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770" windowHeight="12360"/>
  </bookViews>
  <sheets>
    <sheet name="F6a_EAEPED_COG" sheetId="1" r:id="rId1"/>
  </sheets>
  <definedNames>
    <definedName name="_xlnm.Print_Titles" localSheetId="0">F6a_EAEPED_COG!$2:$9</definedName>
  </definedNames>
  <calcPr calcId="977461" fullCalcOnLoad="1"/>
</workbook>
</file>

<file path=xl/calcChain.xml><?xml version="1.0" encoding="utf-8"?>
<calcChain xmlns="http://schemas.openxmlformats.org/spreadsheetml/2006/main">
  <c r="E85" i="1" l="1"/>
  <c r="F69" i="1"/>
  <c r="I69" i="1"/>
  <c r="F96" i="1"/>
  <c r="F97" i="1"/>
  <c r="F98" i="1"/>
  <c r="F99" i="1"/>
  <c r="I99" i="1"/>
  <c r="F100" i="1"/>
  <c r="I100" i="1"/>
  <c r="F101" i="1"/>
  <c r="I101" i="1"/>
  <c r="F102" i="1"/>
  <c r="I102" i="1"/>
  <c r="F103" i="1"/>
  <c r="I103" i="1"/>
  <c r="F95" i="1"/>
  <c r="F88" i="1"/>
  <c r="I88" i="1"/>
  <c r="F89" i="1"/>
  <c r="F90" i="1"/>
  <c r="F91" i="1"/>
  <c r="F92" i="1"/>
  <c r="F93" i="1"/>
  <c r="I93" i="1"/>
  <c r="F87" i="1"/>
  <c r="F86" i="1"/>
  <c r="F78" i="1"/>
  <c r="I78" i="1"/>
  <c r="F79" i="1"/>
  <c r="I79" i="1"/>
  <c r="F80" i="1"/>
  <c r="F81" i="1"/>
  <c r="I81" i="1"/>
  <c r="F82" i="1"/>
  <c r="I82" i="1"/>
  <c r="F83" i="1"/>
  <c r="I83" i="1"/>
  <c r="F77" i="1"/>
  <c r="F76" i="1"/>
  <c r="I76" i="1"/>
  <c r="F74" i="1"/>
  <c r="I74" i="1"/>
  <c r="F75" i="1"/>
  <c r="I75" i="1"/>
  <c r="F73" i="1"/>
  <c r="F72" i="1"/>
  <c r="I72" i="1"/>
  <c r="F65" i="1"/>
  <c r="F66" i="1"/>
  <c r="F67" i="1"/>
  <c r="F63" i="1"/>
  <c r="I63" i="1"/>
  <c r="F68" i="1"/>
  <c r="I68" i="1"/>
  <c r="F70" i="1"/>
  <c r="I70" i="1"/>
  <c r="F71" i="1"/>
  <c r="I71" i="1"/>
  <c r="F64" i="1"/>
  <c r="F61" i="1"/>
  <c r="I61" i="1"/>
  <c r="F62" i="1"/>
  <c r="F60" i="1"/>
  <c r="F51" i="1"/>
  <c r="I51" i="1"/>
  <c r="F52" i="1"/>
  <c r="I52" i="1"/>
  <c r="F53" i="1"/>
  <c r="I53" i="1"/>
  <c r="F54" i="1"/>
  <c r="I54" i="1"/>
  <c r="F55" i="1"/>
  <c r="I55" i="1"/>
  <c r="F56" i="1"/>
  <c r="I56" i="1"/>
  <c r="F57" i="1"/>
  <c r="I57" i="1"/>
  <c r="F58" i="1"/>
  <c r="F50" i="1"/>
  <c r="I50" i="1"/>
  <c r="F41" i="1"/>
  <c r="I41" i="1"/>
  <c r="F42" i="1"/>
  <c r="F39" i="1"/>
  <c r="F43" i="1"/>
  <c r="F44" i="1"/>
  <c r="I44" i="1"/>
  <c r="F45" i="1"/>
  <c r="I45" i="1"/>
  <c r="F46" i="1"/>
  <c r="F47" i="1"/>
  <c r="F48" i="1"/>
  <c r="I48" i="1"/>
  <c r="F40" i="1"/>
  <c r="I40" i="1"/>
  <c r="I39" i="1"/>
  <c r="F31" i="1"/>
  <c r="I31" i="1"/>
  <c r="F32" i="1"/>
  <c r="I32" i="1"/>
  <c r="F33" i="1"/>
  <c r="I33" i="1"/>
  <c r="F34" i="1"/>
  <c r="I34" i="1"/>
  <c r="F35" i="1"/>
  <c r="I35" i="1"/>
  <c r="F36" i="1"/>
  <c r="F37" i="1"/>
  <c r="I37" i="1"/>
  <c r="F38" i="1"/>
  <c r="I38" i="1"/>
  <c r="F30" i="1"/>
  <c r="I30" i="1"/>
  <c r="F21" i="1"/>
  <c r="I21" i="1"/>
  <c r="F22" i="1"/>
  <c r="I22" i="1"/>
  <c r="F23" i="1"/>
  <c r="I23" i="1"/>
  <c r="F24" i="1"/>
  <c r="I24" i="1"/>
  <c r="F25" i="1"/>
  <c r="I25" i="1"/>
  <c r="F26" i="1"/>
  <c r="I26" i="1"/>
  <c r="F27" i="1"/>
  <c r="I27" i="1"/>
  <c r="F28" i="1"/>
  <c r="I28" i="1"/>
  <c r="F20" i="1"/>
  <c r="F13" i="1"/>
  <c r="I13" i="1"/>
  <c r="F14" i="1"/>
  <c r="I14" i="1"/>
  <c r="F15" i="1"/>
  <c r="I15" i="1"/>
  <c r="F16" i="1"/>
  <c r="I16" i="1"/>
  <c r="F17" i="1"/>
  <c r="I17" i="1"/>
  <c r="F18" i="1"/>
  <c r="I18" i="1"/>
  <c r="F12" i="1"/>
  <c r="I12" i="1"/>
  <c r="F153" i="1"/>
  <c r="F151" i="1"/>
  <c r="I151" i="1"/>
  <c r="I153" i="1"/>
  <c r="F154" i="1"/>
  <c r="I154" i="1"/>
  <c r="F155" i="1"/>
  <c r="I155" i="1"/>
  <c r="F156" i="1"/>
  <c r="F157" i="1"/>
  <c r="I157" i="1"/>
  <c r="F158" i="1"/>
  <c r="I158" i="1"/>
  <c r="F152" i="1"/>
  <c r="I152" i="1"/>
  <c r="F149" i="1"/>
  <c r="I149" i="1"/>
  <c r="F150" i="1"/>
  <c r="F147" i="1"/>
  <c r="I147" i="1"/>
  <c r="I150" i="1"/>
  <c r="F148" i="1"/>
  <c r="F140" i="1"/>
  <c r="F141" i="1"/>
  <c r="F142" i="1"/>
  <c r="F143" i="1"/>
  <c r="I143" i="1"/>
  <c r="F144" i="1"/>
  <c r="I144" i="1"/>
  <c r="F145" i="1"/>
  <c r="I145" i="1"/>
  <c r="F146" i="1"/>
  <c r="I146" i="1"/>
  <c r="F139" i="1"/>
  <c r="I139" i="1"/>
  <c r="F136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I116" i="1"/>
  <c r="F117" i="1"/>
  <c r="I117" i="1"/>
  <c r="F118" i="1"/>
  <c r="F119" i="1"/>
  <c r="I119" i="1"/>
  <c r="F120" i="1"/>
  <c r="I120" i="1"/>
  <c r="F121" i="1"/>
  <c r="I121" i="1"/>
  <c r="F122" i="1"/>
  <c r="I122" i="1"/>
  <c r="F123" i="1"/>
  <c r="I123" i="1"/>
  <c r="F115" i="1"/>
  <c r="F114" i="1"/>
  <c r="I114" i="1"/>
  <c r="F106" i="1"/>
  <c r="I106" i="1"/>
  <c r="F107" i="1"/>
  <c r="F108" i="1"/>
  <c r="I108" i="1"/>
  <c r="F109" i="1"/>
  <c r="I109" i="1"/>
  <c r="F110" i="1"/>
  <c r="I110" i="1"/>
  <c r="F111" i="1"/>
  <c r="I111" i="1"/>
  <c r="F112" i="1"/>
  <c r="F104" i="1"/>
  <c r="I104" i="1"/>
  <c r="I112" i="1"/>
  <c r="F113" i="1"/>
  <c r="I113" i="1"/>
  <c r="F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H85" i="1"/>
  <c r="D94" i="1"/>
  <c r="E86" i="1"/>
  <c r="G86" i="1"/>
  <c r="G85" i="1"/>
  <c r="H86" i="1"/>
  <c r="D86" i="1"/>
  <c r="D85" i="1"/>
  <c r="I90" i="1"/>
  <c r="I91" i="1"/>
  <c r="I92" i="1"/>
  <c r="I96" i="1"/>
  <c r="I97" i="1"/>
  <c r="I98" i="1"/>
  <c r="I118" i="1"/>
  <c r="I128" i="1"/>
  <c r="I135" i="1"/>
  <c r="I136" i="1"/>
  <c r="I140" i="1"/>
  <c r="I141" i="1"/>
  <c r="I142" i="1"/>
  <c r="I156" i="1"/>
  <c r="I73" i="1"/>
  <c r="I80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F59" i="1"/>
  <c r="I59" i="1"/>
  <c r="I107" i="1"/>
  <c r="I67" i="1"/>
  <c r="I66" i="1"/>
  <c r="I64" i="1"/>
  <c r="I62" i="1"/>
  <c r="I60" i="1"/>
  <c r="I58" i="1"/>
  <c r="I47" i="1"/>
  <c r="I46" i="1"/>
  <c r="I43" i="1"/>
  <c r="I42" i="1"/>
  <c r="I36" i="1"/>
  <c r="I105" i="1"/>
  <c r="I127" i="1"/>
  <c r="F124" i="1"/>
  <c r="I124" i="1"/>
  <c r="I89" i="1"/>
  <c r="I148" i="1"/>
  <c r="I65" i="1"/>
  <c r="I77" i="1"/>
  <c r="I95" i="1"/>
  <c r="F94" i="1"/>
  <c r="I94" i="1"/>
  <c r="G10" i="1"/>
  <c r="D10" i="1"/>
  <c r="D160" i="1"/>
  <c r="E10" i="1"/>
  <c r="E160" i="1"/>
  <c r="F19" i="1"/>
  <c r="I20" i="1"/>
  <c r="H10" i="1"/>
  <c r="H160" i="1"/>
  <c r="I11" i="1"/>
  <c r="F11" i="1"/>
  <c r="I19" i="1"/>
  <c r="I49" i="1"/>
  <c r="I29" i="1"/>
  <c r="I86" i="1"/>
  <c r="G160" i="1"/>
  <c r="I87" i="1"/>
  <c r="F138" i="1"/>
  <c r="I138" i="1"/>
  <c r="F29" i="1"/>
  <c r="I115" i="1"/>
  <c r="F49" i="1"/>
  <c r="F134" i="1"/>
  <c r="I134" i="1"/>
  <c r="I10" i="1"/>
  <c r="F10" i="1"/>
  <c r="I85" i="1"/>
  <c r="F85" i="1"/>
  <c r="F160" i="1"/>
  <c r="I160" i="1"/>
</calcChain>
</file>

<file path=xl/sharedStrings.xml><?xml version="1.0" encoding="utf-8"?>
<sst xmlns="http://schemas.openxmlformats.org/spreadsheetml/2006/main" count="162" uniqueCount="89">
  <si>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</si>
  <si>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</si>
  <si>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</si>
  <si>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</si>
  <si>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</si>
  <si>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</si>
  <si>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</si>
  <si>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</si>
  <si>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</si>
  <si>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</si>
  <si>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</si>
  <si>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</si>
  <si>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</si>
  <si>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</si>
  <si>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</si>
  <si>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</si>
  <si>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</si>
  <si>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</si>
  <si>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</si>
  <si>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</si>
  <si>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</si>
  <si>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</si>
  <si>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</si>
  <si>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</si>
  <si>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</si>
  <si>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</si>
  <si>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</si>
  <si>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</si>
  <si>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</si>
  <si>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</si>
  <si>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</si>
  <si>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</si>
  <si>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</si>
  <si>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</si>
  <si>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</si>
  <si>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</si>
  <si>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</si>
  <si>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</si>
  <si>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</si>
  <si>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</si>
  <si>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</si>
  <si>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</si>
  <si>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</si>
  <si>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</si>
  <si>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</si>
  <si>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</si>
  <si>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</si>
  <si>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</si>
  <si>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</si>
  <si>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</si>
  <si>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</si>
  <si>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</si>
  <si>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</si>
  <si>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</si>
  <si>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</si>
  <si>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</si>
  <si>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</si>
  <si>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</si>
  <si>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</si>
  <si>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</si>
  <si>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</si>
  <si>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</si>
  <si>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</si>
  <si>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</si>
  <si>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</si>
  <si>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</si>
  <si>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</si>
  <si>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</si>
  <si>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</si>
  <si>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</si>
  <si>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</si>
  <si>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</si>
  <si>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</si>
  <si>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</si>
  <si>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</si>
  <si>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</si>
  <si>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</si>
  <si>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</si>
  <si>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</si>
  <si>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</si>
  <si>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</si>
  <si>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</si>
  <si>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</si>
  <si>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</si>
  <si>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</si>
  <si>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</si>
  <si>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</si>
  <si>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Instituto de Evaluación de Políticas Públicas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</si>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</sst>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tabSelected="1" workbookViewId="0">
      <pane ySplit="9" topLeftCell="A10" activePane="bottomLeft" state="frozen"/>
      <selection pane="bottomLeft" activeCell="F27" sqref="F27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7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6" t="s">
        <v>87</v>
      </c>
      <c r="C2" s="27"/>
      <c r="D2" s="27"/>
      <c r="E2" s="27"/>
      <c r="F2" s="27"/>
      <c r="G2" s="27"/>
      <c r="H2" s="27"/>
      <c r="I2" s="28"/>
    </row>
    <row r="3" spans="2:9" x14ac:dyDescent="0.2">
      <c r="B3" s="29" t="s">
        <v>0</v>
      </c>
      <c r="C3" s="30"/>
      <c r="D3" s="30"/>
      <c r="E3" s="30"/>
      <c r="F3" s="30"/>
      <c r="G3" s="30"/>
      <c r="H3" s="30"/>
      <c r="I3" s="31"/>
    </row>
    <row r="4" spans="2:9" x14ac:dyDescent="0.2">
      <c r="B4" s="29" t="s">
        <v>1</v>
      </c>
      <c r="C4" s="30"/>
      <c r="D4" s="30"/>
      <c r="E4" s="30"/>
      <c r="F4" s="30"/>
      <c r="G4" s="30"/>
      <c r="H4" s="30"/>
      <c r="I4" s="31"/>
    </row>
    <row r="5" spans="2:9" x14ac:dyDescent="0.2">
      <c r="B5" s="29" t="s">
        <v>88</v>
      </c>
      <c r="C5" s="30"/>
      <c r="D5" s="30"/>
      <c r="E5" s="30"/>
      <c r="F5" s="30"/>
      <c r="G5" s="30"/>
      <c r="H5" s="30"/>
      <c r="I5" s="31"/>
    </row>
    <row r="6" spans="2:9" ht="13.5" thickBot="1" x14ac:dyDescent="0.25">
      <c r="B6" s="32" t="s">
        <v>2</v>
      </c>
      <c r="C6" s="33"/>
      <c r="D6" s="33"/>
      <c r="E6" s="33"/>
      <c r="F6" s="33"/>
      <c r="G6" s="33"/>
      <c r="H6" s="33"/>
      <c r="I6" s="34"/>
    </row>
    <row r="7" spans="2:9" ht="15.75" customHeight="1" x14ac:dyDescent="0.2">
      <c r="B7" s="26" t="s">
        <v>3</v>
      </c>
      <c r="C7" s="35"/>
      <c r="D7" s="26" t="s">
        <v>4</v>
      </c>
      <c r="E7" s="27"/>
      <c r="F7" s="27"/>
      <c r="G7" s="27"/>
      <c r="H7" s="35"/>
      <c r="I7" s="40" t="s">
        <v>5</v>
      </c>
    </row>
    <row r="8" spans="2:9" ht="15" customHeight="1" thickBot="1" x14ac:dyDescent="0.25">
      <c r="B8" s="29"/>
      <c r="C8" s="39"/>
      <c r="D8" s="32"/>
      <c r="E8" s="33"/>
      <c r="F8" s="33"/>
      <c r="G8" s="33"/>
      <c r="H8" s="36"/>
      <c r="I8" s="41"/>
    </row>
    <row r="9" spans="2:9" ht="26.25" thickBot="1" x14ac:dyDescent="0.25">
      <c r="B9" s="32"/>
      <c r="C9" s="36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42"/>
    </row>
    <row r="10" spans="2:9" x14ac:dyDescent="0.2">
      <c r="B10" s="7" t="s">
        <v>11</v>
      </c>
      <c r="C10" s="8"/>
      <c r="D10" s="14">
        <f t="shared" ref="D10:I10" si="0">D11+D19+D29+D39+D49+D59+D72+D76+D63</f>
        <v>18108689</v>
      </c>
      <c r="E10" s="14">
        <f t="shared" si="0"/>
        <v>-1345487.0399999998</v>
      </c>
      <c r="F10" s="14">
        <f t="shared" si="0"/>
        <v>16763201.959999999</v>
      </c>
      <c r="G10" s="14">
        <f t="shared" si="0"/>
        <v>16714018.18</v>
      </c>
      <c r="H10" s="14">
        <f t="shared" si="0"/>
        <v>16714018.18</v>
      </c>
      <c r="I10" s="14">
        <f t="shared" si="0"/>
        <v>49183.78</v>
      </c>
    </row>
    <row r="11" spans="2:9" x14ac:dyDescent="0.2">
      <c r="B11" s="3" t="s">
        <v>12</v>
      </c>
      <c r="C11" s="9"/>
      <c r="D11" s="15">
        <f t="shared" ref="D11:I11" si="1">SUM(D12:D18)</f>
        <v>13412377</v>
      </c>
      <c r="E11" s="15">
        <f t="shared" si="1"/>
        <v>-712360.79999999981</v>
      </c>
      <c r="F11" s="15">
        <f t="shared" si="1"/>
        <v>12700016.199999999</v>
      </c>
      <c r="G11" s="15">
        <f t="shared" si="1"/>
        <v>12700016.199999999</v>
      </c>
      <c r="H11" s="15">
        <f t="shared" si="1"/>
        <v>12700016.199999999</v>
      </c>
      <c r="I11" s="15">
        <f t="shared" si="1"/>
        <v>0</v>
      </c>
    </row>
    <row r="12" spans="2:9" x14ac:dyDescent="0.2">
      <c r="B12" s="13" t="s">
        <v>13</v>
      </c>
      <c r="C12" s="11"/>
      <c r="D12" s="15">
        <v>9693343</v>
      </c>
      <c r="E12" s="16">
        <v>-306166.02</v>
      </c>
      <c r="F12" s="16">
        <f>D12+E12</f>
        <v>9387176.9800000004</v>
      </c>
      <c r="G12" s="16">
        <v>9387176.9800000004</v>
      </c>
      <c r="H12" s="16">
        <v>9387176.9800000004</v>
      </c>
      <c r="I12" s="16">
        <f>F12-G12</f>
        <v>0</v>
      </c>
    </row>
    <row r="13" spans="2:9" x14ac:dyDescent="0.2">
      <c r="B13" s="13" t="s">
        <v>14</v>
      </c>
      <c r="C13" s="11"/>
      <c r="D13" s="15">
        <v>0</v>
      </c>
      <c r="E13" s="16">
        <v>51550.400000000001</v>
      </c>
      <c r="F13" s="16">
        <f t="shared" ref="F13:F18" si="2">D13+E13</f>
        <v>51550.400000000001</v>
      </c>
      <c r="G13" s="16">
        <v>51550.400000000001</v>
      </c>
      <c r="H13" s="16">
        <v>51550.400000000001</v>
      </c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1750187</v>
      </c>
      <c r="E14" s="16">
        <v>2626.95</v>
      </c>
      <c r="F14" s="16">
        <f t="shared" si="2"/>
        <v>1752813.95</v>
      </c>
      <c r="G14" s="16">
        <v>1752813.95</v>
      </c>
      <c r="H14" s="16">
        <v>1752813.95</v>
      </c>
      <c r="I14" s="16">
        <f t="shared" si="3"/>
        <v>0</v>
      </c>
    </row>
    <row r="15" spans="2:9" x14ac:dyDescent="0.2">
      <c r="B15" s="13" t="s">
        <v>16</v>
      </c>
      <c r="C15" s="11"/>
      <c r="D15" s="15">
        <v>1267920</v>
      </c>
      <c r="E15" s="16">
        <v>-1157718.17</v>
      </c>
      <c r="F15" s="16">
        <f t="shared" si="2"/>
        <v>110201.83000000007</v>
      </c>
      <c r="G15" s="16">
        <v>110201.83</v>
      </c>
      <c r="H15" s="16">
        <v>110201.83</v>
      </c>
      <c r="I15" s="16">
        <f t="shared" si="3"/>
        <v>0</v>
      </c>
    </row>
    <row r="16" spans="2:9" x14ac:dyDescent="0.2">
      <c r="B16" s="13" t="s">
        <v>17</v>
      </c>
      <c r="C16" s="11"/>
      <c r="D16" s="15">
        <v>348000</v>
      </c>
      <c r="E16" s="16">
        <v>1040273.04</v>
      </c>
      <c r="F16" s="16">
        <f t="shared" si="2"/>
        <v>1388273.04</v>
      </c>
      <c r="G16" s="16">
        <v>1388273.04</v>
      </c>
      <c r="H16" s="16">
        <v>1388273.04</v>
      </c>
      <c r="I16" s="16">
        <f t="shared" si="3"/>
        <v>0</v>
      </c>
    </row>
    <row r="17" spans="2:9" x14ac:dyDescent="0.2">
      <c r="B17" s="13" t="s">
        <v>18</v>
      </c>
      <c r="C17" s="11"/>
      <c r="D17" s="15">
        <v>352927</v>
      </c>
      <c r="E17" s="16">
        <v>-352927</v>
      </c>
      <c r="F17" s="16">
        <f t="shared" si="2"/>
        <v>0</v>
      </c>
      <c r="G17" s="16">
        <v>0</v>
      </c>
      <c r="H17" s="16">
        <v>0</v>
      </c>
      <c r="I17" s="16">
        <f t="shared" si="3"/>
        <v>0</v>
      </c>
    </row>
    <row r="18" spans="2:9" x14ac:dyDescent="0.2">
      <c r="B18" s="13" t="s">
        <v>19</v>
      </c>
      <c r="C18" s="11"/>
      <c r="D18" s="15">
        <v>0</v>
      </c>
      <c r="E18" s="16">
        <v>10000</v>
      </c>
      <c r="F18" s="16">
        <f t="shared" si="2"/>
        <v>10000</v>
      </c>
      <c r="G18" s="16">
        <v>10000</v>
      </c>
      <c r="H18" s="16">
        <v>10000</v>
      </c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774600</v>
      </c>
      <c r="E19" s="15">
        <f t="shared" si="4"/>
        <v>-103616.35</v>
      </c>
      <c r="F19" s="15">
        <f t="shared" si="4"/>
        <v>670983.65</v>
      </c>
      <c r="G19" s="15">
        <f t="shared" si="4"/>
        <v>670983.65</v>
      </c>
      <c r="H19" s="15">
        <f t="shared" si="4"/>
        <v>670983.65</v>
      </c>
      <c r="I19" s="15">
        <f t="shared" si="4"/>
        <v>0</v>
      </c>
    </row>
    <row r="20" spans="2:9" x14ac:dyDescent="0.2">
      <c r="B20" s="13" t="s">
        <v>21</v>
      </c>
      <c r="C20" s="11"/>
      <c r="D20" s="15">
        <v>246000</v>
      </c>
      <c r="E20" s="16">
        <v>52088.71</v>
      </c>
      <c r="F20" s="15">
        <f t="shared" ref="F20:F28" si="5">D20+E20</f>
        <v>298088.71000000002</v>
      </c>
      <c r="G20" s="16">
        <v>298088.71000000002</v>
      </c>
      <c r="H20" s="16">
        <v>298088.71000000002</v>
      </c>
      <c r="I20" s="16">
        <f>F20-G20</f>
        <v>0</v>
      </c>
    </row>
    <row r="21" spans="2:9" x14ac:dyDescent="0.2">
      <c r="B21" s="13" t="s">
        <v>22</v>
      </c>
      <c r="C21" s="11"/>
      <c r="D21" s="15">
        <v>112800</v>
      </c>
      <c r="E21" s="16">
        <v>7526.66</v>
      </c>
      <c r="F21" s="15">
        <f t="shared" si="5"/>
        <v>120326.66</v>
      </c>
      <c r="G21" s="16">
        <v>120326.66</v>
      </c>
      <c r="H21" s="16">
        <v>120326.66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/>
      <c r="E22" s="16"/>
      <c r="F22" s="15">
        <f t="shared" si="5"/>
        <v>0</v>
      </c>
      <c r="G22" s="16"/>
      <c r="H22" s="16"/>
      <c r="I22" s="16">
        <f t="shared" si="6"/>
        <v>0</v>
      </c>
    </row>
    <row r="23" spans="2:9" x14ac:dyDescent="0.2">
      <c r="B23" s="13" t="s">
        <v>24</v>
      </c>
      <c r="C23" s="11"/>
      <c r="D23" s="15">
        <v>14400</v>
      </c>
      <c r="E23" s="16">
        <v>-4936.1000000000004</v>
      </c>
      <c r="F23" s="15">
        <f t="shared" si="5"/>
        <v>9463.9</v>
      </c>
      <c r="G23" s="16">
        <v>9463.9</v>
      </c>
      <c r="H23" s="16">
        <v>9463.9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7800</v>
      </c>
      <c r="E24" s="16">
        <v>-7444.91</v>
      </c>
      <c r="F24" s="15">
        <f t="shared" si="5"/>
        <v>355.09000000000015</v>
      </c>
      <c r="G24" s="16">
        <v>355.09</v>
      </c>
      <c r="H24" s="16">
        <v>355.09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240000</v>
      </c>
      <c r="E25" s="16">
        <v>-103416.6</v>
      </c>
      <c r="F25" s="15">
        <f t="shared" si="5"/>
        <v>136583.4</v>
      </c>
      <c r="G25" s="16">
        <v>136583.4</v>
      </c>
      <c r="H25" s="16">
        <v>136583.4</v>
      </c>
      <c r="I25" s="16">
        <f t="shared" si="6"/>
        <v>0</v>
      </c>
    </row>
    <row r="26" spans="2:9" x14ac:dyDescent="0.2">
      <c r="B26" s="13" t="s">
        <v>27</v>
      </c>
      <c r="C26" s="11"/>
      <c r="D26" s="15">
        <v>67200</v>
      </c>
      <c r="E26" s="16">
        <v>15542.86</v>
      </c>
      <c r="F26" s="15">
        <f t="shared" si="5"/>
        <v>82742.86</v>
      </c>
      <c r="G26" s="16">
        <v>82742.86</v>
      </c>
      <c r="H26" s="16">
        <v>82742.86</v>
      </c>
      <c r="I26" s="16">
        <f t="shared" si="6"/>
        <v>0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86400</v>
      </c>
      <c r="E28" s="16">
        <v>-62976.97</v>
      </c>
      <c r="F28" s="15">
        <f t="shared" si="5"/>
        <v>23423.03</v>
      </c>
      <c r="G28" s="16">
        <v>23423.03</v>
      </c>
      <c r="H28" s="16">
        <v>23423.03</v>
      </c>
      <c r="I28" s="16">
        <f t="shared" si="6"/>
        <v>0</v>
      </c>
    </row>
    <row r="29" spans="2:9" x14ac:dyDescent="0.2">
      <c r="B29" s="3" t="s">
        <v>30</v>
      </c>
      <c r="C29" s="9"/>
      <c r="D29" s="15">
        <f t="shared" ref="D29:I29" si="7">SUM(D30:D38)</f>
        <v>3663712</v>
      </c>
      <c r="E29" s="15">
        <f t="shared" si="7"/>
        <v>-521150.64</v>
      </c>
      <c r="F29" s="15">
        <f t="shared" si="7"/>
        <v>3142561.36</v>
      </c>
      <c r="G29" s="15">
        <f t="shared" si="7"/>
        <v>3142561.36</v>
      </c>
      <c r="H29" s="15">
        <f t="shared" si="7"/>
        <v>3142561.36</v>
      </c>
      <c r="I29" s="15">
        <f t="shared" si="7"/>
        <v>0</v>
      </c>
    </row>
    <row r="30" spans="2:9" x14ac:dyDescent="0.2">
      <c r="B30" s="13" t="s">
        <v>31</v>
      </c>
      <c r="C30" s="11"/>
      <c r="D30" s="15">
        <v>166804</v>
      </c>
      <c r="E30" s="16">
        <v>-24533.55</v>
      </c>
      <c r="F30" s="15">
        <f t="shared" ref="F30:F38" si="8">D30+E30</f>
        <v>142270.45000000001</v>
      </c>
      <c r="G30" s="16">
        <v>142270.45000000001</v>
      </c>
      <c r="H30" s="16">
        <v>142270.45000000001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775488</v>
      </c>
      <c r="E31" s="16">
        <v>-41212</v>
      </c>
      <c r="F31" s="15">
        <f t="shared" si="8"/>
        <v>734276</v>
      </c>
      <c r="G31" s="16">
        <v>734276</v>
      </c>
      <c r="H31" s="16">
        <v>734276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984420</v>
      </c>
      <c r="E32" s="16">
        <v>118249.83</v>
      </c>
      <c r="F32" s="15">
        <f t="shared" si="8"/>
        <v>1102669.83</v>
      </c>
      <c r="G32" s="16">
        <v>1102669.83</v>
      </c>
      <c r="H32" s="16">
        <v>1102669.83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158400</v>
      </c>
      <c r="E33" s="16">
        <v>-36735.599999999999</v>
      </c>
      <c r="F33" s="15">
        <f t="shared" si="8"/>
        <v>121664.4</v>
      </c>
      <c r="G33" s="16">
        <v>121664.4</v>
      </c>
      <c r="H33" s="16">
        <v>121664.4</v>
      </c>
      <c r="I33" s="16">
        <f t="shared" si="6"/>
        <v>0</v>
      </c>
    </row>
    <row r="34" spans="2:9" x14ac:dyDescent="0.2">
      <c r="B34" s="13" t="s">
        <v>35</v>
      </c>
      <c r="C34" s="11"/>
      <c r="D34" s="15">
        <v>489000</v>
      </c>
      <c r="E34" s="16">
        <v>-5671.9</v>
      </c>
      <c r="F34" s="15">
        <f t="shared" si="8"/>
        <v>483328.1</v>
      </c>
      <c r="G34" s="16">
        <v>483328.1</v>
      </c>
      <c r="H34" s="16">
        <v>483328.1</v>
      </c>
      <c r="I34" s="16">
        <f t="shared" si="6"/>
        <v>0</v>
      </c>
    </row>
    <row r="35" spans="2:9" x14ac:dyDescent="0.2">
      <c r="B35" s="13" t="s">
        <v>36</v>
      </c>
      <c r="C35" s="11"/>
      <c r="D35" s="15">
        <v>132000</v>
      </c>
      <c r="E35" s="16">
        <v>-39907.85</v>
      </c>
      <c r="F35" s="15">
        <f t="shared" si="8"/>
        <v>92092.15</v>
      </c>
      <c r="G35" s="16">
        <v>92092.15</v>
      </c>
      <c r="H35" s="16">
        <v>92092.15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447600</v>
      </c>
      <c r="E36" s="16">
        <v>-189301.7</v>
      </c>
      <c r="F36" s="15">
        <f t="shared" si="8"/>
        <v>258298.3</v>
      </c>
      <c r="G36" s="16">
        <v>258298.3</v>
      </c>
      <c r="H36" s="16">
        <v>258298.3</v>
      </c>
      <c r="I36" s="16">
        <f t="shared" si="6"/>
        <v>0</v>
      </c>
    </row>
    <row r="37" spans="2:9" x14ac:dyDescent="0.2">
      <c r="B37" s="13" t="s">
        <v>38</v>
      </c>
      <c r="C37" s="11"/>
      <c r="D37" s="15">
        <v>480000</v>
      </c>
      <c r="E37" s="16">
        <v>-287090.87</v>
      </c>
      <c r="F37" s="15">
        <f t="shared" si="8"/>
        <v>192909.13</v>
      </c>
      <c r="G37" s="16">
        <v>192909.13</v>
      </c>
      <c r="H37" s="16">
        <v>192909.13</v>
      </c>
      <c r="I37" s="16">
        <f t="shared" si="6"/>
        <v>0</v>
      </c>
    </row>
    <row r="38" spans="2:9" x14ac:dyDescent="0.2">
      <c r="B38" s="13" t="s">
        <v>39</v>
      </c>
      <c r="C38" s="11"/>
      <c r="D38" s="15">
        <v>30000</v>
      </c>
      <c r="E38" s="16">
        <v>-14947</v>
      </c>
      <c r="F38" s="15">
        <f t="shared" si="8"/>
        <v>15053</v>
      </c>
      <c r="G38" s="16">
        <v>15053</v>
      </c>
      <c r="H38" s="16">
        <v>15053</v>
      </c>
      <c r="I38" s="16">
        <f t="shared" si="6"/>
        <v>0</v>
      </c>
    </row>
    <row r="39" spans="2:9" ht="25.5" customHeight="1" x14ac:dyDescent="0.2">
      <c r="B39" s="37" t="s">
        <v>40</v>
      </c>
      <c r="C39" s="38"/>
      <c r="D39" s="15">
        <f t="shared" ref="D39:I39" si="9">SUM(D40:D48)</f>
        <v>0</v>
      </c>
      <c r="E39" s="15">
        <f t="shared" si="9"/>
        <v>0</v>
      </c>
      <c r="F39" s="15">
        <f>SUM(F40:F48)</f>
        <v>0</v>
      </c>
      <c r="G39" s="15">
        <f t="shared" si="9"/>
        <v>0</v>
      </c>
      <c r="H39" s="15">
        <f t="shared" si="9"/>
        <v>0</v>
      </c>
      <c r="I39" s="15">
        <f t="shared" si="9"/>
        <v>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/>
      <c r="E43" s="16"/>
      <c r="F43" s="15">
        <f t="shared" si="10"/>
        <v>0</v>
      </c>
      <c r="G43" s="16"/>
      <c r="H43" s="16"/>
      <c r="I43" s="16">
        <f t="shared" si="6"/>
        <v>0</v>
      </c>
    </row>
    <row r="44" spans="2:9" x14ac:dyDescent="0.2">
      <c r="B44" s="13" t="s">
        <v>45</v>
      </c>
      <c r="C44" s="11"/>
      <c r="D44" s="15"/>
      <c r="E44" s="16"/>
      <c r="F44" s="15">
        <f t="shared" si="10"/>
        <v>0</v>
      </c>
      <c r="G44" s="16"/>
      <c r="H44" s="16"/>
      <c r="I44" s="16">
        <f t="shared" si="6"/>
        <v>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37" t="s">
        <v>50</v>
      </c>
      <c r="C49" s="38"/>
      <c r="D49" s="15">
        <f t="shared" ref="D49:I49" si="11">SUM(D50:D58)</f>
        <v>258000</v>
      </c>
      <c r="E49" s="15">
        <f t="shared" si="11"/>
        <v>-8359.25</v>
      </c>
      <c r="F49" s="15">
        <f t="shared" si="11"/>
        <v>249640.75</v>
      </c>
      <c r="G49" s="15">
        <f t="shared" si="11"/>
        <v>200456.97</v>
      </c>
      <c r="H49" s="15">
        <f t="shared" si="11"/>
        <v>200456.97</v>
      </c>
      <c r="I49" s="15">
        <f t="shared" si="11"/>
        <v>49183.78</v>
      </c>
    </row>
    <row r="50" spans="2:9" x14ac:dyDescent="0.2">
      <c r="B50" s="13" t="s">
        <v>51</v>
      </c>
      <c r="C50" s="11"/>
      <c r="D50" s="15">
        <v>258000</v>
      </c>
      <c r="E50" s="16">
        <v>-48688.25</v>
      </c>
      <c r="F50" s="15">
        <f t="shared" si="10"/>
        <v>209311.75</v>
      </c>
      <c r="G50" s="16">
        <v>160127.97</v>
      </c>
      <c r="H50" s="16">
        <v>160127.97</v>
      </c>
      <c r="I50" s="16">
        <f t="shared" si="6"/>
        <v>49183.78</v>
      </c>
    </row>
    <row r="51" spans="2:9" x14ac:dyDescent="0.2">
      <c r="B51" s="13" t="s">
        <v>52</v>
      </c>
      <c r="C51" s="11"/>
      <c r="D51" s="15">
        <v>0</v>
      </c>
      <c r="E51" s="16">
        <v>16549</v>
      </c>
      <c r="F51" s="15">
        <f t="shared" si="10"/>
        <v>16549</v>
      </c>
      <c r="G51" s="16">
        <v>16549</v>
      </c>
      <c r="H51" s="16">
        <v>16549</v>
      </c>
      <c r="I51" s="16">
        <f t="shared" si="6"/>
        <v>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/>
      <c r="E53" s="16"/>
      <c r="F53" s="15">
        <f t="shared" si="10"/>
        <v>0</v>
      </c>
      <c r="G53" s="16"/>
      <c r="H53" s="16"/>
      <c r="I53" s="16">
        <f t="shared" si="6"/>
        <v>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0</v>
      </c>
      <c r="E55" s="16">
        <v>23780</v>
      </c>
      <c r="F55" s="15">
        <f t="shared" si="10"/>
        <v>23780</v>
      </c>
      <c r="G55" s="16">
        <v>23780</v>
      </c>
      <c r="H55" s="16">
        <v>23780</v>
      </c>
      <c r="I55" s="16">
        <f t="shared" si="6"/>
        <v>0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/>
      <c r="E58" s="16"/>
      <c r="F58" s="15">
        <f t="shared" si="10"/>
        <v>0</v>
      </c>
      <c r="G58" s="16"/>
      <c r="H58" s="16"/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37" t="s">
        <v>64</v>
      </c>
      <c r="C63" s="38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0</v>
      </c>
      <c r="E76" s="15">
        <f>SUM(E77:E83)</f>
        <v>0</v>
      </c>
      <c r="F76" s="15">
        <f>SUM(F77:F83)</f>
        <v>0</v>
      </c>
      <c r="G76" s="15">
        <f>SUM(G77:G83)</f>
        <v>0</v>
      </c>
      <c r="H76" s="15">
        <f>SUM(H77:H83)</f>
        <v>0</v>
      </c>
      <c r="I76" s="16">
        <f t="shared" si="6"/>
        <v>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/>
      <c r="E83" s="16"/>
      <c r="F83" s="15">
        <f t="shared" si="10"/>
        <v>0</v>
      </c>
      <c r="G83" s="16"/>
      <c r="H83" s="16"/>
      <c r="I83" s="16">
        <f t="shared" si="6"/>
        <v>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0</v>
      </c>
      <c r="F85" s="21">
        <f t="shared" si="12"/>
        <v>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0</v>
      </c>
      <c r="F104" s="15">
        <f>SUM(F105:F113)</f>
        <v>0</v>
      </c>
      <c r="G104" s="15">
        <f>SUM(G105:G113)</f>
        <v>0</v>
      </c>
      <c r="H104" s="15">
        <f>SUM(H105:H113)</f>
        <v>0</v>
      </c>
      <c r="I104" s="16">
        <f t="shared" si="13"/>
        <v>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/>
      <c r="E113" s="16"/>
      <c r="F113" s="16">
        <f t="shared" si="15"/>
        <v>0</v>
      </c>
      <c r="G113" s="16"/>
      <c r="H113" s="16"/>
      <c r="I113" s="16">
        <f t="shared" si="13"/>
        <v>0</v>
      </c>
    </row>
    <row r="114" spans="2:9" ht="25.5" customHeight="1" x14ac:dyDescent="0.2">
      <c r="B114" s="37" t="s">
        <v>40</v>
      </c>
      <c r="C114" s="38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18108689</v>
      </c>
      <c r="E160" s="14">
        <f t="shared" si="21"/>
        <v>-1345487.0399999998</v>
      </c>
      <c r="F160" s="14">
        <f t="shared" si="21"/>
        <v>16763201.959999999</v>
      </c>
      <c r="G160" s="14">
        <f t="shared" si="21"/>
        <v>16714018.18</v>
      </c>
      <c r="H160" s="14">
        <f t="shared" si="21"/>
        <v>16714018.18</v>
      </c>
      <c r="I160" s="14">
        <f t="shared" si="21"/>
        <v>49183.78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39:C39"/>
    <mergeCell ref="B49:C49"/>
    <mergeCell ref="B63:C63"/>
    <mergeCell ref="B114:C114"/>
    <mergeCell ref="B7:C9"/>
    <mergeCell ref="I7:I9"/>
    <mergeCell ref="B2:I2"/>
    <mergeCell ref="B3:I3"/>
    <mergeCell ref="B4:I4"/>
    <mergeCell ref="B5:I5"/>
    <mergeCell ref="B6:I6"/>
    <mergeCell ref="D7:H8"/>
  </mergeCell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rowBreaks count="1" manualBreakCount="1">
    <brk id="84" max="16383" man="1"/>
  </rowBreaks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F6a_EAEPED_COG</vt:lpstr>
      <vt:lpstr>'F6a_EAEPED_COG'!Títulos_a_imprimir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2025-01-16T19:13:14Z</cp:lastPrinted>
  <dcterms:created xsi:type="dcterms:W3CDTF">2016-10-11T20:25:15Z</dcterms:created>
  <dcterms:modified xsi:type="dcterms:W3CDTF">2025-03-03T17:33:54Z</dcterms:modified>
</cp:coreProperties>
</file>