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C.P.Isabel Rodriguez\Documents\Isabel\Cuenta Publica\Cuenta Pública 2024 TMI\FINAL 2024\"/>
    </mc:Choice>
  </mc:AlternateContent>
  <xr:revisionPtr revIDLastSave="0" documentId="13_ncr:1_{06A3C73B-BB61-46D2-B0BC-F6E878009375}" xr6:coauthVersionLast="47" xr6:coauthVersionMax="47" xr10:uidLastSave="{00000000-0000-0000-0000-000000000000}"/>
  <bookViews>
    <workbookView xWindow="-120" yWindow="-120" windowWidth="29040" windowHeight="15720" tabRatio="742" xr2:uid="{00000000-000D-0000-FFFF-FFFF00000000}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3" l="1"/>
  <c r="E41" i="3" l="1"/>
  <c r="E66" i="3" l="1"/>
  <c r="D35" i="3" l="1"/>
  <c r="B41" i="3"/>
  <c r="F66" i="3"/>
  <c r="D41" i="3" l="1"/>
  <c r="G35" i="3"/>
  <c r="F27" i="1"/>
  <c r="F65" i="4"/>
  <c r="F66" i="4"/>
  <c r="F67" i="4"/>
  <c r="F68" i="4"/>
  <c r="F69" i="4"/>
  <c r="F70" i="4"/>
  <c r="F64" i="4"/>
  <c r="F50" i="4"/>
  <c r="F13" i="4"/>
  <c r="F14" i="4"/>
  <c r="F15" i="4"/>
  <c r="F16" i="4"/>
  <c r="F12" i="4"/>
  <c r="G27" i="1" l="1"/>
  <c r="G62" i="1" l="1"/>
  <c r="F62" i="1"/>
  <c r="F51" i="4" l="1"/>
  <c r="F52" i="4"/>
  <c r="I52" i="4" s="1"/>
  <c r="F53" i="4"/>
  <c r="I53" i="4" s="1"/>
  <c r="I50" i="4"/>
  <c r="I39" i="4"/>
  <c r="I40" i="4"/>
  <c r="I41" i="4"/>
  <c r="I42" i="4"/>
  <c r="I43" i="4"/>
  <c r="I44" i="4"/>
  <c r="I45" i="4"/>
  <c r="I46" i="4"/>
  <c r="I47" i="4"/>
  <c r="I48" i="4"/>
  <c r="I51" i="4"/>
  <c r="I54" i="4"/>
  <c r="I55" i="4"/>
  <c r="I56" i="4"/>
  <c r="I57" i="4"/>
  <c r="I58" i="4"/>
  <c r="I59" i="4"/>
  <c r="I60" i="4"/>
  <c r="I61" i="4"/>
  <c r="I62" i="4"/>
  <c r="I64" i="4"/>
  <c r="I65" i="4"/>
  <c r="I66" i="4"/>
  <c r="I67" i="4"/>
  <c r="I68" i="4"/>
  <c r="I69" i="4"/>
  <c r="I70" i="4"/>
  <c r="I72" i="4"/>
  <c r="I73" i="4"/>
  <c r="I74" i="4"/>
  <c r="I76" i="4"/>
  <c r="I77" i="4"/>
  <c r="I78" i="4"/>
  <c r="I79" i="4"/>
  <c r="I80" i="4"/>
  <c r="I81" i="4"/>
  <c r="I82" i="4"/>
  <c r="I85" i="4"/>
  <c r="I86" i="4"/>
  <c r="I87" i="4"/>
  <c r="I88" i="4"/>
  <c r="I89" i="4"/>
  <c r="I90" i="4"/>
  <c r="I91" i="4"/>
  <c r="I93" i="4"/>
  <c r="I94" i="4"/>
  <c r="I95" i="4"/>
  <c r="I96" i="4"/>
  <c r="I97" i="4"/>
  <c r="I98" i="4"/>
  <c r="I99" i="4"/>
  <c r="I100" i="4"/>
  <c r="I101" i="4"/>
  <c r="I103" i="4"/>
  <c r="I104" i="4"/>
  <c r="I105" i="4"/>
  <c r="I106" i="4"/>
  <c r="I107" i="4"/>
  <c r="I108" i="4"/>
  <c r="I109" i="4"/>
  <c r="I110" i="4"/>
  <c r="I111" i="4"/>
  <c r="I123" i="4"/>
  <c r="I124" i="4"/>
  <c r="I125" i="4"/>
  <c r="I126" i="4"/>
  <c r="I127" i="4"/>
  <c r="I143" i="4"/>
  <c r="F31" i="4"/>
  <c r="I31" i="4" s="1"/>
  <c r="F32" i="4"/>
  <c r="I32" i="4" s="1"/>
  <c r="F33" i="4"/>
  <c r="I33" i="4" s="1"/>
  <c r="F34" i="4"/>
  <c r="I34" i="4" s="1"/>
  <c r="F35" i="4"/>
  <c r="I35" i="4" s="1"/>
  <c r="F36" i="4"/>
  <c r="I36" i="4" s="1"/>
  <c r="F37" i="4"/>
  <c r="I37" i="4" s="1"/>
  <c r="F38" i="4"/>
  <c r="I38" i="4" s="1"/>
  <c r="F30" i="4"/>
  <c r="I30" i="4" s="1"/>
  <c r="F20" i="4"/>
  <c r="I20" i="4" s="1"/>
  <c r="F21" i="4"/>
  <c r="I21" i="4" s="1"/>
  <c r="F22" i="4"/>
  <c r="I22" i="4" s="1"/>
  <c r="F23" i="4"/>
  <c r="I23" i="4" s="1"/>
  <c r="F24" i="4"/>
  <c r="I24" i="4" s="1"/>
  <c r="F25" i="4"/>
  <c r="I25" i="4" s="1"/>
  <c r="F26" i="4"/>
  <c r="I26" i="4" s="1"/>
  <c r="F27" i="4"/>
  <c r="I27" i="4" s="1"/>
  <c r="F28" i="4"/>
  <c r="I28" i="4" s="1"/>
  <c r="I13" i="4"/>
  <c r="I14" i="4"/>
  <c r="I15" i="4"/>
  <c r="I16" i="4"/>
  <c r="F17" i="4"/>
  <c r="I17" i="4" s="1"/>
  <c r="F18" i="4"/>
  <c r="I18" i="4" s="1"/>
  <c r="I12" i="4"/>
  <c r="G41" i="3"/>
  <c r="D10" i="8" l="1"/>
  <c r="D34" i="8" s="1"/>
  <c r="E11" i="7"/>
  <c r="E10" i="7"/>
  <c r="E76" i="7" s="1"/>
  <c r="C9" i="6"/>
  <c r="C59" i="6" s="1"/>
  <c r="E75" i="4"/>
  <c r="F75" i="4"/>
  <c r="G75" i="4"/>
  <c r="H75" i="4"/>
  <c r="D75" i="4"/>
  <c r="E71" i="4"/>
  <c r="F71" i="4"/>
  <c r="G71" i="4"/>
  <c r="H71" i="4"/>
  <c r="D71" i="4"/>
  <c r="D63" i="4"/>
  <c r="E63" i="4"/>
  <c r="F63" i="4"/>
  <c r="G63" i="4"/>
  <c r="H63" i="4"/>
  <c r="E49" i="4"/>
  <c r="F49" i="4"/>
  <c r="G49" i="4"/>
  <c r="H49" i="4"/>
  <c r="D49" i="4"/>
  <c r="E29" i="4"/>
  <c r="F29" i="4"/>
  <c r="G29" i="4"/>
  <c r="H29" i="4"/>
  <c r="D29" i="4"/>
  <c r="E19" i="4"/>
  <c r="F19" i="4"/>
  <c r="G19" i="4"/>
  <c r="H19" i="4"/>
  <c r="D19" i="4"/>
  <c r="E11" i="4"/>
  <c r="F11" i="4"/>
  <c r="G11" i="4"/>
  <c r="F11" i="8" s="1"/>
  <c r="F10" i="8" s="1"/>
  <c r="F34" i="8" s="1"/>
  <c r="H11" i="4"/>
  <c r="G11" i="8" s="1"/>
  <c r="G10" i="8" s="1"/>
  <c r="G34" i="8" s="1"/>
  <c r="D11" i="4"/>
  <c r="C11" i="8" s="1"/>
  <c r="C10" i="8" s="1"/>
  <c r="C34" i="8" s="1"/>
  <c r="I11" i="4"/>
  <c r="D92" i="4"/>
  <c r="C41" i="3"/>
  <c r="C66" i="3" s="1"/>
  <c r="D66" i="3"/>
  <c r="B66" i="3"/>
  <c r="C17" i="3"/>
  <c r="D17" i="3"/>
  <c r="E17" i="3"/>
  <c r="F17" i="3"/>
  <c r="G17" i="3"/>
  <c r="B17" i="3"/>
  <c r="I71" i="4" l="1"/>
  <c r="E11" i="8"/>
  <c r="H11" i="8" s="1"/>
  <c r="H10" i="8" s="1"/>
  <c r="H34" i="8" s="1"/>
  <c r="I75" i="4"/>
  <c r="F10" i="4"/>
  <c r="I49" i="4"/>
  <c r="I29" i="4"/>
  <c r="I19" i="4"/>
  <c r="I63" i="4"/>
  <c r="D10" i="4"/>
  <c r="E10" i="4"/>
  <c r="G10" i="4"/>
  <c r="H10" i="4"/>
  <c r="D22" i="8"/>
  <c r="F22" i="8"/>
  <c r="G22" i="8"/>
  <c r="C22" i="8"/>
  <c r="E22" i="8"/>
  <c r="E43" i="7"/>
  <c r="F43" i="7"/>
  <c r="G43" i="7"/>
  <c r="H43" i="7"/>
  <c r="I43" i="7"/>
  <c r="D43" i="7"/>
  <c r="C34" i="6"/>
  <c r="E34" i="6"/>
  <c r="F34" i="6"/>
  <c r="B34" i="6"/>
  <c r="D53" i="6"/>
  <c r="D34" i="6" s="1"/>
  <c r="H136" i="4"/>
  <c r="G136" i="4"/>
  <c r="E136" i="4"/>
  <c r="D136" i="4"/>
  <c r="H84" i="4"/>
  <c r="G84" i="4"/>
  <c r="E84" i="4"/>
  <c r="D84" i="4"/>
  <c r="F155" i="4"/>
  <c r="I155" i="4" s="1"/>
  <c r="F154" i="4"/>
  <c r="I154" i="4" s="1"/>
  <c r="F153" i="4"/>
  <c r="I153" i="4" s="1"/>
  <c r="F152" i="4"/>
  <c r="I152" i="4" s="1"/>
  <c r="F151" i="4"/>
  <c r="I151" i="4" s="1"/>
  <c r="F150" i="4"/>
  <c r="I150" i="4" s="1"/>
  <c r="F149" i="4"/>
  <c r="I149" i="4" s="1"/>
  <c r="H148" i="4"/>
  <c r="G148" i="4"/>
  <c r="E148" i="4"/>
  <c r="D148" i="4"/>
  <c r="F147" i="4"/>
  <c r="I147" i="4" s="1"/>
  <c r="F146" i="4"/>
  <c r="I146" i="4" s="1"/>
  <c r="F145" i="4"/>
  <c r="I145" i="4" s="1"/>
  <c r="H144" i="4"/>
  <c r="G144" i="4"/>
  <c r="E144" i="4"/>
  <c r="D144" i="4"/>
  <c r="F142" i="4"/>
  <c r="I142" i="4" s="1"/>
  <c r="F141" i="4"/>
  <c r="I141" i="4" s="1"/>
  <c r="F140" i="4"/>
  <c r="I140" i="4" s="1"/>
  <c r="F139" i="4"/>
  <c r="I139" i="4" s="1"/>
  <c r="F138" i="4"/>
  <c r="I138" i="4" s="1"/>
  <c r="F137" i="4"/>
  <c r="I137" i="4" s="1"/>
  <c r="F135" i="4"/>
  <c r="I135" i="4" s="1"/>
  <c r="F134" i="4"/>
  <c r="I134" i="4" s="1"/>
  <c r="F133" i="4"/>
  <c r="I133" i="4" s="1"/>
  <c r="H132" i="4"/>
  <c r="G132" i="4"/>
  <c r="E132" i="4"/>
  <c r="D132" i="4"/>
  <c r="F131" i="4"/>
  <c r="I131" i="4" s="1"/>
  <c r="F130" i="4"/>
  <c r="I130" i="4" s="1"/>
  <c r="F129" i="4"/>
  <c r="I129" i="4" s="1"/>
  <c r="F128" i="4"/>
  <c r="I128" i="4" s="1"/>
  <c r="H122" i="4"/>
  <c r="G122" i="4"/>
  <c r="E122" i="4"/>
  <c r="D122" i="4"/>
  <c r="F121" i="4"/>
  <c r="I121" i="4" s="1"/>
  <c r="F120" i="4"/>
  <c r="I120" i="4" s="1"/>
  <c r="F119" i="4"/>
  <c r="I119" i="4" s="1"/>
  <c r="F118" i="4"/>
  <c r="I118" i="4" s="1"/>
  <c r="F117" i="4"/>
  <c r="I117" i="4" s="1"/>
  <c r="F116" i="4"/>
  <c r="I116" i="4" s="1"/>
  <c r="F115" i="4"/>
  <c r="I115" i="4" s="1"/>
  <c r="F114" i="4"/>
  <c r="I114" i="4" s="1"/>
  <c r="F113" i="4"/>
  <c r="I113" i="4" s="1"/>
  <c r="H112" i="4"/>
  <c r="G112" i="4"/>
  <c r="E112" i="4"/>
  <c r="D112" i="4"/>
  <c r="F112" i="4" s="1"/>
  <c r="I112" i="4" s="1"/>
  <c r="H102" i="4"/>
  <c r="G102" i="4"/>
  <c r="E102" i="4"/>
  <c r="D102" i="4"/>
  <c r="H92" i="4"/>
  <c r="G92" i="4"/>
  <c r="E92" i="4"/>
  <c r="G66" i="3"/>
  <c r="E10" i="8" l="1"/>
  <c r="E34" i="8" s="1"/>
  <c r="F132" i="4"/>
  <c r="I132" i="4" s="1"/>
  <c r="F148" i="4"/>
  <c r="I148" i="4" s="1"/>
  <c r="G53" i="6"/>
  <c r="G34" i="6" s="1"/>
  <c r="F144" i="4"/>
  <c r="I144" i="4" s="1"/>
  <c r="I10" i="4"/>
  <c r="H23" i="8"/>
  <c r="H22" i="8" s="1"/>
  <c r="F136" i="4"/>
  <c r="I136" i="4" s="1"/>
  <c r="F102" i="4"/>
  <c r="I102" i="4" s="1"/>
  <c r="F122" i="4"/>
  <c r="I122" i="4" s="1"/>
  <c r="H83" i="4"/>
  <c r="H156" i="4" s="1"/>
  <c r="F28" i="6" s="1"/>
  <c r="F9" i="6" s="1"/>
  <c r="F59" i="6" s="1"/>
  <c r="H13" i="7" s="1"/>
  <c r="D83" i="4"/>
  <c r="D156" i="4" s="1"/>
  <c r="B28" i="6" s="1"/>
  <c r="G83" i="4"/>
  <c r="G156" i="4" s="1"/>
  <c r="E28" i="6" s="1"/>
  <c r="E83" i="4"/>
  <c r="E156" i="4" s="1"/>
  <c r="F92" i="4"/>
  <c r="I92" i="4" s="1"/>
  <c r="F84" i="4"/>
  <c r="I84" i="4" s="1"/>
  <c r="D28" i="6" l="1"/>
  <c r="D9" i="6" s="1"/>
  <c r="D59" i="6" s="1"/>
  <c r="B9" i="6"/>
  <c r="B59" i="6" s="1"/>
  <c r="D13" i="7" s="1"/>
  <c r="H11" i="7"/>
  <c r="H10" i="7"/>
  <c r="H76" i="7" s="1"/>
  <c r="G28" i="6"/>
  <c r="G9" i="6" s="1"/>
  <c r="G59" i="6" s="1"/>
  <c r="E9" i="6"/>
  <c r="E59" i="6" s="1"/>
  <c r="G13" i="7" s="1"/>
  <c r="F83" i="4"/>
  <c r="F156" i="4" l="1"/>
  <c r="I83" i="4"/>
  <c r="I156" i="4" s="1"/>
  <c r="F13" i="7"/>
  <c r="I13" i="7" s="1"/>
  <c r="D10" i="7"/>
  <c r="D76" i="7" s="1"/>
  <c r="D11" i="7"/>
  <c r="G10" i="7"/>
  <c r="G76" i="7" s="1"/>
  <c r="G11" i="7"/>
  <c r="F15" i="9"/>
  <c r="G15" i="9"/>
  <c r="H15" i="9"/>
  <c r="I15" i="9"/>
  <c r="J15" i="9"/>
  <c r="E9" i="9"/>
  <c r="F9" i="9"/>
  <c r="F21" i="9" s="1"/>
  <c r="G9" i="9"/>
  <c r="G21" i="9" s="1"/>
  <c r="H9" i="9"/>
  <c r="H21" i="9" s="1"/>
  <c r="I9" i="9"/>
  <c r="I21" i="9" s="1"/>
  <c r="J9" i="9"/>
  <c r="J21" i="9" s="1"/>
  <c r="C31" i="2"/>
  <c r="D31" i="2"/>
  <c r="E31" i="2"/>
  <c r="F31" i="2"/>
  <c r="C10" i="2"/>
  <c r="C14" i="2"/>
  <c r="D10" i="2"/>
  <c r="E10" i="2"/>
  <c r="F10" i="2"/>
  <c r="G10" i="2"/>
  <c r="H10" i="2"/>
  <c r="I10" i="2"/>
  <c r="F11" i="7" l="1"/>
  <c r="F10" i="7"/>
  <c r="F76" i="7" s="1"/>
  <c r="I11" i="7"/>
  <c r="I10" i="7"/>
  <c r="I76" i="7" s="1"/>
  <c r="C9" i="2"/>
  <c r="L44" i="1"/>
  <c r="L74" i="1"/>
  <c r="L68" i="1"/>
  <c r="L64" i="1"/>
  <c r="L58" i="1"/>
  <c r="L40" i="1"/>
  <c r="L33" i="1"/>
  <c r="L29" i="1"/>
  <c r="L25" i="1"/>
  <c r="L21" i="1"/>
  <c r="L11" i="1"/>
  <c r="M74" i="1"/>
  <c r="M68" i="1"/>
  <c r="M64" i="1"/>
  <c r="M58" i="1"/>
  <c r="M33" i="1"/>
  <c r="M40" i="1"/>
  <c r="M44" i="1"/>
  <c r="M25" i="1"/>
  <c r="M29" i="1"/>
  <c r="M21" i="1"/>
  <c r="M11" i="1"/>
  <c r="F19" i="1"/>
  <c r="G19" i="1"/>
  <c r="G11" i="1"/>
  <c r="F11" i="1"/>
  <c r="M77" i="1" l="1"/>
  <c r="F49" i="1"/>
  <c r="F64" i="1" s="1"/>
  <c r="M48" i="1"/>
  <c r="M60" i="1" s="1"/>
  <c r="M78" i="1" s="1"/>
  <c r="L77" i="1"/>
  <c r="L48" i="1"/>
  <c r="G49" i="1"/>
  <c r="G64" i="1" s="1"/>
  <c r="L60" i="1" l="1"/>
  <c r="L78" i="1" s="1"/>
  <c r="B31" i="2"/>
  <c r="G13" i="5"/>
  <c r="K15" i="9"/>
  <c r="E15" i="9"/>
  <c r="K9" i="9"/>
  <c r="H14" i="2"/>
  <c r="H9" i="2" s="1"/>
  <c r="I14" i="2"/>
  <c r="F14" i="2"/>
  <c r="E14" i="2"/>
  <c r="E9" i="2" s="1"/>
  <c r="D14" i="2"/>
  <c r="D9" i="2" s="1"/>
  <c r="K21" i="9" l="1"/>
  <c r="I9" i="2"/>
  <c r="I20" i="2" s="1"/>
  <c r="F9" i="2"/>
  <c r="F20" i="2" s="1"/>
  <c r="E21" i="9"/>
  <c r="C20" i="2"/>
  <c r="G14" i="2"/>
  <c r="H20" i="2"/>
  <c r="G9" i="2" l="1"/>
  <c r="G20" i="2" s="1"/>
  <c r="F56" i="5"/>
  <c r="E56" i="5"/>
  <c r="G53" i="5"/>
  <c r="F53" i="5"/>
  <c r="E53" i="5"/>
  <c r="F46" i="5"/>
  <c r="E46" i="5"/>
  <c r="G43" i="5"/>
  <c r="F43" i="5"/>
  <c r="E43" i="5"/>
  <c r="G37" i="5"/>
  <c r="F37" i="5"/>
  <c r="F54" i="5" s="1"/>
  <c r="F52" i="5" s="1"/>
  <c r="E37" i="5"/>
  <c r="E54" i="5" s="1"/>
  <c r="G36" i="5"/>
  <c r="G44" i="5" s="1"/>
  <c r="G42" i="5" s="1"/>
  <c r="F36" i="5"/>
  <c r="F44" i="5" s="1"/>
  <c r="F42" i="5" s="1"/>
  <c r="E36" i="5"/>
  <c r="E44" i="5" s="1"/>
  <c r="E42" i="5" s="1"/>
  <c r="G32" i="5"/>
  <c r="F32" i="5"/>
  <c r="E32" i="5"/>
  <c r="G56" i="5"/>
  <c r="G46" i="5"/>
  <c r="G55" i="5"/>
  <c r="G45" i="5"/>
  <c r="G28" i="5"/>
  <c r="F28" i="5"/>
  <c r="G27" i="5"/>
  <c r="F27" i="5"/>
  <c r="E28" i="5"/>
  <c r="E27" i="5"/>
  <c r="F26" i="5" l="1"/>
  <c r="G35" i="5"/>
  <c r="G38" i="5" s="1"/>
  <c r="G14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18" i="5" l="1"/>
  <c r="F18" i="5"/>
  <c r="E18" i="5"/>
  <c r="F55" i="5" l="1"/>
  <c r="F45" i="5"/>
  <c r="E55" i="5"/>
  <c r="E45" i="5"/>
  <c r="G51" i="5"/>
  <c r="G57" i="5" s="1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G15" i="5"/>
  <c r="F15" i="5"/>
  <c r="E15" i="5"/>
  <c r="G11" i="5"/>
  <c r="F11" i="5"/>
  <c r="E13" i="5"/>
  <c r="E51" i="5" s="1"/>
  <c r="E57" i="5" s="1"/>
  <c r="E58" i="5" s="1"/>
  <c r="E41" i="5"/>
  <c r="E47" i="5" s="1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</calcChain>
</file>

<file path=xl/sharedStrings.xml><?xml version="1.0" encoding="utf-8"?>
<sst xmlns="http://schemas.openxmlformats.org/spreadsheetml/2006/main" count="881" uniqueCount="552">
  <si>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</si>
  <si>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</si>
  <si>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</si>
  <si>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</si>
  <si>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</si>
  <si>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</si>
  <si>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</si>
  <si>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</si>
  <si>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</si>
  <si>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</si>
  <si>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</si>
  <si>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</si>
  <si>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</si>
  <si>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</si>
  <si>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</si>
  <si>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</si>
  <si>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</si>
  <si>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</si>
  <si>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</si>
  <si>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</si>
  <si>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</si>
  <si>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</si>
  <si>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</si>
  <si>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</si>
  <si>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</si>
  <si>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</si>
  <si>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</si>
  <si>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</si>
  <si>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</si>
  <si>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</si>
  <si>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</si>
  <si>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</si>
  <si>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</si>
  <si>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</si>
  <si>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</si>
  <si>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</si>
  <si>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</si>
  <si>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</si>
  <si>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</si>
  <si>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</si>
  <si>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</si>
  <si>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</si>
  <si>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</si>
  <si>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</si>
  <si>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</si>
  <si>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</si>
  <si>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</si>
  <si>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</si>
  <si>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</si>
  <si>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</si>
  <si>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</si>
  <si>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</si>
  <si>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</si>
  <si>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</si>
  <si>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</si>
  <si>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</si>
  <si>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</si>
  <si>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</si>
  <si>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</si>
  <si>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</si>
  <si>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</si>
  <si>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</si>
  <si>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</si>
  <si>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</si>
  <si>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</si>
  <si>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</si>
  <si>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</si>
  <si>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</si>
  <si>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</si>
  <si>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</si>
  <si>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</si>
  <si>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</si>
  <si>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</si>
  <si>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</si>
  <si>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</si>
  <si>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</si>
  <si>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</si>
  <si>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</si>
  <si>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</si>
  <si>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</si>
  <si>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</si>
  <si>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</si>
  <si>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</si>
  <si>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</si>
  <si>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</si>
  <si>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</si>
  <si>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</si>
  <si>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</si>
  <si>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</si>
  <si>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</si>
  <si>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</si>
  <si>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</si>
  <si>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</si>
  <si>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</si>
  <si>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</si>
  <si>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</si>
  <si>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</si>
  <si>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</si>
  <si>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</si>
  <si>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</si>
  <si>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</si>
  <si>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</si>
  <si>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</si>
  <si>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</si>
  <si>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</si>
  <si>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</si>
  <si>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</si>
  <si>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</si>
  <si>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</si>
  <si>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</si>
  <si>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</si>
  <si>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</si>
  <si>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</si>
  <si>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</si>
  <si>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</si>
  <si>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</si>
  <si>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</si>
  <si>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</si>
  <si>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</si>
  <si>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</si>
  <si>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</si>
  <si>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</si>
  <si>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</si>
  <si>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</si>
  <si>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</si>
  <si>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</si>
  <si>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</si>
  <si>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</si>
  <si>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</si>
  <si>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</si>
  <si>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</si>
  <si>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</si>
  <si>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</si>
  <si>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</si>
  <si>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</si>
  <si>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</si>
  <si>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</si>
  <si>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</si>
  <si>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</si>
  <si>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</si>
  <si>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</si>
  <si>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</si>
  <si>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</si>
  <si>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</si>
  <si>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</si>
  <si>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</si>
  <si>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</si>
  <si>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</si>
  <si>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</si>
  <si>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</si>
  <si>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</si>
  <si>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</si>
  <si>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</si>
  <si>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</si>
  <si>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</si>
  <si>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</si>
  <si>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</si>
  <si>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</si>
  <si>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</si>
  <si>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</si>
  <si>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</si>
  <si>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</si>
  <si>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</si>
  <si>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</si>
  <si>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</si>
  <si>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</si>
  <si>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</si>
  <si>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</si>
  <si>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</si>
  <si>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</si>
  <si>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</si>
  <si>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</si>
  <si>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</si>
  <si>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</si>
  <si>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</si>
  <si>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</si>
  <si>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</si>
  <si>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</si>
  <si>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</si>
  <si>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</si>
  <si>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</si>
  <si>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</si>
  <si>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</si>
  <si>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</si>
  <si>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</si>
  <si>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</si>
  <si>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</si>
  <si>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</si>
  <si>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</si>
  <si>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</si>
  <si>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</si>
  <si>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</si>
  <si>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</si>
  <si>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</si>
  <si>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</si>
  <si>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</si>
  <si>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</si>
  <si>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</si>
  <si>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</si>
  <si>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</si>
  <si>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</si>
  <si>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</si>
  <si>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</si>
  <si>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</si>
  <si>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</si>
  <si>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</si>
  <si>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</si>
  <si>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</si>
  <si>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</si>
  <si>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</si>
  <si>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</si>
  <si>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</si>
  <si>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</si>
  <si>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</si>
  <si>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</si>
  <si>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</si>
  <si>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</si>
  <si>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</si>
  <si>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</si>
  <si>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</si>
  <si>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</si>
  <si>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</si>
  <si>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</si>
  <si>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</si>
  <si>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</si>
  <si>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</si>
  <si>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</si>
  <si>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</si>
  <si>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</si>
  <si>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</si>
  <si>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</si>
  <si>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</si>
  <si>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</si>
  <si>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</si>
  <si>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</si>
  <si>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</si>
  <si>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</si>
  <si>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</si>
  <si>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</si>
  <si>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</si>
  <si>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</si>
  <si>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</si>
  <si>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</si>
  <si>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</si>
  <si>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</si>
  <si>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</si>
  <si>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</si>
  <si>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</si>
  <si>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</si>
  <si>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</si>
  <si>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</si>
  <si>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</si>
  <si>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</si>
  <si>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</si>
  <si>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</si>
  <si>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</si>
  <si>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</si>
  <si>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</si>
  <si>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</si>
  <si>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</si>
  <si>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</si>
  <si>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</si>
  <si>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</si>
  <si>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</si>
  <si>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</si>
  <si>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</si>
  <si>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</si>
  <si>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</si>
  <si>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</si>
  <si>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</si>
  <si>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</si>
  <si>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</si>
  <si>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</si>
  <si>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</si>
  <si>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</si>
  <si>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</si>
  <si>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</si>
  <si>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</si>
  <si>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</si>
  <si>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</si>
  <si>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</si>
  <si>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</si>
  <si>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</si>
  <si>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</si>
  <si>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</si>
  <si>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</si>
  <si>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</si>
  <si>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</si>
  <si>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</si>
  <si>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</si>
  <si>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</si>
  <si>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</si>
  <si>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</si>
  <si>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</si>
  <si>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</si>
  <si>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</si>
  <si>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</si>
  <si>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</si>
  <si>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</si>
  <si>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</si>
  <si>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</si>
  <si>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</si>
  <si>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</si>
  <si>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</si>
  <si>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</si>
  <si>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</si>
  <si>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</si>
  <si>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</si>
  <si>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</si>
  <si>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</si>
  <si>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</si>
  <si>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</si>
  <si>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</si>
  <si>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</si>
  <si>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</si>
  <si>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</si>
  <si>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</si>
  <si>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</si>
  <si>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</si>
  <si>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</si>
  <si>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</si>
  <si>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</si>
  <si>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</si>
  <si>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</si>
  <si>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</si>
  <si>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</si>
  <si>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</si>
  <si>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</si>
  <si>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</si>
  <si>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</si>
  <si>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</si>
  <si>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</si>
  <si>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</si>
  <si>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</si>
  <si>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</si>
  <si>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</si>
  <si>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</si>
  <si>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</si>
  <si>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</si>
  <si>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</si>
  <si>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</si>
  <si>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</si>
  <si>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</si>
  <si>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</si>
  <si>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</si>
  <si>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</si>
  <si>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</si>
  <si>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</si>
  <si>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</si>
  <si>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</si>
  <si>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</si>
  <si>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</si>
  <si>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</si>
  <si>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</si>
  <si>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</si>
  <si>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</si>
  <si>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</si>
  <si>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</si>
  <si>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</si>
  <si>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</si>
  <si>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</si>
  <si>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</si>
  <si>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</si>
  <si>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</si>
  <si>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</si>
  <si>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</si>
  <si>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</si>
  <si>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</si>
  <si>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</si>
  <si>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</si>
  <si>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</si>
  <si>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</si>
  <si>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</si>
  <si>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</si>
  <si>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</si>
  <si>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</si>
  <si>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</si>
  <si>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</si>
  <si>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</si>
  <si>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</si>
  <si>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</si>
  <si>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</si>
  <si>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</si>
  <si>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</si>
  <si>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</si>
  <si>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</si>
  <si>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</si>
  <si>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</si>
  <si>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</si>
  <si>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</si>
  <si>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</si>
  <si>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</si>
  <si>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</si>
  <si>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</si>
  <si>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</si>
  <si>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</si>
  <si>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</si>
  <si>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</si>
  <si>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</si>
  <si>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</si>
  <si>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</si>
  <si>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</si>
  <si>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</si>
  <si>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</si>
  <si>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</si>
  <si>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</si>
  <si>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</si>
  <si>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</si>
  <si>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</si>
  <si>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</si>
  <si>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</si>
  <si>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</si>
  <si>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</si>
  <si>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</si>
  <si>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</si>
  <si>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</si>
  <si>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</si>
  <si>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</si>
  <si>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</si>
  <si>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</si>
  <si>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</si>
  <si>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</si>
  <si>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</si>
  <si>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</si>
  <si>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</si>
  <si>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</si>
  <si>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</si>
  <si>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</si>
  <si>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</si>
  <si>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</si>
  <si>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</si>
  <si>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</si>
  <si>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</si>
  <si>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</si>
  <si>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</si>
  <si>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</si>
  <si>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</si>
  <si>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</si>
  <si>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</si>
  <si>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</si>
  <si>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</si>
  <si>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</si>
  <si>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</si>
  <si>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</si>
  <si>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</si>
  <si>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</si>
  <si>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</si>
  <si>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</si>
  <si>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</si>
  <si>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</si>
  <si>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</si>
  <si>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</si>
  <si>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</si>
  <si>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</si>
  <si>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</si>
  <si>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</si>
  <si>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</si>
  <si>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</si>
  <si>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</si>
  <si>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</si>
  <si>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</si>
  <si>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</si>
  <si>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</si>
  <si>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</si>
  <si>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</si>
  <si>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</si>
  <si>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</si>
  <si>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</si>
  <si>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</si>
  <si>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</si>
  <si>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</si>
  <si>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</si>
  <si>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</si>
  <si>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</si>
  <si>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</si>
  <si>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</si>
  <si>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</si>
  <si>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</si>
  <si>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</si>
  <si>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</si>
  <si>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</si>
  <si>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</si>
  <si>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</si>
  <si>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</si>
  <si>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</si>
  <si>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</si>
  <si>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</si>
  <si>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</si>
  <si>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</si>
  <si>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</si>
  <si>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</si>
  <si>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</si>
  <si>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</si>
  <si>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</si>
  <si>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</si>
  <si>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</si>
  <si>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</si>
  <si>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</si>
  <si>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</si>
  <si>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</si>
  <si>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</si>
  <si>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</si>
  <si>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</si>
  <si>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</si>
  <si>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</si>
  <si>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</si>
  <si>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</si>
  <si>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</si>
  <si>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</si>
  <si>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</si>
  <si>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</si>
  <si>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</si>
  <si>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</si>
  <si>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</si>
  <si>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</si>
  <si>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</si>
  <si>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</si>
  <si>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</si>
  <si>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</si>
  <si>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</si>
  <si>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</si>
  <si>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</si>
  <si>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</si>
  <si>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</si>
  <si>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</si>
  <si>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</si>
  <si>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</si>
  <si>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</si>
  <si>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</si>
  <si>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</si>
  <si>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</si>
  <si>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</si>
  <si>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</si>
  <si>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</si>
  <si>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</si>
  <si>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</si>
  <si>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</si>
  <si>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</si>
  <si>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</si>
  <si>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para Menores Infractores del Poder Judicial del Estado de Durango</t>
  </si>
  <si>
    <t>Saldo al 31 de diciembre de 2023(d)</t>
  </si>
  <si>
    <t>31 de diciembre 2023</t>
  </si>
  <si>
    <t>Al 31 de diciembre de 2023 y  2024</t>
  </si>
  <si>
    <t>31 de diciembre de 2024</t>
  </si>
  <si>
    <t>31 de diciembre  de 2024</t>
  </si>
  <si>
    <t>Del 1 de enero al 31 de diciembre de 2024 (b)</t>
  </si>
  <si>
    <t>Monto pagado de la inversión al 31 de diciembre de 2024(k)</t>
  </si>
  <si>
    <t>Monto pagado de la inversión actualizado al 31 de diciembre de 2024(l)</t>
  </si>
  <si>
    <t>Saldo pendiente por pagar de la inversión al 31 de diciembre de 2024 (m = g – l)</t>
  </si>
  <si>
    <t>del 1 de enero al 31 de diciembre de 2024 (b)</t>
  </si>
  <si>
    <t>del 1 de enero al 31 de diciembre de 2024</t>
  </si>
  <si>
    <t>del 1 de enero al 31 de diciembre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</si>
</sst>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</numFmts>
  <fonts count="4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7">
    <xf numFmtId="0" fontId="0" fillId="0" borderId="0"/>
    <xf numFmtId="0" fontId="8" fillId="0" borderId="0"/>
    <xf numFmtId="164" fontId="13" fillId="0" borderId="0"/>
    <xf numFmtId="0" fontId="13" fillId="0" borderId="0"/>
    <xf numFmtId="43" fontId="8" fillId="0" borderId="0" applyFont="0" applyFill="0" applyBorder="0" applyAlignment="0" applyProtection="0"/>
    <xf numFmtId="0" fontId="16" fillId="3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5" fillId="0" borderId="0"/>
    <xf numFmtId="0" fontId="19" fillId="0" borderId="0"/>
    <xf numFmtId="0" fontId="5" fillId="0" borderId="0"/>
    <xf numFmtId="0" fontId="3" fillId="0" borderId="0"/>
    <xf numFmtId="0" fontId="2" fillId="0" borderId="0"/>
    <xf numFmtId="0" fontId="13" fillId="0" borderId="0"/>
    <xf numFmtId="0" fontId="1" fillId="0" borderId="0"/>
  </cellStyleXfs>
  <cellXfs count="389">
    <xf numFmtId="0" fontId="0" fillId="0" borderId="0" xfId="0"/>
    <xf numFmtId="0" fontId="9" fillId="0" borderId="0" xfId="0" applyFont="1"/>
    <xf numFmtId="4" fontId="9" fillId="0" borderId="0" xfId="0" applyNumberFormat="1" applyFont="1"/>
    <xf numFmtId="0" fontId="12" fillId="2" borderId="0" xfId="1" applyFont="1" applyFill="1" applyAlignment="1">
      <alignment horizontal="right"/>
    </xf>
    <xf numFmtId="0" fontId="12" fillId="2" borderId="0" xfId="1" applyFont="1" applyFill="1" applyAlignment="1" applyProtection="1">
      <alignment horizontal="center"/>
      <protection locked="0"/>
    </xf>
    <xf numFmtId="4" fontId="10" fillId="0" borderId="0" xfId="0" applyNumberFormat="1" applyFont="1"/>
    <xf numFmtId="0" fontId="10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8" xfId="0" applyFont="1" applyBorder="1"/>
    <xf numFmtId="0" fontId="10" fillId="2" borderId="2" xfId="0" applyFont="1" applyFill="1" applyBorder="1"/>
    <xf numFmtId="0" fontId="9" fillId="2" borderId="2" xfId="0" applyFont="1" applyFill="1" applyBorder="1"/>
    <xf numFmtId="0" fontId="9" fillId="2" borderId="3" xfId="0" applyFont="1" applyFill="1" applyBorder="1"/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3" fontId="9" fillId="0" borderId="5" xfId="0" applyNumberFormat="1" applyFont="1" applyBorder="1"/>
    <xf numFmtId="4" fontId="9" fillId="0" borderId="5" xfId="0" applyNumberFormat="1" applyFont="1" applyBorder="1"/>
    <xf numFmtId="0" fontId="9" fillId="0" borderId="7" xfId="0" applyFont="1" applyBorder="1"/>
    <xf numFmtId="0" fontId="9" fillId="2" borderId="9" xfId="0" applyFont="1" applyFill="1" applyBorder="1"/>
    <xf numFmtId="0" fontId="9" fillId="0" borderId="11" xfId="0" applyFont="1" applyBorder="1"/>
    <xf numFmtId="0" fontId="9" fillId="0" borderId="10" xfId="0" applyFont="1" applyBorder="1"/>
    <xf numFmtId="4" fontId="9" fillId="2" borderId="9" xfId="0" applyNumberFormat="1" applyFont="1" applyFill="1" applyBorder="1"/>
    <xf numFmtId="4" fontId="9" fillId="0" borderId="10" xfId="0" applyNumberFormat="1" applyFont="1" applyBorder="1"/>
    <xf numFmtId="0" fontId="9" fillId="2" borderId="1" xfId="0" applyFont="1" applyFill="1" applyBorder="1"/>
    <xf numFmtId="4" fontId="9" fillId="0" borderId="4" xfId="0" applyNumberFormat="1" applyFont="1" applyBorder="1"/>
    <xf numFmtId="4" fontId="9" fillId="0" borderId="6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3" fontId="9" fillId="0" borderId="11" xfId="0" applyNumberFormat="1" applyFont="1" applyBorder="1"/>
    <xf numFmtId="3" fontId="10" fillId="0" borderId="11" xfId="0" applyNumberFormat="1" applyFont="1" applyBorder="1"/>
    <xf numFmtId="3" fontId="0" fillId="0" borderId="11" xfId="0" applyNumberFormat="1" applyBorder="1"/>
    <xf numFmtId="3" fontId="10" fillId="0" borderId="4" xfId="0" applyNumberFormat="1" applyFont="1" applyBorder="1"/>
    <xf numFmtId="3" fontId="9" fillId="0" borderId="4" xfId="0" applyNumberFormat="1" applyFont="1" applyBorder="1"/>
    <xf numFmtId="0" fontId="7" fillId="0" borderId="0" xfId="6"/>
    <xf numFmtId="0" fontId="18" fillId="0" borderId="4" xfId="5" applyFont="1" applyFill="1" applyBorder="1" applyAlignment="1">
      <alignment horizontal="left" vertical="center"/>
    </xf>
    <xf numFmtId="0" fontId="14" fillId="0" borderId="5" xfId="5" applyFont="1" applyFill="1" applyBorder="1" applyAlignment="1">
      <alignment horizontal="center" vertical="center"/>
    </xf>
    <xf numFmtId="0" fontId="15" fillId="0" borderId="0" xfId="6" applyFont="1"/>
    <xf numFmtId="0" fontId="15" fillId="0" borderId="1" xfId="6" applyFont="1" applyBorder="1"/>
    <xf numFmtId="0" fontId="15" fillId="0" borderId="3" xfId="6" applyFont="1" applyBorder="1"/>
    <xf numFmtId="0" fontId="7" fillId="0" borderId="5" xfId="6" applyBorder="1"/>
    <xf numFmtId="0" fontId="15" fillId="0" borderId="4" xfId="6" applyFont="1" applyBorder="1"/>
    <xf numFmtId="0" fontId="15" fillId="0" borderId="5" xfId="6" applyFont="1" applyBorder="1"/>
    <xf numFmtId="0" fontId="17" fillId="0" borderId="5" xfId="6" applyFont="1" applyBorder="1"/>
    <xf numFmtId="0" fontId="7" fillId="0" borderId="8" xfId="6" applyBorder="1"/>
    <xf numFmtId="0" fontId="15" fillId="0" borderId="15" xfId="6" applyFont="1" applyBorder="1"/>
    <xf numFmtId="0" fontId="15" fillId="0" borderId="13" xfId="6" applyFont="1" applyBorder="1"/>
    <xf numFmtId="0" fontId="7" fillId="0" borderId="4" xfId="6" applyBorder="1" applyAlignment="1">
      <alignment horizontal="right"/>
    </xf>
    <xf numFmtId="0" fontId="7" fillId="0" borderId="6" xfId="6" applyBorder="1" applyAlignment="1">
      <alignment horizontal="right"/>
    </xf>
    <xf numFmtId="166" fontId="7" fillId="0" borderId="0" xfId="6" applyNumberFormat="1"/>
    <xf numFmtId="0" fontId="21" fillId="0" borderId="11" xfId="0" applyFont="1" applyBorder="1" applyAlignment="1">
      <alignment vertical="center" wrapText="1"/>
    </xf>
    <xf numFmtId="2" fontId="0" fillId="0" borderId="0" xfId="0" applyNumberFormat="1"/>
    <xf numFmtId="0" fontId="23" fillId="0" borderId="11" xfId="0" applyFont="1" applyBorder="1" applyAlignment="1">
      <alignment horizontal="left" vertical="center" wrapText="1" indent="2"/>
    </xf>
    <xf numFmtId="0" fontId="21" fillId="0" borderId="10" xfId="0" applyFont="1" applyBorder="1" applyAlignment="1">
      <alignment vertical="center" wrapText="1"/>
    </xf>
    <xf numFmtId="0" fontId="23" fillId="0" borderId="11" xfId="0" applyFont="1" applyBorder="1" applyAlignment="1">
      <alignment horizontal="left" vertical="center" wrapText="1" indent="1"/>
    </xf>
    <xf numFmtId="0" fontId="21" fillId="0" borderId="11" xfId="0" applyFont="1" applyBorder="1" applyAlignment="1">
      <alignment vertical="center"/>
    </xf>
    <xf numFmtId="0" fontId="23" fillId="0" borderId="11" xfId="0" applyFont="1" applyBorder="1" applyAlignment="1">
      <alignment horizontal="left" vertical="center" indent="1"/>
    </xf>
    <xf numFmtId="0" fontId="21" fillId="0" borderId="10" xfId="0" applyFont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22" fillId="0" borderId="11" xfId="8" applyNumberFormat="1" applyFont="1" applyFill="1" applyBorder="1" applyAlignment="1" applyProtection="1">
      <alignment horizontal="right" wrapText="1"/>
      <protection locked="0"/>
    </xf>
    <xf numFmtId="3" fontId="22" fillId="0" borderId="11" xfId="0" applyNumberFormat="1" applyFont="1" applyBorder="1" applyAlignment="1" applyProtection="1">
      <alignment horizontal="right" wrapText="1"/>
      <protection locked="0"/>
    </xf>
    <xf numFmtId="3" fontId="26" fillId="0" borderId="10" xfId="0" applyNumberFormat="1" applyFont="1" applyBorder="1" applyAlignment="1" applyProtection="1">
      <alignment horizontal="right" wrapText="1"/>
      <protection locked="0"/>
    </xf>
    <xf numFmtId="3" fontId="22" fillId="0" borderId="11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3" fontId="26" fillId="0" borderId="10" xfId="0" applyNumberFormat="1" applyFont="1" applyBorder="1" applyAlignment="1" applyProtection="1">
      <alignment horizontal="right"/>
      <protection locked="0"/>
    </xf>
    <xf numFmtId="3" fontId="22" fillId="0" borderId="11" xfId="0" applyNumberFormat="1" applyFont="1" applyBorder="1" applyAlignment="1">
      <alignment horizontal="right"/>
    </xf>
    <xf numFmtId="0" fontId="15" fillId="2" borderId="9" xfId="6" applyFont="1" applyFill="1" applyBorder="1"/>
    <xf numFmtId="0" fontId="7" fillId="2" borderId="11" xfId="6" applyFill="1" applyBorder="1" applyAlignment="1">
      <alignment horizontal="left" indent="2"/>
    </xf>
    <xf numFmtId="0" fontId="7" fillId="2" borderId="11" xfId="6" applyFill="1" applyBorder="1" applyAlignment="1">
      <alignment horizontal="left" indent="4"/>
    </xf>
    <xf numFmtId="0" fontId="15" fillId="2" borderId="11" xfId="6" applyFont="1" applyFill="1" applyBorder="1" applyAlignment="1">
      <alignment horizontal="left"/>
    </xf>
    <xf numFmtId="0" fontId="7" fillId="2" borderId="11" xfId="6" applyFill="1" applyBorder="1" applyAlignment="1">
      <alignment horizontal="left" wrapText="1" indent="4"/>
    </xf>
    <xf numFmtId="0" fontId="15" fillId="2" borderId="11" xfId="6" applyFont="1" applyFill="1" applyBorder="1" applyAlignment="1">
      <alignment horizontal="left" indent="2"/>
    </xf>
    <xf numFmtId="0" fontId="15" fillId="2" borderId="10" xfId="6" applyFont="1" applyFill="1" applyBorder="1" applyAlignment="1">
      <alignment horizontal="left"/>
    </xf>
    <xf numFmtId="3" fontId="7" fillId="2" borderId="11" xfId="7" applyNumberFormat="1" applyFont="1" applyFill="1" applyBorder="1"/>
    <xf numFmtId="0" fontId="9" fillId="4" borderId="6" xfId="0" applyFont="1" applyFill="1" applyBorder="1"/>
    <xf numFmtId="0" fontId="12" fillId="4" borderId="7" xfId="1" applyFont="1" applyFill="1" applyBorder="1" applyAlignment="1">
      <alignment horizontal="right"/>
    </xf>
    <xf numFmtId="0" fontId="9" fillId="4" borderId="8" xfId="0" applyFont="1" applyFill="1" applyBorder="1"/>
    <xf numFmtId="49" fontId="9" fillId="0" borderId="1" xfId="0" applyNumberFormat="1" applyFont="1" applyBorder="1"/>
    <xf numFmtId="49" fontId="9" fillId="0" borderId="4" xfId="0" applyNumberFormat="1" applyFont="1" applyBorder="1"/>
    <xf numFmtId="49" fontId="9" fillId="0" borderId="6" xfId="0" applyNumberFormat="1" applyFont="1" applyBorder="1"/>
    <xf numFmtId="0" fontId="29" fillId="0" borderId="0" xfId="0" applyFont="1" applyAlignment="1">
      <alignment horizontal="justify" vertical="center"/>
    </xf>
    <xf numFmtId="0" fontId="30" fillId="5" borderId="23" xfId="0" applyFont="1" applyFill="1" applyBorder="1" applyAlignment="1">
      <alignment horizontal="center" vertical="center" wrapText="1"/>
    </xf>
    <xf numFmtId="0" fontId="30" fillId="5" borderId="26" xfId="0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3" fillId="0" borderId="0" xfId="9" applyNumberFormat="1" applyFont="1" applyFill="1" applyBorder="1" applyAlignment="1">
      <alignment horizontal="center"/>
    </xf>
    <xf numFmtId="0" fontId="32" fillId="0" borderId="0" xfId="0" applyFont="1" applyAlignment="1">
      <alignment horizontal="justify" vertical="center" wrapText="1"/>
    </xf>
    <xf numFmtId="0" fontId="32" fillId="0" borderId="28" xfId="0" applyFont="1" applyBorder="1" applyAlignment="1">
      <alignment horizontal="justify" vertical="center" wrapText="1"/>
    </xf>
    <xf numFmtId="0" fontId="30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0" fillId="0" borderId="28" xfId="0" applyFont="1" applyBorder="1" applyAlignment="1">
      <alignment horizontal="left" vertical="center" wrapText="1"/>
    </xf>
    <xf numFmtId="0" fontId="32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0" fillId="0" borderId="23" xfId="0" applyNumberFormat="1" applyFont="1" applyBorder="1" applyAlignment="1">
      <alignment wrapText="1"/>
    </xf>
    <xf numFmtId="3" fontId="30" fillId="0" borderId="28" xfId="0" applyNumberFormat="1" applyFont="1" applyBorder="1" applyAlignment="1">
      <alignment wrapText="1"/>
    </xf>
    <xf numFmtId="3" fontId="30" fillId="0" borderId="23" xfId="0" applyNumberFormat="1" applyFont="1" applyBorder="1" applyAlignment="1">
      <alignment horizontal="right" wrapText="1"/>
    </xf>
    <xf numFmtId="3" fontId="30" fillId="0" borderId="28" xfId="9" applyNumberFormat="1" applyFont="1" applyBorder="1" applyAlignment="1">
      <alignment wrapText="1"/>
    </xf>
    <xf numFmtId="3" fontId="32" fillId="0" borderId="28" xfId="0" applyNumberFormat="1" applyFont="1" applyBorder="1" applyAlignment="1">
      <alignment wrapText="1"/>
    </xf>
    <xf numFmtId="3" fontId="31" fillId="0" borderId="23" xfId="0" applyNumberFormat="1" applyFont="1" applyBorder="1" applyAlignment="1">
      <alignment wrapText="1"/>
    </xf>
    <xf numFmtId="3" fontId="31" fillId="0" borderId="23" xfId="0" applyNumberFormat="1" applyFont="1" applyBorder="1" applyAlignment="1">
      <alignment horizontal="right" wrapText="1"/>
    </xf>
    <xf numFmtId="3" fontId="31" fillId="0" borderId="26" xfId="0" applyNumberFormat="1" applyFont="1" applyBorder="1" applyAlignment="1">
      <alignment wrapText="1"/>
    </xf>
    <xf numFmtId="3" fontId="31" fillId="0" borderId="26" xfId="0" applyNumberFormat="1" applyFont="1" applyBorder="1" applyAlignment="1">
      <alignment horizontal="right" wrapText="1"/>
    </xf>
    <xf numFmtId="0" fontId="35" fillId="0" borderId="0" xfId="0" applyFont="1" applyAlignment="1">
      <alignment vertical="center" wrapText="1"/>
    </xf>
    <xf numFmtId="0" fontId="35" fillId="0" borderId="0" xfId="0" applyFont="1" applyAlignment="1">
      <alignment vertical="center"/>
    </xf>
    <xf numFmtId="0" fontId="36" fillId="0" borderId="28" xfId="0" applyFont="1" applyBorder="1" applyAlignment="1">
      <alignment horizontal="justify" vertical="center" wrapText="1"/>
    </xf>
    <xf numFmtId="0" fontId="37" fillId="0" borderId="23" xfId="0" applyFont="1" applyBorder="1" applyAlignment="1">
      <alignment horizontal="justify"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3" xfId="0" applyFont="1" applyBorder="1" applyAlignment="1">
      <alignment horizontal="justify" vertical="center" wrapText="1"/>
    </xf>
    <xf numFmtId="0" fontId="35" fillId="0" borderId="28" xfId="0" applyFont="1" applyBorder="1" applyAlignment="1">
      <alignment horizontal="left" vertical="center" wrapText="1" indent="1"/>
    </xf>
    <xf numFmtId="0" fontId="35" fillId="0" borderId="28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justify" vertical="center" wrapText="1"/>
    </xf>
    <xf numFmtId="0" fontId="36" fillId="0" borderId="2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right" vertical="center" wrapText="1"/>
    </xf>
    <xf numFmtId="3" fontId="36" fillId="0" borderId="23" xfId="0" applyNumberFormat="1" applyFont="1" applyBorder="1" applyAlignment="1">
      <alignment horizontal="right" vertical="center" wrapText="1"/>
    </xf>
    <xf numFmtId="14" fontId="35" fillId="0" borderId="23" xfId="0" applyNumberFormat="1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3" fontId="35" fillId="0" borderId="23" xfId="0" applyNumberFormat="1" applyFont="1" applyBorder="1" applyAlignment="1">
      <alignment vertical="center" wrapText="1"/>
    </xf>
    <xf numFmtId="0" fontId="38" fillId="0" borderId="0" xfId="6" applyFont="1"/>
    <xf numFmtId="0" fontId="39" fillId="0" borderId="0" xfId="6" applyFont="1" applyAlignment="1">
      <alignment horizontal="center" vertical="center"/>
    </xf>
    <xf numFmtId="0" fontId="41" fillId="0" borderId="16" xfId="6" applyFont="1" applyBorder="1" applyAlignment="1">
      <alignment horizontal="left" vertical="center" wrapText="1"/>
    </xf>
    <xf numFmtId="0" fontId="38" fillId="0" borderId="16" xfId="6" applyFont="1" applyBorder="1" applyAlignment="1">
      <alignment horizontal="left" vertical="center" wrapText="1" indent="2"/>
    </xf>
    <xf numFmtId="0" fontId="38" fillId="0" borderId="16" xfId="6" applyFont="1" applyBorder="1" applyAlignment="1">
      <alignment horizontal="left" vertical="center" wrapText="1" indent="4"/>
    </xf>
    <xf numFmtId="0" fontId="38" fillId="0" borderId="16" xfId="6" applyFont="1" applyBorder="1" applyAlignment="1">
      <alignment horizontal="left" vertical="center" wrapText="1"/>
    </xf>
    <xf numFmtId="0" fontId="38" fillId="0" borderId="16" xfId="6" applyFont="1" applyBorder="1" applyAlignment="1">
      <alignment horizontal="left" vertical="center" wrapText="1" indent="5"/>
    </xf>
    <xf numFmtId="0" fontId="41" fillId="0" borderId="18" xfId="6" applyFont="1" applyBorder="1" applyAlignment="1">
      <alignment horizontal="left" vertical="center" wrapText="1"/>
    </xf>
    <xf numFmtId="0" fontId="5" fillId="0" borderId="0" xfId="11" applyFont="1"/>
    <xf numFmtId="165" fontId="14" fillId="0" borderId="0" xfId="5" applyNumberFormat="1" applyFont="1" applyFill="1" applyBorder="1" applyAlignment="1" applyProtection="1">
      <alignment horizontal="center"/>
    </xf>
    <xf numFmtId="0" fontId="15" fillId="0" borderId="16" xfId="6" applyFont="1" applyBorder="1" applyAlignment="1">
      <alignment horizontal="left" vertical="center" wrapText="1"/>
    </xf>
    <xf numFmtId="0" fontId="5" fillId="2" borderId="0" xfId="11" applyFont="1" applyFill="1"/>
    <xf numFmtId="0" fontId="5" fillId="0" borderId="28" xfId="12" applyBorder="1" applyAlignment="1">
      <alignment horizontal="left" vertical="center" indent="2"/>
    </xf>
    <xf numFmtId="0" fontId="5" fillId="0" borderId="0" xfId="12" applyAlignment="1">
      <alignment vertical="center"/>
    </xf>
    <xf numFmtId="0" fontId="5" fillId="0" borderId="16" xfId="11" applyFont="1" applyBorder="1" applyAlignment="1">
      <alignment horizontal="left" vertical="center" indent="5"/>
    </xf>
    <xf numFmtId="0" fontId="5" fillId="0" borderId="0" xfId="11" applyFont="1" applyAlignment="1">
      <alignment vertical="center"/>
    </xf>
    <xf numFmtId="0" fontId="5" fillId="0" borderId="16" xfId="12" applyBorder="1" applyAlignment="1">
      <alignment horizontal="left" vertical="center" indent="2"/>
    </xf>
    <xf numFmtId="0" fontId="42" fillId="0" borderId="16" xfId="12" applyFont="1" applyBorder="1" applyAlignment="1">
      <alignment horizontal="left" vertical="center" indent="2"/>
    </xf>
    <xf numFmtId="0" fontId="42" fillId="0" borderId="16" xfId="12" applyFont="1" applyBorder="1" applyAlignment="1">
      <alignment horizontal="left" vertical="center" wrapText="1" indent="2"/>
    </xf>
    <xf numFmtId="0" fontId="15" fillId="0" borderId="28" xfId="0" applyFont="1" applyBorder="1" applyAlignment="1">
      <alignment horizontal="left" vertical="center" wrapText="1"/>
    </xf>
    <xf numFmtId="0" fontId="15" fillId="0" borderId="28" xfId="12" applyFont="1" applyBorder="1" applyAlignment="1">
      <alignment horizontal="left" vertical="center" indent="2"/>
    </xf>
    <xf numFmtId="0" fontId="15" fillId="0" borderId="0" xfId="12" applyFont="1" applyAlignment="1">
      <alignment vertical="center"/>
    </xf>
    <xf numFmtId="0" fontId="15" fillId="0" borderId="0" xfId="11" applyFont="1" applyAlignment="1">
      <alignment vertical="center"/>
    </xf>
    <xf numFmtId="0" fontId="5" fillId="2" borderId="28" xfId="10" applyFill="1" applyBorder="1" applyAlignment="1">
      <alignment horizontal="left" indent="5"/>
    </xf>
    <xf numFmtId="0" fontId="5" fillId="0" borderId="0" xfId="10" applyAlignment="1">
      <alignment vertical="center"/>
    </xf>
    <xf numFmtId="0" fontId="17" fillId="2" borderId="16" xfId="5" applyFont="1" applyFill="1" applyBorder="1" applyAlignment="1">
      <alignment horizontal="left" vertical="center" indent="2"/>
    </xf>
    <xf numFmtId="0" fontId="5" fillId="0" borderId="25" xfId="10" applyBorder="1" applyAlignment="1">
      <alignment horizontal="left" vertical="center" indent="2"/>
    </xf>
    <xf numFmtId="4" fontId="15" fillId="0" borderId="18" xfId="10" applyNumberFormat="1" applyFont="1" applyBorder="1"/>
    <xf numFmtId="0" fontId="5" fillId="0" borderId="0" xfId="10"/>
    <xf numFmtId="4" fontId="5" fillId="0" borderId="0" xfId="10" applyNumberFormat="1"/>
    <xf numFmtId="0" fontId="14" fillId="0" borderId="0" xfId="6" applyFont="1" applyAlignment="1">
      <alignment horizontal="center" vertical="center"/>
    </xf>
    <xf numFmtId="0" fontId="14" fillId="0" borderId="17" xfId="6" applyFont="1" applyBorder="1" applyAlignment="1">
      <alignment horizontal="center" vertical="center"/>
    </xf>
    <xf numFmtId="4" fontId="5" fillId="0" borderId="23" xfId="6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3" fontId="15" fillId="0" borderId="28" xfId="6" applyNumberFormat="1" applyFont="1" applyBorder="1" applyAlignment="1">
      <alignment horizontal="right" vertical="center" wrapText="1"/>
    </xf>
    <xf numFmtId="3" fontId="15" fillId="0" borderId="28" xfId="6" applyNumberFormat="1" applyFont="1" applyBorder="1" applyAlignment="1">
      <alignment horizontal="right" vertical="center"/>
    </xf>
    <xf numFmtId="0" fontId="5" fillId="0" borderId="16" xfId="6" applyFont="1" applyBorder="1" applyAlignment="1">
      <alignment horizontal="left" vertical="center"/>
    </xf>
    <xf numFmtId="0" fontId="5" fillId="0" borderId="23" xfId="6" applyFont="1" applyBorder="1" applyAlignment="1">
      <alignment horizontal="left" vertical="center"/>
    </xf>
    <xf numFmtId="3" fontId="5" fillId="0" borderId="28" xfId="3" applyNumberFormat="1" applyFont="1" applyBorder="1" applyAlignment="1">
      <alignment horizontal="right"/>
    </xf>
    <xf numFmtId="0" fontId="15" fillId="0" borderId="16" xfId="6" applyFont="1" applyBorder="1" applyAlignment="1">
      <alignment vertical="center"/>
    </xf>
    <xf numFmtId="0" fontId="15" fillId="0" borderId="23" xfId="6" applyFont="1" applyBorder="1" applyAlignment="1">
      <alignment vertical="center"/>
    </xf>
    <xf numFmtId="0" fontId="5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5" fillId="0" borderId="23" xfId="6" applyFont="1" applyBorder="1" applyAlignment="1">
      <alignment horizontal="left" vertical="center" wrapText="1"/>
    </xf>
    <xf numFmtId="0" fontId="15" fillId="0" borderId="18" xfId="6" applyFont="1" applyBorder="1" applyAlignment="1">
      <alignment vertical="center"/>
    </xf>
    <xf numFmtId="0" fontId="15" fillId="0" borderId="20" xfId="6" applyFont="1" applyBorder="1" applyAlignment="1">
      <alignment vertical="center"/>
    </xf>
    <xf numFmtId="3" fontId="15" fillId="0" borderId="20" xfId="6" applyNumberFormat="1" applyFont="1" applyBorder="1" applyAlignment="1">
      <alignment horizontal="right" vertical="center"/>
    </xf>
    <xf numFmtId="165" fontId="18" fillId="0" borderId="0" xfId="5" applyNumberFormat="1" applyFont="1" applyFill="1" applyBorder="1" applyAlignment="1" applyProtection="1">
      <alignment horizontal="center"/>
    </xf>
    <xf numFmtId="0" fontId="15" fillId="0" borderId="0" xfId="6" applyFont="1" applyAlignment="1">
      <alignment horizontal="center"/>
    </xf>
    <xf numFmtId="3" fontId="32" fillId="0" borderId="23" xfId="0" applyNumberFormat="1" applyFont="1" applyBorder="1" applyAlignment="1">
      <alignment wrapText="1"/>
    </xf>
    <xf numFmtId="0" fontId="30" fillId="0" borderId="23" xfId="0" applyFont="1" applyBorder="1" applyAlignment="1">
      <alignment horizontal="justify" vertical="center" wrapText="1"/>
    </xf>
    <xf numFmtId="3" fontId="32" fillId="0" borderId="28" xfId="9" applyNumberFormat="1" applyFont="1" applyFill="1" applyBorder="1" applyAlignment="1">
      <alignment wrapText="1"/>
    </xf>
    <xf numFmtId="3" fontId="30" fillId="0" borderId="28" xfId="0" applyNumberFormat="1" applyFont="1" applyBorder="1" applyAlignment="1">
      <alignment horizontal="right" wrapText="1"/>
    </xf>
    <xf numFmtId="0" fontId="32" fillId="0" borderId="27" xfId="0" applyFont="1" applyBorder="1" applyAlignment="1">
      <alignment horizontal="right" vertical="center" wrapText="1"/>
    </xf>
    <xf numFmtId="0" fontId="32" fillId="0" borderId="28" xfId="0" applyFont="1" applyBorder="1" applyAlignment="1">
      <alignment horizontal="right" vertical="center" wrapText="1"/>
    </xf>
    <xf numFmtId="0" fontId="30" fillId="0" borderId="24" xfId="0" applyFont="1" applyBorder="1" applyAlignment="1">
      <alignment horizontal="right" vertical="center" wrapText="1"/>
    </xf>
    <xf numFmtId="0" fontId="35" fillId="0" borderId="23" xfId="0" applyFont="1" applyBorder="1" applyAlignment="1">
      <alignment horizontal="right" vertical="center" wrapText="1"/>
    </xf>
    <xf numFmtId="1" fontId="18" fillId="0" borderId="9" xfId="5" applyNumberFormat="1" applyFont="1" applyFill="1" applyBorder="1" applyAlignment="1">
      <alignment horizontal="right" vertical="center"/>
    </xf>
    <xf numFmtId="1" fontId="15" fillId="0" borderId="9" xfId="6" applyNumberFormat="1" applyFont="1" applyBorder="1"/>
    <xf numFmtId="1" fontId="6" fillId="0" borderId="11" xfId="6" applyNumberFormat="1" applyFont="1" applyBorder="1"/>
    <xf numFmtId="1" fontId="15" fillId="0" borderId="11" xfId="6" applyNumberFormat="1" applyFont="1" applyBorder="1"/>
    <xf numFmtId="1" fontId="15" fillId="0" borderId="14" xfId="6" applyNumberFormat="1" applyFont="1" applyBorder="1"/>
    <xf numFmtId="1" fontId="4" fillId="0" borderId="11" xfId="6" applyNumberFormat="1" applyFont="1" applyBorder="1"/>
    <xf numFmtId="0" fontId="28" fillId="0" borderId="0" xfId="0" applyFont="1"/>
    <xf numFmtId="1" fontId="18" fillId="0" borderId="14" xfId="5" applyNumberFormat="1" applyFont="1" applyFill="1" applyBorder="1" applyAlignment="1">
      <alignment horizontal="right" vertical="center"/>
    </xf>
    <xf numFmtId="1" fontId="18" fillId="2" borderId="28" xfId="5" applyNumberFormat="1" applyFont="1" applyFill="1" applyBorder="1" applyAlignment="1">
      <alignment horizontal="right" vertical="center"/>
    </xf>
    <xf numFmtId="1" fontId="5" fillId="0" borderId="28" xfId="11" applyNumberFormat="1" applyFont="1" applyBorder="1" applyAlignment="1">
      <alignment horizontal="right" vertical="center"/>
    </xf>
    <xf numFmtId="1" fontId="15" fillId="0" borderId="28" xfId="11" applyNumberFormat="1" applyFont="1" applyBorder="1" applyAlignment="1">
      <alignment horizontal="right" vertical="center"/>
    </xf>
    <xf numFmtId="1" fontId="5" fillId="0" borderId="27" xfId="10" applyNumberFormat="1" applyBorder="1" applyAlignment="1">
      <alignment horizontal="right" vertical="center"/>
    </xf>
    <xf numFmtId="1" fontId="15" fillId="0" borderId="30" xfId="10" applyNumberFormat="1" applyFont="1" applyBorder="1"/>
    <xf numFmtId="1" fontId="41" fillId="0" borderId="28" xfId="6" applyNumberFormat="1" applyFont="1" applyBorder="1" applyAlignment="1">
      <alignment vertical="center" wrapText="1"/>
    </xf>
    <xf numFmtId="1" fontId="38" fillId="0" borderId="28" xfId="6" applyNumberFormat="1" applyFont="1" applyBorder="1" applyAlignment="1">
      <alignment horizontal="right" vertical="center" wrapText="1"/>
    </xf>
    <xf numFmtId="1" fontId="41" fillId="0" borderId="28" xfId="6" applyNumberFormat="1" applyFont="1" applyBorder="1" applyAlignment="1">
      <alignment horizontal="right" vertical="center" wrapText="1"/>
    </xf>
    <xf numFmtId="1" fontId="38" fillId="0" borderId="28" xfId="6" applyNumberFormat="1" applyFont="1" applyBorder="1" applyAlignment="1">
      <alignment horizontal="right"/>
    </xf>
    <xf numFmtId="1" fontId="41" fillId="0" borderId="30" xfId="6" applyNumberFormat="1" applyFont="1" applyBorder="1" applyAlignment="1">
      <alignment vertical="center" wrapText="1"/>
    </xf>
    <xf numFmtId="3" fontId="15" fillId="2" borderId="9" xfId="6" applyNumberFormat="1" applyFont="1" applyFill="1" applyBorder="1"/>
    <xf numFmtId="3" fontId="7" fillId="2" borderId="10" xfId="7" applyNumberFormat="1" applyFont="1" applyFill="1" applyBorder="1"/>
    <xf numFmtId="1" fontId="18" fillId="0" borderId="28" xfId="5" applyNumberFormat="1" applyFont="1" applyFill="1" applyBorder="1" applyAlignment="1">
      <alignment horizontal="right" vertical="center"/>
    </xf>
    <xf numFmtId="1" fontId="6" fillId="0" borderId="14" xfId="6" applyNumberFormat="1" applyFont="1" applyBorder="1"/>
    <xf numFmtId="3" fontId="32" fillId="0" borderId="27" xfId="0" applyNumberFormat="1" applyFont="1" applyBorder="1" applyAlignment="1">
      <alignment horizontal="right" vertical="center" wrapText="1"/>
    </xf>
    <xf numFmtId="0" fontId="9" fillId="6" borderId="1" xfId="0" applyFont="1" applyFill="1" applyBorder="1"/>
    <xf numFmtId="0" fontId="11" fillId="6" borderId="2" xfId="1" applyFont="1" applyFill="1" applyBorder="1"/>
    <xf numFmtId="0" fontId="9" fillId="6" borderId="4" xfId="0" applyFont="1" applyFill="1" applyBorder="1"/>
    <xf numFmtId="3" fontId="12" fillId="6" borderId="0" xfId="1" applyNumberFormat="1" applyFont="1" applyFill="1"/>
    <xf numFmtId="0" fontId="12" fillId="6" borderId="0" xfId="1" applyFont="1" applyFill="1"/>
    <xf numFmtId="0" fontId="9" fillId="6" borderId="6" xfId="0" applyFont="1" applyFill="1" applyBorder="1"/>
    <xf numFmtId="0" fontId="12" fillId="6" borderId="7" xfId="2" applyNumberFormat="1" applyFont="1" applyFill="1" applyBorder="1" applyAlignment="1">
      <alignment vertical="center"/>
    </xf>
    <xf numFmtId="0" fontId="9" fillId="6" borderId="3" xfId="0" applyFont="1" applyFill="1" applyBorder="1"/>
    <xf numFmtId="0" fontId="9" fillId="6" borderId="5" xfId="0" applyFont="1" applyFill="1" applyBorder="1"/>
    <xf numFmtId="0" fontId="9" fillId="6" borderId="8" xfId="0" applyFont="1" applyFill="1" applyBorder="1"/>
    <xf numFmtId="0" fontId="10" fillId="6" borderId="6" xfId="0" applyFont="1" applyFill="1" applyBorder="1"/>
    <xf numFmtId="0" fontId="30" fillId="6" borderId="23" xfId="0" applyFont="1" applyFill="1" applyBorder="1" applyAlignment="1">
      <alignment horizontal="center" vertical="center" wrapText="1"/>
    </xf>
    <xf numFmtId="0" fontId="30" fillId="6" borderId="26" xfId="0" applyFont="1" applyFill="1" applyBorder="1" applyAlignment="1">
      <alignment horizontal="center" vertical="center" wrapText="1"/>
    </xf>
    <xf numFmtId="0" fontId="36" fillId="6" borderId="27" xfId="0" applyFont="1" applyFill="1" applyBorder="1" applyAlignment="1">
      <alignment horizontal="center" vertical="center" wrapText="1"/>
    </xf>
    <xf numFmtId="0" fontId="36" fillId="6" borderId="26" xfId="0" applyFont="1" applyFill="1" applyBorder="1" applyAlignment="1">
      <alignment horizontal="center" vertical="center" wrapText="1"/>
    </xf>
    <xf numFmtId="0" fontId="21" fillId="6" borderId="14" xfId="0" applyFont="1" applyFill="1" applyBorder="1" applyAlignment="1">
      <alignment vertical="center"/>
    </xf>
    <xf numFmtId="3" fontId="21" fillId="6" borderId="14" xfId="0" applyNumberFormat="1" applyFont="1" applyFill="1" applyBorder="1" applyAlignment="1">
      <alignment horizontal="center" vertical="center" wrapText="1"/>
    </xf>
    <xf numFmtId="3" fontId="21" fillId="6" borderId="14" xfId="0" applyNumberFormat="1" applyFont="1" applyFill="1" applyBorder="1" applyAlignment="1">
      <alignment horizontal="center" wrapText="1"/>
    </xf>
    <xf numFmtId="0" fontId="15" fillId="6" borderId="14" xfId="6" applyFont="1" applyFill="1" applyBorder="1" applyAlignment="1">
      <alignment horizontal="center"/>
    </xf>
    <xf numFmtId="0" fontId="15" fillId="6" borderId="14" xfId="6" applyFont="1" applyFill="1" applyBorder="1" applyAlignment="1">
      <alignment horizontal="center" wrapText="1"/>
    </xf>
    <xf numFmtId="0" fontId="18" fillId="6" borderId="14" xfId="5" applyFont="1" applyFill="1" applyBorder="1" applyAlignment="1">
      <alignment horizontal="center" vertical="center"/>
    </xf>
    <xf numFmtId="0" fontId="18" fillId="6" borderId="14" xfId="5" applyFont="1" applyFill="1" applyBorder="1" applyAlignment="1">
      <alignment horizontal="center" vertical="center" wrapText="1"/>
    </xf>
    <xf numFmtId="0" fontId="18" fillId="6" borderId="10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 wrapText="1"/>
    </xf>
    <xf numFmtId="0" fontId="40" fillId="6" borderId="30" xfId="5" applyFont="1" applyFill="1" applyBorder="1" applyAlignment="1">
      <alignment horizontal="center" vertical="center"/>
    </xf>
    <xf numFmtId="0" fontId="40" fillId="6" borderId="30" xfId="5" applyFont="1" applyFill="1" applyBorder="1" applyAlignment="1">
      <alignment horizontal="center" vertical="center" wrapText="1"/>
    </xf>
    <xf numFmtId="0" fontId="14" fillId="6" borderId="26" xfId="6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6" borderId="1" xfId="1" applyFont="1" applyFill="1" applyBorder="1" applyAlignment="1">
      <alignment horizontal="center" vertical="center" wrapText="1"/>
    </xf>
    <xf numFmtId="0" fontId="12" fillId="6" borderId="3" xfId="1" applyFont="1" applyFill="1" applyBorder="1" applyAlignment="1">
      <alignment horizontal="center" vertical="center" wrapText="1"/>
    </xf>
    <xf numFmtId="0" fontId="12" fillId="6" borderId="6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 wrapText="1"/>
    </xf>
    <xf numFmtId="0" fontId="12" fillId="6" borderId="0" xfId="1" applyFont="1" applyFill="1" applyAlignment="1">
      <alignment horizontal="center"/>
    </xf>
    <xf numFmtId="0" fontId="12" fillId="6" borderId="2" xfId="1" applyFont="1" applyFill="1" applyBorder="1" applyAlignment="1">
      <alignment horizontal="center"/>
    </xf>
    <xf numFmtId="0" fontId="12" fillId="6" borderId="9" xfId="1" applyFont="1" applyFill="1" applyBorder="1" applyAlignment="1">
      <alignment horizontal="center" vertical="center" wrapText="1"/>
    </xf>
    <xf numFmtId="0" fontId="12" fillId="6" borderId="10" xfId="1" applyFont="1" applyFill="1" applyBorder="1" applyAlignment="1">
      <alignment horizontal="center" vertical="center" wrapText="1"/>
    </xf>
    <xf numFmtId="0" fontId="12" fillId="6" borderId="2" xfId="3" applyFont="1" applyFill="1" applyBorder="1" applyAlignment="1">
      <alignment vertical="center"/>
    </xf>
    <xf numFmtId="0" fontId="12" fillId="6" borderId="3" xfId="3" applyFont="1" applyFill="1" applyBorder="1" applyAlignment="1">
      <alignment vertical="center"/>
    </xf>
    <xf numFmtId="0" fontId="12" fillId="6" borderId="7" xfId="3" applyFont="1" applyFill="1" applyBorder="1" applyAlignment="1">
      <alignment vertical="center"/>
    </xf>
    <xf numFmtId="0" fontId="12" fillId="6" borderId="8" xfId="3" applyFont="1" applyFill="1" applyBorder="1" applyAlignment="1">
      <alignment vertical="center"/>
    </xf>
    <xf numFmtId="0" fontId="12" fillId="6" borderId="1" xfId="3" applyFont="1" applyFill="1" applyBorder="1" applyAlignment="1">
      <alignment horizontal="right" vertical="top"/>
    </xf>
    <xf numFmtId="0" fontId="12" fillId="6" borderId="6" xfId="3" applyFont="1" applyFill="1" applyBorder="1" applyAlignment="1">
      <alignment horizontal="right" vertical="top"/>
    </xf>
    <xf numFmtId="0" fontId="12" fillId="4" borderId="7" xfId="1" applyFont="1" applyFill="1" applyBorder="1" applyAlignment="1" applyProtection="1">
      <alignment horizontal="center"/>
      <protection locked="0"/>
    </xf>
    <xf numFmtId="0" fontId="12" fillId="6" borderId="7" xfId="2" applyNumberFormat="1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 applyAlignment="1">
      <alignment horizontal="center" vertical="center"/>
    </xf>
    <xf numFmtId="0" fontId="30" fillId="6" borderId="20" xfId="0" applyFont="1" applyFill="1" applyBorder="1" applyAlignment="1">
      <alignment horizontal="center" vertical="center"/>
    </xf>
    <xf numFmtId="0" fontId="30" fillId="6" borderId="18" xfId="0" applyFont="1" applyFill="1" applyBorder="1" applyAlignment="1">
      <alignment horizontal="center" vertical="center" wrapText="1"/>
    </xf>
    <xf numFmtId="0" fontId="30" fillId="6" borderId="19" xfId="0" applyFont="1" applyFill="1" applyBorder="1" applyAlignment="1">
      <alignment horizontal="center" vertical="center" wrapText="1"/>
    </xf>
    <xf numFmtId="0" fontId="30" fillId="6" borderId="20" xfId="0" applyFont="1" applyFill="1" applyBorder="1" applyAlignment="1">
      <alignment horizontal="center" vertical="center" wrapText="1"/>
    </xf>
    <xf numFmtId="0" fontId="30" fillId="6" borderId="24" xfId="0" applyFont="1" applyFill="1" applyBorder="1" applyAlignment="1">
      <alignment horizontal="center" vertical="center" wrapText="1"/>
    </xf>
    <xf numFmtId="0" fontId="30" fillId="6" borderId="27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justify" vertical="center" wrapText="1"/>
    </xf>
    <xf numFmtId="0" fontId="30" fillId="0" borderId="22" xfId="0" applyFont="1" applyBorder="1" applyAlignment="1">
      <alignment horizontal="justify" vertical="center" wrapText="1"/>
    </xf>
    <xf numFmtId="0" fontId="30" fillId="0" borderId="16" xfId="0" applyFont="1" applyBorder="1" applyAlignment="1">
      <alignment horizontal="justify" vertical="center" wrapText="1"/>
    </xf>
    <xf numFmtId="0" fontId="30" fillId="0" borderId="23" xfId="0" applyFont="1" applyBorder="1" applyAlignment="1">
      <alignment horizontal="justify" vertical="center" wrapText="1"/>
    </xf>
    <xf numFmtId="0" fontId="30" fillId="6" borderId="21" xfId="0" applyFont="1" applyFill="1" applyBorder="1" applyAlignment="1">
      <alignment horizontal="center" vertical="center" wrapText="1"/>
    </xf>
    <xf numFmtId="0" fontId="30" fillId="6" borderId="22" xfId="0" applyFont="1" applyFill="1" applyBorder="1" applyAlignment="1">
      <alignment horizontal="center" vertical="center" wrapText="1"/>
    </xf>
    <xf numFmtId="0" fontId="30" fillId="6" borderId="25" xfId="0" applyFont="1" applyFill="1" applyBorder="1" applyAlignment="1">
      <alignment horizontal="center" vertical="center" wrapText="1"/>
    </xf>
    <xf numFmtId="0" fontId="30" fillId="6" borderId="26" xfId="0" applyFont="1" applyFill="1" applyBorder="1" applyAlignment="1">
      <alignment horizontal="center" vertical="center" wrapText="1"/>
    </xf>
    <xf numFmtId="0" fontId="35" fillId="0" borderId="29" xfId="0" applyFont="1" applyBorder="1" applyAlignment="1">
      <alignment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0" xfId="0" applyFont="1" applyAlignment="1">
      <alignment horizontal="left" vertical="center"/>
    </xf>
    <xf numFmtId="0" fontId="30" fillId="5" borderId="24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27" xfId="0" applyFont="1" applyFill="1" applyBorder="1" applyAlignment="1">
      <alignment horizontal="center" vertical="center"/>
    </xf>
    <xf numFmtId="0" fontId="30" fillId="5" borderId="24" xfId="0" applyFont="1" applyFill="1" applyBorder="1" applyAlignment="1">
      <alignment horizontal="center" vertical="center" wrapText="1"/>
    </xf>
    <xf numFmtId="0" fontId="30" fillId="5" borderId="28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1" fillId="0" borderId="25" xfId="0" applyFont="1" applyBorder="1" applyAlignment="1">
      <alignment horizontal="justify" vertical="center" wrapText="1"/>
    </xf>
    <xf numFmtId="0" fontId="31" fillId="0" borderId="26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justify" vertical="center" wrapText="1"/>
    </xf>
    <xf numFmtId="0" fontId="31" fillId="0" borderId="23" xfId="0" applyFont="1" applyBorder="1" applyAlignment="1">
      <alignment horizontal="justify" vertical="center" wrapText="1"/>
    </xf>
    <xf numFmtId="0" fontId="29" fillId="0" borderId="0" xfId="0" applyFont="1" applyAlignment="1">
      <alignment horizontal="center" vertical="center"/>
    </xf>
    <xf numFmtId="0" fontId="36" fillId="6" borderId="18" xfId="0" applyFont="1" applyFill="1" applyBorder="1" applyAlignment="1">
      <alignment horizontal="center" vertical="center"/>
    </xf>
    <xf numFmtId="0" fontId="36" fillId="6" borderId="19" xfId="0" applyFont="1" applyFill="1" applyBorder="1" applyAlignment="1">
      <alignment horizontal="center" vertical="center"/>
    </xf>
    <xf numFmtId="0" fontId="36" fillId="6" borderId="20" xfId="0" applyFont="1" applyFill="1" applyBorder="1" applyAlignment="1">
      <alignment horizontal="center" vertical="center"/>
    </xf>
    <xf numFmtId="0" fontId="36" fillId="6" borderId="18" xfId="0" applyFont="1" applyFill="1" applyBorder="1" applyAlignment="1">
      <alignment horizontal="center" vertical="center" wrapText="1"/>
    </xf>
    <xf numFmtId="0" fontId="36" fillId="6" borderId="19" xfId="0" applyFont="1" applyFill="1" applyBorder="1" applyAlignment="1">
      <alignment horizontal="center" vertical="center" wrapText="1"/>
    </xf>
    <xf numFmtId="0" fontId="36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2" fontId="27" fillId="6" borderId="1" xfId="0" applyNumberFormat="1" applyFont="1" applyFill="1" applyBorder="1" applyAlignment="1" applyProtection="1">
      <alignment horizontal="center" vertical="top" wrapText="1"/>
      <protection locked="0"/>
    </xf>
    <xf numFmtId="0" fontId="28" fillId="6" borderId="2" xfId="0" applyFont="1" applyFill="1" applyBorder="1" applyAlignment="1">
      <alignment horizontal="center" vertical="top" wrapText="1"/>
    </xf>
    <xf numFmtId="0" fontId="28" fillId="6" borderId="3" xfId="0" applyFont="1" applyFill="1" applyBorder="1" applyAlignment="1">
      <alignment horizontal="center" vertical="top" wrapText="1"/>
    </xf>
    <xf numFmtId="0" fontId="21" fillId="6" borderId="4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2" fontId="21" fillId="6" borderId="4" xfId="0" applyNumberFormat="1" applyFont="1" applyFill="1" applyBorder="1" applyAlignment="1">
      <alignment horizontal="center" vertical="center"/>
    </xf>
    <xf numFmtId="2" fontId="21" fillId="6" borderId="0" xfId="0" applyNumberFormat="1" applyFont="1" applyFill="1" applyAlignment="1">
      <alignment horizontal="center" vertical="center"/>
    </xf>
    <xf numFmtId="2" fontId="21" fillId="6" borderId="5" xfId="0" applyNumberFormat="1" applyFont="1" applyFill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7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7" fillId="2" borderId="0" xfId="6" applyFill="1" applyAlignment="1">
      <alignment horizontal="left" wrapText="1"/>
    </xf>
    <xf numFmtId="0" fontId="15" fillId="0" borderId="0" xfId="6" applyFont="1" applyAlignment="1">
      <alignment horizontal="right"/>
    </xf>
    <xf numFmtId="0" fontId="15" fillId="6" borderId="14" xfId="6" applyFont="1" applyFill="1" applyBorder="1" applyAlignment="1">
      <alignment horizontal="center" vertical="center" wrapText="1"/>
    </xf>
    <xf numFmtId="3" fontId="15" fillId="6" borderId="14" xfId="6" applyNumberFormat="1" applyFont="1" applyFill="1" applyBorder="1" applyAlignment="1">
      <alignment horizontal="center"/>
    </xf>
    <xf numFmtId="0" fontId="15" fillId="6" borderId="14" xfId="6" applyFont="1" applyFill="1" applyBorder="1" applyAlignment="1">
      <alignment horizontal="center"/>
    </xf>
    <xf numFmtId="0" fontId="15" fillId="6" borderId="6" xfId="6" applyFont="1" applyFill="1" applyBorder="1" applyAlignment="1">
      <alignment horizontal="center"/>
    </xf>
    <xf numFmtId="0" fontId="15" fillId="6" borderId="7" xfId="6" applyFont="1" applyFill="1" applyBorder="1" applyAlignment="1">
      <alignment horizontal="center"/>
    </xf>
    <xf numFmtId="0" fontId="15" fillId="6" borderId="8" xfId="6" applyFont="1" applyFill="1" applyBorder="1" applyAlignment="1">
      <alignment horizontal="center"/>
    </xf>
    <xf numFmtId="0" fontId="15" fillId="6" borderId="4" xfId="6" applyFont="1" applyFill="1" applyBorder="1" applyAlignment="1">
      <alignment horizontal="center"/>
    </xf>
    <xf numFmtId="0" fontId="15" fillId="6" borderId="0" xfId="6" applyFont="1" applyFill="1" applyAlignment="1">
      <alignment horizontal="center"/>
    </xf>
    <xf numFmtId="0" fontId="15" fillId="6" borderId="5" xfId="6" applyFont="1" applyFill="1" applyBorder="1" applyAlignment="1">
      <alignment horizontal="center"/>
    </xf>
    <xf numFmtId="0" fontId="15" fillId="6" borderId="1" xfId="6" applyFont="1" applyFill="1" applyBorder="1" applyAlignment="1">
      <alignment horizontal="center"/>
    </xf>
    <xf numFmtId="0" fontId="15" fillId="6" borderId="2" xfId="6" applyFont="1" applyFill="1" applyBorder="1" applyAlignment="1">
      <alignment horizontal="center"/>
    </xf>
    <xf numFmtId="0" fontId="15" fillId="6" borderId="3" xfId="6" applyFont="1" applyFill="1" applyBorder="1" applyAlignment="1">
      <alignment horizontal="center"/>
    </xf>
    <xf numFmtId="165" fontId="18" fillId="6" borderId="1" xfId="5" applyNumberFormat="1" applyFont="1" applyFill="1" applyBorder="1" applyAlignment="1" applyProtection="1">
      <alignment horizontal="center"/>
    </xf>
    <xf numFmtId="165" fontId="18" fillId="6" borderId="2" xfId="5" applyNumberFormat="1" applyFont="1" applyFill="1" applyBorder="1" applyAlignment="1" applyProtection="1">
      <alignment horizontal="center"/>
    </xf>
    <xf numFmtId="165" fontId="18" fillId="6" borderId="3" xfId="5" applyNumberFormat="1" applyFont="1" applyFill="1" applyBorder="1" applyAlignment="1" applyProtection="1">
      <alignment horizontal="center"/>
    </xf>
    <xf numFmtId="165" fontId="18" fillId="6" borderId="4" xfId="5" applyNumberFormat="1" applyFont="1" applyFill="1" applyBorder="1" applyAlignment="1" applyProtection="1">
      <alignment horizontal="center"/>
      <protection locked="0"/>
    </xf>
    <xf numFmtId="165" fontId="18" fillId="6" borderId="0" xfId="5" applyNumberFormat="1" applyFont="1" applyFill="1" applyBorder="1" applyAlignment="1" applyProtection="1">
      <alignment horizontal="center"/>
      <protection locked="0"/>
    </xf>
    <xf numFmtId="165" fontId="18" fillId="6" borderId="5" xfId="5" applyNumberFormat="1" applyFont="1" applyFill="1" applyBorder="1" applyAlignment="1" applyProtection="1">
      <alignment horizontal="center"/>
      <protection locked="0"/>
    </xf>
    <xf numFmtId="165" fontId="18" fillId="6" borderId="4" xfId="5" applyNumberFormat="1" applyFont="1" applyFill="1" applyBorder="1" applyAlignment="1" applyProtection="1">
      <alignment horizontal="center"/>
    </xf>
    <xf numFmtId="165" fontId="18" fillId="6" borderId="0" xfId="5" applyNumberFormat="1" applyFont="1" applyFill="1" applyBorder="1" applyAlignment="1" applyProtection="1">
      <alignment horizontal="center"/>
    </xf>
    <xf numFmtId="165" fontId="18" fillId="6" borderId="5" xfId="5" applyNumberFormat="1" applyFont="1" applyFill="1" applyBorder="1" applyAlignment="1" applyProtection="1">
      <alignment horizontal="center"/>
    </xf>
    <xf numFmtId="165" fontId="18" fillId="6" borderId="6" xfId="5" applyNumberFormat="1" applyFont="1" applyFill="1" applyBorder="1" applyAlignment="1" applyProtection="1">
      <alignment horizontal="center"/>
    </xf>
    <xf numFmtId="165" fontId="18" fillId="6" borderId="7" xfId="5" applyNumberFormat="1" applyFont="1" applyFill="1" applyBorder="1" applyAlignment="1" applyProtection="1">
      <alignment horizontal="center"/>
    </xf>
    <xf numFmtId="165" fontId="18" fillId="6" borderId="8" xfId="5" applyNumberFormat="1" applyFont="1" applyFill="1" applyBorder="1" applyAlignment="1" applyProtection="1">
      <alignment horizontal="center"/>
    </xf>
    <xf numFmtId="0" fontId="18" fillId="6" borderId="1" xfId="5" applyFont="1" applyFill="1" applyBorder="1" applyAlignment="1">
      <alignment horizontal="center" vertical="center"/>
    </xf>
    <xf numFmtId="0" fontId="18" fillId="6" borderId="3" xfId="5" applyFont="1" applyFill="1" applyBorder="1" applyAlignment="1">
      <alignment horizontal="center" vertical="center"/>
    </xf>
    <xf numFmtId="0" fontId="18" fillId="6" borderId="4" xfId="5" applyFont="1" applyFill="1" applyBorder="1" applyAlignment="1">
      <alignment horizontal="center" vertical="center"/>
    </xf>
    <xf numFmtId="0" fontId="18" fillId="6" borderId="5" xfId="5" applyFont="1" applyFill="1" applyBorder="1" applyAlignment="1">
      <alignment horizontal="center" vertical="center"/>
    </xf>
    <xf numFmtId="0" fontId="18" fillId="6" borderId="6" xfId="5" applyFont="1" applyFill="1" applyBorder="1" applyAlignment="1">
      <alignment horizontal="center" vertical="center"/>
    </xf>
    <xf numFmtId="0" fontId="18" fillId="6" borderId="8" xfId="5" applyFont="1" applyFill="1" applyBorder="1" applyAlignment="1">
      <alignment horizontal="center" vertical="center"/>
    </xf>
    <xf numFmtId="0" fontId="18" fillId="6" borderId="12" xfId="5" applyFont="1" applyFill="1" applyBorder="1" applyAlignment="1">
      <alignment horizontal="center" vertical="center"/>
    </xf>
    <xf numFmtId="0" fontId="18" fillId="6" borderId="13" xfId="5" applyFont="1" applyFill="1" applyBorder="1" applyAlignment="1">
      <alignment horizontal="center" vertical="center"/>
    </xf>
    <xf numFmtId="0" fontId="18" fillId="6" borderId="9" xfId="5" applyFont="1" applyFill="1" applyBorder="1" applyAlignment="1">
      <alignment horizontal="center" vertical="center"/>
    </xf>
    <xf numFmtId="0" fontId="18" fillId="6" borderId="10" xfId="5" applyFont="1" applyFill="1" applyBorder="1" applyAlignment="1">
      <alignment horizontal="center" vertical="center"/>
    </xf>
    <xf numFmtId="0" fontId="14" fillId="6" borderId="24" xfId="5" applyFont="1" applyFill="1" applyBorder="1" applyAlignment="1">
      <alignment horizontal="center" vertical="center"/>
    </xf>
    <xf numFmtId="0" fontId="14" fillId="6" borderId="27" xfId="5" applyFont="1" applyFill="1" applyBorder="1" applyAlignment="1">
      <alignment horizontal="center" vertical="center"/>
    </xf>
    <xf numFmtId="0" fontId="14" fillId="6" borderId="30" xfId="5" applyFont="1" applyFill="1" applyBorder="1" applyAlignment="1">
      <alignment horizontal="center" vertical="center"/>
    </xf>
    <xf numFmtId="165" fontId="14" fillId="6" borderId="21" xfId="5" applyNumberFormat="1" applyFont="1" applyFill="1" applyBorder="1" applyAlignment="1" applyProtection="1">
      <alignment horizontal="center"/>
    </xf>
    <xf numFmtId="165" fontId="14" fillId="6" borderId="29" xfId="5" applyNumberFormat="1" applyFont="1" applyFill="1" applyBorder="1" applyAlignment="1" applyProtection="1">
      <alignment horizontal="center"/>
    </xf>
    <xf numFmtId="165" fontId="14" fillId="6" borderId="22" xfId="5" applyNumberFormat="1" applyFont="1" applyFill="1" applyBorder="1" applyAlignment="1" applyProtection="1">
      <alignment horizontal="center"/>
    </xf>
    <xf numFmtId="165" fontId="14" fillId="6" borderId="16" xfId="5" applyNumberFormat="1" applyFont="1" applyFill="1" applyBorder="1" applyAlignment="1" applyProtection="1">
      <alignment horizontal="center"/>
      <protection locked="0"/>
    </xf>
    <xf numFmtId="165" fontId="14" fillId="6" borderId="0" xfId="5" applyNumberFormat="1" applyFont="1" applyFill="1" applyBorder="1" applyAlignment="1" applyProtection="1">
      <alignment horizontal="center"/>
      <protection locked="0"/>
    </xf>
    <xf numFmtId="165" fontId="14" fillId="6" borderId="23" xfId="5" applyNumberFormat="1" applyFont="1" applyFill="1" applyBorder="1" applyAlignment="1" applyProtection="1">
      <alignment horizontal="center"/>
      <protection locked="0"/>
    </xf>
    <xf numFmtId="165" fontId="14" fillId="6" borderId="16" xfId="5" applyNumberFormat="1" applyFont="1" applyFill="1" applyBorder="1" applyAlignment="1" applyProtection="1">
      <alignment horizontal="center"/>
    </xf>
    <xf numFmtId="165" fontId="14" fillId="6" borderId="0" xfId="5" applyNumberFormat="1" applyFont="1" applyFill="1" applyBorder="1" applyAlignment="1" applyProtection="1">
      <alignment horizontal="center"/>
    </xf>
    <xf numFmtId="165" fontId="14" fillId="6" borderId="23" xfId="5" applyNumberFormat="1" applyFont="1" applyFill="1" applyBorder="1" applyAlignment="1" applyProtection="1">
      <alignment horizontal="center"/>
    </xf>
    <xf numFmtId="165" fontId="14" fillId="6" borderId="25" xfId="5" applyNumberFormat="1" applyFont="1" applyFill="1" applyBorder="1" applyAlignment="1" applyProtection="1">
      <alignment horizontal="center"/>
    </xf>
    <xf numFmtId="165" fontId="14" fillId="6" borderId="17" xfId="5" applyNumberFormat="1" applyFont="1" applyFill="1" applyBorder="1" applyAlignment="1" applyProtection="1">
      <alignment horizontal="center"/>
    </xf>
    <xf numFmtId="165" fontId="14" fillId="6" borderId="26" xfId="5" applyNumberFormat="1" applyFont="1" applyFill="1" applyBorder="1" applyAlignment="1" applyProtection="1">
      <alignment horizontal="center"/>
    </xf>
    <xf numFmtId="0" fontId="15" fillId="0" borderId="21" xfId="6" applyFont="1" applyBorder="1" applyAlignment="1">
      <alignment horizontal="justify" vertical="center" wrapText="1"/>
    </xf>
    <xf numFmtId="0" fontId="15" fillId="0" borderId="31" xfId="6" applyFont="1" applyBorder="1" applyAlignment="1">
      <alignment horizontal="justify" vertical="center" wrapText="1"/>
    </xf>
    <xf numFmtId="0" fontId="14" fillId="6" borderId="21" xfId="6" applyFont="1" applyFill="1" applyBorder="1" applyAlignment="1">
      <alignment horizontal="center" vertical="center"/>
    </xf>
    <xf numFmtId="0" fontId="14" fillId="6" borderId="29" xfId="6" applyFont="1" applyFill="1" applyBorder="1" applyAlignment="1">
      <alignment horizontal="center" vertical="center"/>
    </xf>
    <xf numFmtId="0" fontId="14" fillId="6" borderId="31" xfId="6" applyFont="1" applyFill="1" applyBorder="1" applyAlignment="1">
      <alignment horizontal="center" vertical="center"/>
    </xf>
    <xf numFmtId="0" fontId="14" fillId="6" borderId="16" xfId="6" applyFont="1" applyFill="1" applyBorder="1" applyAlignment="1">
      <alignment horizontal="center" vertical="center"/>
    </xf>
    <xf numFmtId="0" fontId="14" fillId="6" borderId="0" xfId="6" applyFont="1" applyFill="1" applyAlignment="1">
      <alignment horizontal="center" vertical="center"/>
    </xf>
    <xf numFmtId="0" fontId="14" fillId="6" borderId="32" xfId="6" applyFont="1" applyFill="1" applyBorder="1" applyAlignment="1">
      <alignment horizontal="center" vertical="center"/>
    </xf>
    <xf numFmtId="0" fontId="14" fillId="6" borderId="25" xfId="6" applyFont="1" applyFill="1" applyBorder="1" applyAlignment="1">
      <alignment horizontal="center" vertical="center"/>
    </xf>
    <xf numFmtId="0" fontId="14" fillId="6" borderId="17" xfId="6" applyFont="1" applyFill="1" applyBorder="1" applyAlignment="1">
      <alignment horizontal="center" vertical="center"/>
    </xf>
    <xf numFmtId="0" fontId="14" fillId="6" borderId="33" xfId="6" applyFont="1" applyFill="1" applyBorder="1" applyAlignment="1">
      <alignment horizontal="center" vertical="center"/>
    </xf>
    <xf numFmtId="0" fontId="14" fillId="6" borderId="22" xfId="6" applyFont="1" applyFill="1" applyBorder="1" applyAlignment="1">
      <alignment horizontal="center" vertical="center"/>
    </xf>
    <xf numFmtId="0" fontId="14" fillId="6" borderId="26" xfId="6" applyFont="1" applyFill="1" applyBorder="1" applyAlignment="1">
      <alignment horizontal="center" vertical="center"/>
    </xf>
    <xf numFmtId="0" fontId="14" fillId="6" borderId="18" xfId="6" applyFont="1" applyFill="1" applyBorder="1" applyAlignment="1">
      <alignment horizontal="center" vertical="center" wrapText="1"/>
    </xf>
    <xf numFmtId="0" fontId="14" fillId="6" borderId="19" xfId="6" applyFont="1" applyFill="1" applyBorder="1" applyAlignment="1">
      <alignment horizontal="center" vertical="center" wrapText="1"/>
    </xf>
    <xf numFmtId="0" fontId="14" fillId="6" borderId="20" xfId="6" applyFont="1" applyFill="1" applyBorder="1" applyAlignment="1">
      <alignment horizontal="center" vertical="center" wrapText="1"/>
    </xf>
    <xf numFmtId="0" fontId="14" fillId="6" borderId="24" xfId="6" applyFont="1" applyFill="1" applyBorder="1" applyAlignment="1">
      <alignment horizontal="center" vertical="center" wrapText="1"/>
    </xf>
    <xf numFmtId="0" fontId="14" fillId="6" borderId="27" xfId="6" applyFont="1" applyFill="1" applyBorder="1" applyAlignment="1">
      <alignment horizontal="center" vertical="center" wrapText="1"/>
    </xf>
    <xf numFmtId="0" fontId="39" fillId="6" borderId="24" xfId="6" applyFont="1" applyFill="1" applyBorder="1" applyAlignment="1">
      <alignment horizontal="center" vertical="center"/>
    </xf>
    <xf numFmtId="0" fontId="39" fillId="6" borderId="27" xfId="6" applyFont="1" applyFill="1" applyBorder="1" applyAlignment="1">
      <alignment horizontal="center" vertical="center"/>
    </xf>
    <xf numFmtId="0" fontId="40" fillId="6" borderId="30" xfId="5" applyFont="1" applyFill="1" applyBorder="1" applyAlignment="1">
      <alignment horizontal="center" vertical="center"/>
    </xf>
    <xf numFmtId="0" fontId="39" fillId="6" borderId="21" xfId="6" applyFont="1" applyFill="1" applyBorder="1" applyAlignment="1">
      <alignment horizontal="center" vertical="center"/>
    </xf>
    <xf numFmtId="0" fontId="39" fillId="6" borderId="29" xfId="6" applyFont="1" applyFill="1" applyBorder="1" applyAlignment="1">
      <alignment horizontal="center" vertical="center"/>
    </xf>
    <xf numFmtId="0" fontId="39" fillId="6" borderId="22" xfId="6" applyFont="1" applyFill="1" applyBorder="1" applyAlignment="1">
      <alignment horizontal="center" vertical="center"/>
    </xf>
    <xf numFmtId="0" fontId="39" fillId="6" borderId="16" xfId="6" applyFont="1" applyFill="1" applyBorder="1" applyAlignment="1">
      <alignment horizontal="center" vertical="center"/>
    </xf>
    <xf numFmtId="0" fontId="39" fillId="6" borderId="0" xfId="6" applyFont="1" applyFill="1" applyAlignment="1">
      <alignment horizontal="center" vertical="center"/>
    </xf>
    <xf numFmtId="0" fontId="39" fillId="6" borderId="23" xfId="6" applyFont="1" applyFill="1" applyBorder="1" applyAlignment="1">
      <alignment horizontal="center" vertical="center"/>
    </xf>
    <xf numFmtId="0" fontId="39" fillId="6" borderId="25" xfId="6" applyFont="1" applyFill="1" applyBorder="1" applyAlignment="1">
      <alignment horizontal="center" vertical="center"/>
    </xf>
    <xf numFmtId="0" fontId="39" fillId="6" borderId="17" xfId="6" applyFont="1" applyFill="1" applyBorder="1" applyAlignment="1">
      <alignment horizontal="center" vertical="center"/>
    </xf>
    <xf numFmtId="0" fontId="39" fillId="6" borderId="26" xfId="6" applyFont="1" applyFill="1" applyBorder="1" applyAlignment="1">
      <alignment horizontal="center" vertical="center"/>
    </xf>
  </cellXfs>
  <cellStyles count="17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2 3" xfId="13" xr:uid="{00000000-0005-0000-0000-00000A000000}"/>
    <cellStyle name="Normal 2 3 2" xfId="14" xr:uid="{00000000-0005-0000-0000-00000B000000}"/>
    <cellStyle name="Normal 2 3 2 2" xfId="16" xr:uid="{00000000-0005-0000-0000-00000C000000}"/>
    <cellStyle name="Normal 3" xfId="15" xr:uid="{00000000-0005-0000-0000-00000D000000}"/>
    <cellStyle name="Normal 3 2" xfId="12" xr:uid="{00000000-0005-0000-0000-00000E000000}"/>
    <cellStyle name="Normal 4" xfId="11" xr:uid="{00000000-0005-0000-0000-00000F000000}"/>
    <cellStyle name="Normal 4 2" xfId="10" xr:uid="{00000000-0005-0000-0000-000010000000}"/>
  </cellStyles>
  <dxfs count="0"/>
  <tableStyles count="0" defaultTableStyle="TableStyleMedium2" defaultPivotStyle="PivotStyleLight16"/>
  <colors>
    <mruColors>
      <color rgb="FF548DD4"/>
      <color rgb="FF0F39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48DD4"/>
    <pageSetUpPr fitToPage="1"/>
  </sheetPr>
  <dimension ref="A1:N104"/>
  <sheetViews>
    <sheetView tabSelected="1" topLeftCell="B1" zoomScaleNormal="100" workbookViewId="0">
      <selection activeCell="E3" sqref="E3:M3"/>
    </sheetView>
  </sheetViews>
  <sheetFormatPr baseColWidth="10" defaultColWidth="11.42578125" defaultRowHeight="11.25"/>
  <cols>
    <col min="1" max="1" width="7.7109375" style="31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6.710937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6.28515625" style="1" customWidth="1"/>
    <col min="13" max="13" width="15.5703125" style="1" customWidth="1"/>
    <col min="14" max="14" width="1.42578125" style="1" customWidth="1"/>
    <col min="15" max="16384" width="11.42578125" style="1"/>
  </cols>
  <sheetData>
    <row r="1" spans="1:14" ht="13.9" customHeight="1">
      <c r="A1" s="86"/>
      <c r="B1" s="211"/>
      <c r="C1" s="212"/>
      <c r="D1" s="212"/>
      <c r="E1" s="245" t="s">
        <v>539</v>
      </c>
      <c r="F1" s="245"/>
      <c r="G1" s="245"/>
      <c r="H1" s="245"/>
      <c r="I1" s="245"/>
      <c r="J1" s="245"/>
      <c r="K1" s="245"/>
      <c r="L1" s="245"/>
      <c r="M1" s="245"/>
      <c r="N1" s="218"/>
    </row>
    <row r="2" spans="1:14" ht="13.9" customHeight="1">
      <c r="A2" s="87"/>
      <c r="B2" s="213"/>
      <c r="C2" s="214"/>
      <c r="D2" s="214"/>
      <c r="E2" s="244" t="s">
        <v>127</v>
      </c>
      <c r="F2" s="244"/>
      <c r="G2" s="244"/>
      <c r="H2" s="244"/>
      <c r="I2" s="244"/>
      <c r="J2" s="244"/>
      <c r="K2" s="244"/>
      <c r="L2" s="244"/>
      <c r="M2" s="244"/>
      <c r="N2" s="219"/>
    </row>
    <row r="3" spans="1:14" ht="13.9" customHeight="1">
      <c r="A3" s="87"/>
      <c r="B3" s="213"/>
      <c r="C3" s="215"/>
      <c r="D3" s="215"/>
      <c r="E3" s="244" t="s">
        <v>542</v>
      </c>
      <c r="F3" s="244"/>
      <c r="G3" s="244"/>
      <c r="H3" s="244"/>
      <c r="I3" s="244"/>
      <c r="J3" s="244"/>
      <c r="K3" s="244"/>
      <c r="L3" s="244"/>
      <c r="M3" s="244"/>
      <c r="N3" s="219"/>
    </row>
    <row r="4" spans="1:14" ht="14.25" customHeight="1">
      <c r="A4" s="88"/>
      <c r="B4" s="216"/>
      <c r="C4" s="217"/>
      <c r="D4" s="217"/>
      <c r="E4" s="255" t="s">
        <v>4</v>
      </c>
      <c r="F4" s="255"/>
      <c r="G4" s="255"/>
      <c r="H4" s="255"/>
      <c r="I4" s="255"/>
      <c r="J4" s="255"/>
      <c r="K4" s="255"/>
      <c r="L4" s="255"/>
      <c r="M4" s="255"/>
      <c r="N4" s="220"/>
    </row>
    <row r="5" spans="1:14" ht="13.9" hidden="1" customHeight="1">
      <c r="B5" s="83"/>
      <c r="C5" s="84"/>
      <c r="D5" s="84" t="s">
        <v>5</v>
      </c>
      <c r="E5" s="254" t="s">
        <v>4</v>
      </c>
      <c r="F5" s="254"/>
      <c r="G5" s="254"/>
      <c r="H5" s="254"/>
      <c r="I5" s="254"/>
      <c r="J5" s="254"/>
      <c r="K5" s="254"/>
      <c r="L5" s="254"/>
      <c r="M5" s="254"/>
      <c r="N5" s="85"/>
    </row>
    <row r="6" spans="1:14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4" ht="18" customHeight="1">
      <c r="B7" s="211"/>
      <c r="C7" s="248" t="s">
        <v>128</v>
      </c>
      <c r="D7" s="248"/>
      <c r="E7" s="249"/>
      <c r="F7" s="246" t="s">
        <v>543</v>
      </c>
      <c r="G7" s="241" t="s">
        <v>541</v>
      </c>
      <c r="H7" s="252"/>
      <c r="I7" s="248" t="s">
        <v>128</v>
      </c>
      <c r="J7" s="248"/>
      <c r="K7" s="249"/>
      <c r="L7" s="246" t="s">
        <v>544</v>
      </c>
      <c r="M7" s="240" t="s">
        <v>541</v>
      </c>
      <c r="N7" s="241"/>
    </row>
    <row r="8" spans="1:14" s="6" customFormat="1" ht="18" customHeight="1">
      <c r="A8" s="32"/>
      <c r="B8" s="221"/>
      <c r="C8" s="250"/>
      <c r="D8" s="250"/>
      <c r="E8" s="251"/>
      <c r="F8" s="247"/>
      <c r="G8" s="243"/>
      <c r="H8" s="253"/>
      <c r="I8" s="250"/>
      <c r="J8" s="250"/>
      <c r="K8" s="251"/>
      <c r="L8" s="247"/>
      <c r="M8" s="242"/>
      <c r="N8" s="243"/>
    </row>
    <row r="9" spans="1:14">
      <c r="B9" s="9"/>
      <c r="C9" s="15" t="s">
        <v>62</v>
      </c>
      <c r="D9" s="16"/>
      <c r="E9" s="17"/>
      <c r="F9" s="23"/>
      <c r="G9" s="26"/>
      <c r="H9" s="28"/>
      <c r="I9" s="15" t="s">
        <v>74</v>
      </c>
      <c r="J9" s="15"/>
      <c r="K9" s="17"/>
      <c r="L9" s="23"/>
      <c r="M9" s="28"/>
      <c r="N9" s="10"/>
    </row>
    <row r="10" spans="1:14">
      <c r="B10" s="11"/>
      <c r="C10" s="6" t="s">
        <v>63</v>
      </c>
      <c r="D10" s="6"/>
      <c r="E10" s="12"/>
      <c r="F10" s="33"/>
      <c r="G10" s="33"/>
      <c r="H10" s="11"/>
      <c r="I10" s="6" t="s">
        <v>75</v>
      </c>
      <c r="J10" s="6"/>
      <c r="K10" s="12"/>
      <c r="L10" s="24"/>
      <c r="M10" s="11"/>
      <c r="N10" s="12"/>
    </row>
    <row r="11" spans="1:14">
      <c r="B11" s="11"/>
      <c r="C11" s="6" t="s">
        <v>372</v>
      </c>
      <c r="E11" s="12"/>
      <c r="F11" s="34">
        <f>SUM(F12:F18)</f>
        <v>92237</v>
      </c>
      <c r="G11" s="34">
        <f>SUM(G12:G18)</f>
        <v>96719</v>
      </c>
      <c r="H11" s="11"/>
      <c r="I11" s="6" t="s">
        <v>381</v>
      </c>
      <c r="K11" s="12"/>
      <c r="L11" s="34">
        <f>SUM(L12:L20)</f>
        <v>0</v>
      </c>
      <c r="M11" s="36">
        <f>SUM(M12:M20)</f>
        <v>139208</v>
      </c>
      <c r="N11" s="12"/>
    </row>
    <row r="12" spans="1:14">
      <c r="B12" s="11"/>
      <c r="C12" s="7" t="s">
        <v>6</v>
      </c>
      <c r="D12" s="1" t="s">
        <v>3</v>
      </c>
      <c r="E12" s="12"/>
      <c r="F12" s="33">
        <v>0</v>
      </c>
      <c r="G12" s="33">
        <v>0</v>
      </c>
      <c r="H12" s="11"/>
      <c r="I12" s="7" t="s">
        <v>6</v>
      </c>
      <c r="J12" s="1" t="s">
        <v>130</v>
      </c>
      <c r="K12" s="12"/>
      <c r="L12" s="33">
        <v>0</v>
      </c>
      <c r="M12" s="37">
        <v>0</v>
      </c>
      <c r="N12" s="12"/>
    </row>
    <row r="13" spans="1:14">
      <c r="B13" s="11"/>
      <c r="C13" s="7" t="s">
        <v>7</v>
      </c>
      <c r="D13" s="1" t="s">
        <v>2</v>
      </c>
      <c r="E13" s="12"/>
      <c r="F13" s="33">
        <v>92237</v>
      </c>
      <c r="G13" s="33">
        <v>96719</v>
      </c>
      <c r="H13" s="11"/>
      <c r="I13" s="7" t="s">
        <v>7</v>
      </c>
      <c r="J13" s="1" t="s">
        <v>0</v>
      </c>
      <c r="K13" s="12"/>
      <c r="L13" s="33">
        <v>0</v>
      </c>
      <c r="M13" s="37">
        <v>139208</v>
      </c>
      <c r="N13" s="12"/>
    </row>
    <row r="14" spans="1:14">
      <c r="B14" s="11"/>
      <c r="C14" s="7" t="s">
        <v>8</v>
      </c>
      <c r="D14" s="1" t="s">
        <v>1</v>
      </c>
      <c r="E14" s="12"/>
      <c r="F14" s="33">
        <v>0</v>
      </c>
      <c r="G14" s="33">
        <v>0</v>
      </c>
      <c r="H14" s="11"/>
      <c r="I14" s="7" t="s">
        <v>8</v>
      </c>
      <c r="J14" s="1" t="s">
        <v>131</v>
      </c>
      <c r="K14" s="12"/>
      <c r="L14" s="33">
        <v>0</v>
      </c>
      <c r="M14" s="37">
        <v>0</v>
      </c>
      <c r="N14" s="12"/>
    </row>
    <row r="15" spans="1:14">
      <c r="B15" s="11"/>
      <c r="C15" s="7" t="s">
        <v>9</v>
      </c>
      <c r="D15" s="1" t="s">
        <v>42</v>
      </c>
      <c r="E15" s="12"/>
      <c r="F15" s="33">
        <v>0</v>
      </c>
      <c r="G15" s="33">
        <v>0</v>
      </c>
      <c r="H15" s="11"/>
      <c r="I15" s="7" t="s">
        <v>9</v>
      </c>
      <c r="J15" s="1" t="s">
        <v>132</v>
      </c>
      <c r="K15" s="12"/>
      <c r="L15" s="33">
        <v>0</v>
      </c>
      <c r="M15" s="37">
        <v>0</v>
      </c>
      <c r="N15" s="12"/>
    </row>
    <row r="16" spans="1:14">
      <c r="B16" s="11"/>
      <c r="C16" s="7" t="s">
        <v>10</v>
      </c>
      <c r="D16" s="1" t="s">
        <v>43</v>
      </c>
      <c r="E16" s="12"/>
      <c r="F16" s="33">
        <v>0</v>
      </c>
      <c r="G16" s="33">
        <v>0</v>
      </c>
      <c r="H16" s="11"/>
      <c r="I16" s="7" t="s">
        <v>10</v>
      </c>
      <c r="J16" s="1" t="s">
        <v>133</v>
      </c>
      <c r="K16" s="12"/>
      <c r="L16" s="33">
        <v>0</v>
      </c>
      <c r="M16" s="37">
        <v>0</v>
      </c>
      <c r="N16" s="12"/>
    </row>
    <row r="17" spans="1:14">
      <c r="B17" s="11"/>
      <c r="C17" s="7" t="s">
        <v>11</v>
      </c>
      <c r="D17" s="1" t="s">
        <v>44</v>
      </c>
      <c r="E17" s="12"/>
      <c r="F17" s="33">
        <v>0</v>
      </c>
      <c r="G17" s="33">
        <v>0</v>
      </c>
      <c r="H17" s="11"/>
      <c r="I17" s="7" t="s">
        <v>11</v>
      </c>
      <c r="J17" s="1" t="s">
        <v>134</v>
      </c>
      <c r="K17" s="12"/>
      <c r="L17" s="33">
        <v>0</v>
      </c>
      <c r="M17" s="37">
        <v>0</v>
      </c>
      <c r="N17" s="12"/>
    </row>
    <row r="18" spans="1:14">
      <c r="B18" s="11"/>
      <c r="C18" s="7" t="s">
        <v>12</v>
      </c>
      <c r="D18" s="1" t="s">
        <v>45</v>
      </c>
      <c r="E18" s="12"/>
      <c r="F18" s="33">
        <v>0</v>
      </c>
      <c r="G18" s="33">
        <v>0</v>
      </c>
      <c r="H18" s="11"/>
      <c r="I18" s="7" t="s">
        <v>12</v>
      </c>
      <c r="J18" s="1" t="s">
        <v>135</v>
      </c>
      <c r="K18" s="12"/>
      <c r="L18" s="33">
        <v>0</v>
      </c>
      <c r="M18" s="37">
        <v>0</v>
      </c>
      <c r="N18" s="12"/>
    </row>
    <row r="19" spans="1:14">
      <c r="B19" s="11"/>
      <c r="C19" s="6" t="s">
        <v>373</v>
      </c>
      <c r="E19" s="12"/>
      <c r="F19" s="34">
        <f>SUM(F20:F26)</f>
        <v>107323</v>
      </c>
      <c r="G19" s="34">
        <f>SUM(G20:G26)</f>
        <v>42</v>
      </c>
      <c r="H19" s="29"/>
      <c r="I19" s="7" t="s">
        <v>76</v>
      </c>
      <c r="J19" s="1" t="s">
        <v>136</v>
      </c>
      <c r="K19" s="12"/>
      <c r="L19" s="33">
        <v>0</v>
      </c>
      <c r="M19" s="37">
        <v>0</v>
      </c>
      <c r="N19" s="12"/>
    </row>
    <row r="20" spans="1:14">
      <c r="B20" s="11"/>
      <c r="C20" s="7" t="s">
        <v>13</v>
      </c>
      <c r="D20" s="1" t="s">
        <v>46</v>
      </c>
      <c r="E20" s="12"/>
      <c r="F20" s="33">
        <v>0</v>
      </c>
      <c r="G20" s="33">
        <v>0</v>
      </c>
      <c r="H20" s="11"/>
      <c r="I20" s="7" t="s">
        <v>77</v>
      </c>
      <c r="J20" s="1" t="s">
        <v>137</v>
      </c>
      <c r="K20" s="12"/>
      <c r="L20" s="33">
        <v>0</v>
      </c>
      <c r="M20" s="37">
        <v>0</v>
      </c>
      <c r="N20" s="12"/>
    </row>
    <row r="21" spans="1:14">
      <c r="B21" s="11"/>
      <c r="C21" s="7" t="s">
        <v>14</v>
      </c>
      <c r="D21" s="1" t="s">
        <v>47</v>
      </c>
      <c r="E21" s="12"/>
      <c r="F21" s="33">
        <v>0</v>
      </c>
      <c r="G21" s="33">
        <v>0</v>
      </c>
      <c r="H21" s="11"/>
      <c r="I21" s="6" t="s">
        <v>382</v>
      </c>
      <c r="K21" s="12"/>
      <c r="L21" s="34">
        <f>SUM(L22:L24)</f>
        <v>0</v>
      </c>
      <c r="M21" s="36">
        <f>SUM(M22:M24)</f>
        <v>0</v>
      </c>
      <c r="N21" s="12"/>
    </row>
    <row r="22" spans="1:14">
      <c r="B22" s="11"/>
      <c r="C22" s="7" t="s">
        <v>15</v>
      </c>
      <c r="D22" s="1" t="s">
        <v>48</v>
      </c>
      <c r="E22" s="12"/>
      <c r="F22" s="33">
        <v>107323</v>
      </c>
      <c r="G22" s="33">
        <v>42</v>
      </c>
      <c r="H22" s="11"/>
      <c r="I22" s="7" t="s">
        <v>13</v>
      </c>
      <c r="J22" s="1" t="s">
        <v>78</v>
      </c>
      <c r="K22" s="12"/>
      <c r="L22" s="34">
        <v>0</v>
      </c>
      <c r="M22" s="37">
        <v>0</v>
      </c>
      <c r="N22" s="12"/>
    </row>
    <row r="23" spans="1:14">
      <c r="B23" s="11"/>
      <c r="C23" s="7" t="s">
        <v>16</v>
      </c>
      <c r="D23" s="1" t="s">
        <v>49</v>
      </c>
      <c r="E23" s="12"/>
      <c r="F23" s="33">
        <v>0</v>
      </c>
      <c r="G23" s="33">
        <v>0</v>
      </c>
      <c r="H23" s="11"/>
      <c r="I23" s="7" t="s">
        <v>14</v>
      </c>
      <c r="J23" s="1" t="s">
        <v>79</v>
      </c>
      <c r="K23" s="12"/>
      <c r="L23" s="34">
        <v>0</v>
      </c>
      <c r="M23" s="37">
        <v>0</v>
      </c>
      <c r="N23" s="12"/>
    </row>
    <row r="24" spans="1:14">
      <c r="B24" s="11"/>
      <c r="C24" s="7" t="s">
        <v>17</v>
      </c>
      <c r="D24" s="1" t="s">
        <v>50</v>
      </c>
      <c r="E24" s="12"/>
      <c r="F24" s="33">
        <v>0</v>
      </c>
      <c r="G24" s="33">
        <v>0</v>
      </c>
      <c r="H24" s="11"/>
      <c r="I24" s="7" t="s">
        <v>15</v>
      </c>
      <c r="J24" s="1" t="s">
        <v>80</v>
      </c>
      <c r="K24" s="12"/>
      <c r="L24" s="34">
        <v>0</v>
      </c>
      <c r="M24" s="37">
        <v>0</v>
      </c>
      <c r="N24" s="12"/>
    </row>
    <row r="25" spans="1:14">
      <c r="B25" s="11"/>
      <c r="C25" s="7" t="s">
        <v>18</v>
      </c>
      <c r="D25" s="1" t="s">
        <v>51</v>
      </c>
      <c r="E25" s="12"/>
      <c r="F25" s="33">
        <v>0</v>
      </c>
      <c r="G25" s="33">
        <v>0</v>
      </c>
      <c r="H25" s="11"/>
      <c r="I25" s="6" t="s">
        <v>383</v>
      </c>
      <c r="K25" s="12"/>
      <c r="L25" s="34">
        <f>SUM(L26:L27)</f>
        <v>0</v>
      </c>
      <c r="M25" s="36">
        <f>SUM(M26:M27)</f>
        <v>0</v>
      </c>
      <c r="N25" s="12"/>
    </row>
    <row r="26" spans="1:14">
      <c r="B26" s="11"/>
      <c r="C26" s="7" t="s">
        <v>61</v>
      </c>
      <c r="D26" s="1" t="s">
        <v>52</v>
      </c>
      <c r="E26" s="12"/>
      <c r="F26" s="33">
        <v>0</v>
      </c>
      <c r="G26" s="33">
        <v>0</v>
      </c>
      <c r="H26" s="11"/>
      <c r="I26" s="7" t="s">
        <v>21</v>
      </c>
      <c r="J26" s="1" t="s">
        <v>82</v>
      </c>
      <c r="K26" s="12"/>
      <c r="L26" s="33">
        <v>0</v>
      </c>
      <c r="M26" s="37">
        <v>0</v>
      </c>
      <c r="N26" s="12"/>
    </row>
    <row r="27" spans="1:14">
      <c r="B27" s="11"/>
      <c r="C27" s="6" t="s">
        <v>374</v>
      </c>
      <c r="E27" s="12"/>
      <c r="F27" s="34">
        <f>SUM(F28:F32)</f>
        <v>0</v>
      </c>
      <c r="G27" s="34">
        <f>SUM(G28:G32)</f>
        <v>0</v>
      </c>
      <c r="H27" s="11"/>
      <c r="I27" s="7" t="s">
        <v>22</v>
      </c>
      <c r="J27" s="1" t="s">
        <v>81</v>
      </c>
      <c r="K27" s="12"/>
      <c r="L27" s="33">
        <v>0</v>
      </c>
      <c r="M27" s="37">
        <v>0</v>
      </c>
      <c r="N27" s="12"/>
    </row>
    <row r="28" spans="1:14">
      <c r="A28" s="31" t="s">
        <v>138</v>
      </c>
      <c r="B28" s="11"/>
      <c r="C28" s="7" t="s">
        <v>21</v>
      </c>
      <c r="D28" s="1" t="s">
        <v>53</v>
      </c>
      <c r="E28" s="12"/>
      <c r="F28" s="33">
        <v>0</v>
      </c>
      <c r="G28" s="33">
        <v>0</v>
      </c>
      <c r="H28" s="29"/>
      <c r="I28" s="6" t="s">
        <v>83</v>
      </c>
      <c r="K28" s="12"/>
      <c r="L28" s="34">
        <v>0</v>
      </c>
      <c r="M28" s="36">
        <v>0</v>
      </c>
      <c r="N28" s="12"/>
    </row>
    <row r="29" spans="1:14">
      <c r="A29" s="31" t="s">
        <v>139</v>
      </c>
      <c r="B29" s="11"/>
      <c r="C29" s="7" t="s">
        <v>22</v>
      </c>
      <c r="D29" s="1" t="s">
        <v>54</v>
      </c>
      <c r="E29" s="12"/>
      <c r="F29" s="33">
        <v>0</v>
      </c>
      <c r="G29" s="33">
        <v>0</v>
      </c>
      <c r="H29" s="11"/>
      <c r="I29" s="6" t="s">
        <v>384</v>
      </c>
      <c r="J29" s="6"/>
      <c r="K29" s="19"/>
      <c r="L29" s="34">
        <f>SUM(L30:L32)</f>
        <v>0</v>
      </c>
      <c r="M29" s="36">
        <f>SUM(M30:M32)</f>
        <v>0</v>
      </c>
      <c r="N29" s="12"/>
    </row>
    <row r="30" spans="1:14">
      <c r="A30" s="31" t="s">
        <v>140</v>
      </c>
      <c r="B30" s="11"/>
      <c r="C30" s="7" t="s">
        <v>23</v>
      </c>
      <c r="D30" s="1" t="s">
        <v>55</v>
      </c>
      <c r="E30" s="12"/>
      <c r="F30" s="33">
        <v>0</v>
      </c>
      <c r="G30" s="33">
        <v>0</v>
      </c>
      <c r="H30" s="11"/>
      <c r="I30" s="7" t="s">
        <v>84</v>
      </c>
      <c r="J30" s="1" t="s">
        <v>87</v>
      </c>
      <c r="K30" s="19"/>
      <c r="L30" s="33">
        <v>0</v>
      </c>
      <c r="M30" s="37">
        <v>0</v>
      </c>
      <c r="N30" s="12"/>
    </row>
    <row r="31" spans="1:14" ht="10.15" customHeight="1">
      <c r="A31" s="31" t="s">
        <v>141</v>
      </c>
      <c r="B31" s="11"/>
      <c r="C31" s="7" t="s">
        <v>24</v>
      </c>
      <c r="D31" s="1" t="s">
        <v>19</v>
      </c>
      <c r="E31" s="12"/>
      <c r="F31" s="33">
        <v>0</v>
      </c>
      <c r="G31" s="33">
        <v>0</v>
      </c>
      <c r="H31" s="11"/>
      <c r="I31" s="7" t="s">
        <v>85</v>
      </c>
      <c r="J31" s="1" t="s">
        <v>88</v>
      </c>
      <c r="K31" s="19"/>
      <c r="L31" s="33">
        <v>0</v>
      </c>
      <c r="M31" s="37">
        <v>0</v>
      </c>
      <c r="N31" s="12"/>
    </row>
    <row r="32" spans="1:14" ht="10.9" customHeight="1">
      <c r="A32" s="31" t="s">
        <v>142</v>
      </c>
      <c r="B32" s="11"/>
      <c r="C32" s="7" t="s">
        <v>25</v>
      </c>
      <c r="D32" s="1" t="s">
        <v>20</v>
      </c>
      <c r="E32" s="12"/>
      <c r="F32" s="33">
        <v>0</v>
      </c>
      <c r="G32" s="33">
        <v>0</v>
      </c>
      <c r="H32" s="11"/>
      <c r="I32" s="7" t="s">
        <v>86</v>
      </c>
      <c r="J32" s="1" t="s">
        <v>89</v>
      </c>
      <c r="K32" s="12"/>
      <c r="L32" s="33">
        <v>0</v>
      </c>
      <c r="M32" s="37">
        <v>0</v>
      </c>
      <c r="N32" s="12"/>
    </row>
    <row r="33" spans="1:14">
      <c r="B33" s="11"/>
      <c r="C33" s="6" t="s">
        <v>375</v>
      </c>
      <c r="E33" s="12"/>
      <c r="F33" s="34">
        <v>0</v>
      </c>
      <c r="G33" s="34">
        <v>0</v>
      </c>
      <c r="H33" s="11"/>
      <c r="I33" s="6" t="s">
        <v>385</v>
      </c>
      <c r="K33" s="12"/>
      <c r="L33" s="34">
        <f>SUM(L34:L39)</f>
        <v>0</v>
      </c>
      <c r="M33" s="36">
        <f>SUM(M34:M39)</f>
        <v>0</v>
      </c>
      <c r="N33" s="12"/>
    </row>
    <row r="34" spans="1:14">
      <c r="A34" s="31" t="s">
        <v>143</v>
      </c>
      <c r="B34" s="11"/>
      <c r="C34" s="7" t="s">
        <v>26</v>
      </c>
      <c r="D34" s="1" t="s">
        <v>56</v>
      </c>
      <c r="E34" s="12"/>
      <c r="F34" s="33">
        <v>0</v>
      </c>
      <c r="G34" s="33">
        <v>0</v>
      </c>
      <c r="H34" s="11"/>
      <c r="I34" s="7" t="s">
        <v>32</v>
      </c>
      <c r="J34" s="1" t="s">
        <v>93</v>
      </c>
      <c r="K34" s="12"/>
      <c r="L34" s="33">
        <v>0</v>
      </c>
      <c r="M34" s="37">
        <v>0</v>
      </c>
      <c r="N34" s="12"/>
    </row>
    <row r="35" spans="1:14">
      <c r="A35" s="31" t="s">
        <v>144</v>
      </c>
      <c r="B35" s="11"/>
      <c r="C35" s="7" t="s">
        <v>27</v>
      </c>
      <c r="D35" s="1" t="s">
        <v>57</v>
      </c>
      <c r="E35" s="12"/>
      <c r="F35" s="33">
        <v>0</v>
      </c>
      <c r="G35" s="33">
        <v>0</v>
      </c>
      <c r="H35" s="11"/>
      <c r="I35" s="7" t="s">
        <v>33</v>
      </c>
      <c r="J35" s="1" t="s">
        <v>94</v>
      </c>
      <c r="K35" s="12"/>
      <c r="L35" s="33">
        <v>0</v>
      </c>
      <c r="M35" s="37">
        <v>0</v>
      </c>
      <c r="N35" s="12"/>
    </row>
    <row r="36" spans="1:14">
      <c r="A36" s="31" t="s">
        <v>145</v>
      </c>
      <c r="B36" s="11"/>
      <c r="C36" s="7" t="s">
        <v>28</v>
      </c>
      <c r="D36" s="1" t="s">
        <v>58</v>
      </c>
      <c r="E36" s="12"/>
      <c r="F36" s="33">
        <v>0</v>
      </c>
      <c r="G36" s="33">
        <v>0</v>
      </c>
      <c r="H36" s="11"/>
      <c r="I36" s="7" t="s">
        <v>90</v>
      </c>
      <c r="J36" s="1" t="s">
        <v>95</v>
      </c>
      <c r="K36" s="12"/>
      <c r="L36" s="33">
        <v>0</v>
      </c>
      <c r="M36" s="37">
        <v>0</v>
      </c>
      <c r="N36" s="12"/>
    </row>
    <row r="37" spans="1:14">
      <c r="A37" s="31" t="s">
        <v>147</v>
      </c>
      <c r="B37" s="11"/>
      <c r="C37" s="7" t="s">
        <v>29</v>
      </c>
      <c r="D37" s="1" t="s">
        <v>59</v>
      </c>
      <c r="E37" s="12"/>
      <c r="F37" s="33">
        <v>0</v>
      </c>
      <c r="G37" s="33">
        <v>0</v>
      </c>
      <c r="H37" s="11"/>
      <c r="I37" s="7" t="s">
        <v>91</v>
      </c>
      <c r="J37" s="1" t="s">
        <v>96</v>
      </c>
      <c r="K37" s="12"/>
      <c r="L37" s="33">
        <v>0</v>
      </c>
      <c r="M37" s="37">
        <v>0</v>
      </c>
      <c r="N37" s="12"/>
    </row>
    <row r="38" spans="1:14">
      <c r="A38" s="31" t="s">
        <v>146</v>
      </c>
      <c r="B38" s="11"/>
      <c r="C38" s="7" t="s">
        <v>30</v>
      </c>
      <c r="D38" s="1" t="s">
        <v>60</v>
      </c>
      <c r="E38" s="12"/>
      <c r="F38" s="33">
        <v>0</v>
      </c>
      <c r="G38" s="33">
        <v>0</v>
      </c>
      <c r="H38" s="29"/>
      <c r="I38" s="7" t="s">
        <v>92</v>
      </c>
      <c r="J38" s="1" t="s">
        <v>97</v>
      </c>
      <c r="K38" s="12"/>
      <c r="L38" s="33">
        <v>0</v>
      </c>
      <c r="M38" s="37">
        <v>0</v>
      </c>
      <c r="N38" s="12"/>
    </row>
    <row r="39" spans="1:14">
      <c r="B39" s="11"/>
      <c r="C39" s="6" t="s">
        <v>31</v>
      </c>
      <c r="E39" s="12"/>
      <c r="F39" s="34">
        <v>0</v>
      </c>
      <c r="G39" s="34">
        <v>0</v>
      </c>
      <c r="H39" s="11"/>
      <c r="I39" s="7" t="s">
        <v>98</v>
      </c>
      <c r="J39" s="1" t="s">
        <v>99</v>
      </c>
      <c r="K39" s="12"/>
      <c r="L39" s="33">
        <v>0</v>
      </c>
      <c r="M39" s="37">
        <v>0</v>
      </c>
      <c r="N39" s="12"/>
    </row>
    <row r="40" spans="1:14">
      <c r="B40" s="11"/>
      <c r="C40" s="6" t="s">
        <v>376</v>
      </c>
      <c r="E40" s="12"/>
      <c r="F40" s="34">
        <v>0</v>
      </c>
      <c r="G40" s="34">
        <v>0</v>
      </c>
      <c r="H40" s="11"/>
      <c r="I40" s="6" t="s">
        <v>386</v>
      </c>
      <c r="K40" s="12"/>
      <c r="L40" s="34">
        <f>SUM(L41:L43)</f>
        <v>0</v>
      </c>
      <c r="M40" s="36">
        <f>SUM(M41:M43)</f>
        <v>0</v>
      </c>
      <c r="N40" s="12"/>
    </row>
    <row r="41" spans="1:14">
      <c r="B41" s="11"/>
      <c r="C41" s="7" t="s">
        <v>32</v>
      </c>
      <c r="D41" s="1" t="s">
        <v>129</v>
      </c>
      <c r="E41" s="12"/>
      <c r="F41" s="33">
        <v>0</v>
      </c>
      <c r="G41" s="33">
        <v>0</v>
      </c>
      <c r="H41" s="11"/>
      <c r="I41" s="7" t="s">
        <v>35</v>
      </c>
      <c r="J41" s="1" t="s">
        <v>100</v>
      </c>
      <c r="K41" s="12"/>
      <c r="L41" s="33">
        <v>0</v>
      </c>
      <c r="M41" s="37">
        <v>0</v>
      </c>
      <c r="N41" s="12"/>
    </row>
    <row r="42" spans="1:14">
      <c r="B42" s="11"/>
      <c r="C42" s="7" t="s">
        <v>33</v>
      </c>
      <c r="D42" s="1" t="s">
        <v>34</v>
      </c>
      <c r="E42" s="12"/>
      <c r="F42" s="33">
        <v>0</v>
      </c>
      <c r="G42" s="33">
        <v>0</v>
      </c>
      <c r="H42" s="11"/>
      <c r="I42" s="7" t="s">
        <v>36</v>
      </c>
      <c r="J42" s="1" t="s">
        <v>101</v>
      </c>
      <c r="K42" s="12"/>
      <c r="L42" s="33">
        <v>0</v>
      </c>
      <c r="M42" s="37">
        <v>0</v>
      </c>
      <c r="N42" s="12"/>
    </row>
    <row r="43" spans="1:14">
      <c r="B43" s="11"/>
      <c r="C43" s="6" t="s">
        <v>377</v>
      </c>
      <c r="E43" s="12"/>
      <c r="F43" s="34">
        <v>0</v>
      </c>
      <c r="G43" s="34">
        <v>0</v>
      </c>
      <c r="H43" s="11"/>
      <c r="I43" s="7" t="s">
        <v>37</v>
      </c>
      <c r="J43" s="1" t="s">
        <v>102</v>
      </c>
      <c r="K43" s="12"/>
      <c r="L43" s="33">
        <v>0</v>
      </c>
      <c r="M43" s="37">
        <v>0</v>
      </c>
      <c r="N43" s="12"/>
    </row>
    <row r="44" spans="1:14">
      <c r="B44" s="11"/>
      <c r="C44" s="7" t="s">
        <v>35</v>
      </c>
      <c r="D44" s="1" t="s">
        <v>39</v>
      </c>
      <c r="E44" s="12"/>
      <c r="F44" s="33">
        <v>0</v>
      </c>
      <c r="G44" s="33">
        <v>0</v>
      </c>
      <c r="H44" s="29"/>
      <c r="I44" s="6" t="s">
        <v>387</v>
      </c>
      <c r="K44" s="12"/>
      <c r="L44" s="34">
        <f>SUM(L45:L47)</f>
        <v>7119</v>
      </c>
      <c r="M44" s="36">
        <f>SUM(M45:M47)</f>
        <v>3899</v>
      </c>
      <c r="N44" s="12"/>
    </row>
    <row r="45" spans="1:14">
      <c r="B45" s="11"/>
      <c r="C45" s="7" t="s">
        <v>36</v>
      </c>
      <c r="D45" s="1" t="s">
        <v>148</v>
      </c>
      <c r="E45" s="12"/>
      <c r="F45" s="33">
        <v>0</v>
      </c>
      <c r="G45" s="33">
        <v>0</v>
      </c>
      <c r="H45" s="11"/>
      <c r="I45" s="7" t="s">
        <v>103</v>
      </c>
      <c r="J45" s="1" t="s">
        <v>106</v>
      </c>
      <c r="K45" s="12"/>
      <c r="L45" s="33">
        <v>0</v>
      </c>
      <c r="M45" s="37">
        <v>0</v>
      </c>
      <c r="N45" s="12"/>
    </row>
    <row r="46" spans="1:14">
      <c r="B46" s="11"/>
      <c r="C46" s="7" t="s">
        <v>37</v>
      </c>
      <c r="D46" s="1" t="s">
        <v>40</v>
      </c>
      <c r="E46" s="12"/>
      <c r="F46" s="33">
        <v>0</v>
      </c>
      <c r="G46" s="33">
        <v>0</v>
      </c>
      <c r="H46" s="11"/>
      <c r="I46" s="7" t="s">
        <v>104</v>
      </c>
      <c r="J46" s="1" t="s">
        <v>107</v>
      </c>
      <c r="K46" s="12"/>
      <c r="L46" s="33">
        <v>0</v>
      </c>
      <c r="M46" s="37">
        <v>0</v>
      </c>
      <c r="N46" s="12"/>
    </row>
    <row r="47" spans="1:14">
      <c r="B47" s="11"/>
      <c r="C47" s="7" t="s">
        <v>38</v>
      </c>
      <c r="D47" s="1" t="s">
        <v>41</v>
      </c>
      <c r="E47" s="12"/>
      <c r="F47" s="33">
        <v>0</v>
      </c>
      <c r="G47" s="33">
        <v>0</v>
      </c>
      <c r="H47" s="11"/>
      <c r="I47" s="7" t="s">
        <v>105</v>
      </c>
      <c r="J47" s="1" t="s">
        <v>108</v>
      </c>
      <c r="K47" s="12"/>
      <c r="L47" s="33">
        <v>7119</v>
      </c>
      <c r="M47" s="37">
        <v>3899</v>
      </c>
      <c r="N47" s="12"/>
    </row>
    <row r="48" spans="1:14">
      <c r="B48" s="11"/>
      <c r="E48" s="12"/>
      <c r="F48" s="33"/>
      <c r="G48" s="33"/>
      <c r="H48" s="11"/>
      <c r="I48" s="6" t="s">
        <v>388</v>
      </c>
      <c r="J48" s="6"/>
      <c r="K48" s="12"/>
      <c r="L48" s="34">
        <f>L11+L21+L25+L28+L29+L33+L40+L44</f>
        <v>7119</v>
      </c>
      <c r="M48" s="36">
        <f>M11+M21+M25+M28+M29+M33+M40+M44</f>
        <v>143107</v>
      </c>
      <c r="N48" s="19"/>
    </row>
    <row r="49" spans="2:14">
      <c r="B49" s="11"/>
      <c r="C49" s="8" t="s">
        <v>378</v>
      </c>
      <c r="D49" s="8"/>
      <c r="E49" s="18"/>
      <c r="F49" s="34">
        <f>F11+F19+F27+F33+F39+F40+F43</f>
        <v>199560</v>
      </c>
      <c r="G49" s="34">
        <f>G11+G19+G27+G33+G39+G40+G43</f>
        <v>96761</v>
      </c>
      <c r="H49" s="11"/>
      <c r="K49" s="12"/>
      <c r="L49" s="33"/>
      <c r="M49" s="37"/>
      <c r="N49" s="12"/>
    </row>
    <row r="50" spans="2:14">
      <c r="B50" s="11"/>
      <c r="E50" s="12"/>
      <c r="F50" s="33"/>
      <c r="G50" s="33"/>
      <c r="H50" s="11"/>
      <c r="I50" s="6" t="s">
        <v>109</v>
      </c>
      <c r="J50" s="6"/>
      <c r="K50" s="12"/>
      <c r="L50" s="33"/>
      <c r="M50" s="37"/>
      <c r="N50" s="12"/>
    </row>
    <row r="51" spans="2:14">
      <c r="B51" s="11"/>
      <c r="C51" s="6" t="s">
        <v>64</v>
      </c>
      <c r="E51" s="12"/>
      <c r="F51" s="33"/>
      <c r="G51" s="33"/>
      <c r="H51" s="11"/>
      <c r="I51" s="1" t="s">
        <v>110</v>
      </c>
      <c r="K51" s="12"/>
      <c r="L51" s="33">
        <v>0</v>
      </c>
      <c r="M51" s="37">
        <v>0</v>
      </c>
      <c r="N51" s="12"/>
    </row>
    <row r="52" spans="2:14">
      <c r="B52" s="11"/>
      <c r="C52" s="1" t="s">
        <v>65</v>
      </c>
      <c r="E52" s="12"/>
      <c r="F52" s="33">
        <v>0</v>
      </c>
      <c r="G52" s="33">
        <v>0</v>
      </c>
      <c r="H52" s="11"/>
      <c r="I52" s="1" t="s">
        <v>111</v>
      </c>
      <c r="K52" s="12"/>
      <c r="L52" s="33">
        <v>0</v>
      </c>
      <c r="M52" s="37">
        <v>0</v>
      </c>
      <c r="N52" s="12"/>
    </row>
    <row r="53" spans="2:14">
      <c r="B53" s="11"/>
      <c r="C53" s="1" t="s">
        <v>73</v>
      </c>
      <c r="E53" s="12"/>
      <c r="F53" s="33">
        <v>0</v>
      </c>
      <c r="G53" s="33">
        <v>12000</v>
      </c>
      <c r="H53" s="11"/>
      <c r="I53" s="1" t="s">
        <v>112</v>
      </c>
      <c r="K53" s="12"/>
      <c r="L53" s="33">
        <v>0</v>
      </c>
      <c r="M53" s="37">
        <v>0</v>
      </c>
      <c r="N53" s="12"/>
    </row>
    <row r="54" spans="2:14">
      <c r="B54" s="11"/>
      <c r="C54" s="1" t="s">
        <v>66</v>
      </c>
      <c r="E54" s="12"/>
      <c r="F54" s="33">
        <v>0</v>
      </c>
      <c r="G54" s="33">
        <v>0</v>
      </c>
      <c r="H54" s="11"/>
      <c r="I54" s="1" t="s">
        <v>113</v>
      </c>
      <c r="K54" s="12"/>
      <c r="L54" s="33">
        <v>0</v>
      </c>
      <c r="M54" s="37">
        <v>0</v>
      </c>
      <c r="N54" s="12"/>
    </row>
    <row r="55" spans="2:14">
      <c r="B55" s="11"/>
      <c r="C55" s="1" t="s">
        <v>67</v>
      </c>
      <c r="E55" s="12"/>
      <c r="F55" s="33">
        <v>1945861</v>
      </c>
      <c r="G55" s="33">
        <v>3187816</v>
      </c>
      <c r="H55" s="29"/>
      <c r="I55" s="1" t="s">
        <v>114</v>
      </c>
      <c r="K55" s="12"/>
      <c r="L55" s="33">
        <v>0</v>
      </c>
      <c r="M55" s="37">
        <v>0</v>
      </c>
      <c r="N55" s="12"/>
    </row>
    <row r="56" spans="2:14">
      <c r="B56" s="11"/>
      <c r="C56" s="1" t="s">
        <v>68</v>
      </c>
      <c r="E56" s="12"/>
      <c r="F56" s="33">
        <v>0</v>
      </c>
      <c r="G56" s="33">
        <v>11809</v>
      </c>
      <c r="H56" s="11"/>
      <c r="I56" s="1" t="s">
        <v>115</v>
      </c>
      <c r="K56" s="12"/>
      <c r="L56" s="33">
        <v>75149</v>
      </c>
      <c r="M56" s="37">
        <v>75149</v>
      </c>
      <c r="N56" s="12"/>
    </row>
    <row r="57" spans="2:14">
      <c r="B57" s="11"/>
      <c r="C57" s="1" t="s">
        <v>69</v>
      </c>
      <c r="E57" s="12"/>
      <c r="F57" s="33">
        <v>-1696336</v>
      </c>
      <c r="G57" s="33">
        <v>-2874648</v>
      </c>
      <c r="H57" s="11"/>
      <c r="K57" s="12"/>
      <c r="L57" s="33"/>
      <c r="M57" s="37"/>
      <c r="N57" s="12"/>
    </row>
    <row r="58" spans="2:14">
      <c r="B58" s="11"/>
      <c r="C58" s="1" t="s">
        <v>70</v>
      </c>
      <c r="E58" s="12"/>
      <c r="F58" s="33">
        <v>0</v>
      </c>
      <c r="G58" s="33">
        <v>0</v>
      </c>
      <c r="H58" s="11"/>
      <c r="I58" s="6" t="s">
        <v>389</v>
      </c>
      <c r="K58" s="19"/>
      <c r="L58" s="34">
        <f>SUM(L51:L56)</f>
        <v>75149</v>
      </c>
      <c r="M58" s="36">
        <f>SUM(M51:M56)</f>
        <v>75149</v>
      </c>
      <c r="N58" s="12"/>
    </row>
    <row r="59" spans="2:14">
      <c r="B59" s="11"/>
      <c r="C59" s="1" t="s">
        <v>71</v>
      </c>
      <c r="E59" s="12"/>
      <c r="F59" s="33">
        <v>0</v>
      </c>
      <c r="G59" s="33">
        <v>0</v>
      </c>
      <c r="H59" s="11"/>
      <c r="K59" s="12"/>
      <c r="L59" s="33"/>
      <c r="M59" s="37"/>
      <c r="N59" s="12"/>
    </row>
    <row r="60" spans="2:14">
      <c r="B60" s="11"/>
      <c r="C60" s="1" t="s">
        <v>72</v>
      </c>
      <c r="E60" s="12"/>
      <c r="F60" s="33">
        <v>0</v>
      </c>
      <c r="G60" s="33">
        <v>0</v>
      </c>
      <c r="H60" s="11"/>
      <c r="I60" s="6" t="s">
        <v>390</v>
      </c>
      <c r="J60" s="6"/>
      <c r="K60" s="19"/>
      <c r="L60" s="34">
        <f>L48+L58</f>
        <v>82268</v>
      </c>
      <c r="M60" s="36">
        <f>M48+M58</f>
        <v>218256</v>
      </c>
      <c r="N60" s="12"/>
    </row>
    <row r="61" spans="2:14">
      <c r="B61" s="11"/>
      <c r="E61" s="12"/>
      <c r="F61" s="33"/>
      <c r="G61" s="33"/>
      <c r="H61" s="11"/>
      <c r="K61" s="12"/>
      <c r="L61" s="33"/>
      <c r="M61" s="37"/>
      <c r="N61" s="12"/>
    </row>
    <row r="62" spans="2:14">
      <c r="B62" s="11"/>
      <c r="C62" s="6" t="s">
        <v>379</v>
      </c>
      <c r="E62" s="12"/>
      <c r="F62" s="34">
        <f>SUM(F52:F60)</f>
        <v>249525</v>
      </c>
      <c r="G62" s="34">
        <f>SUM(G52:G60)</f>
        <v>336977</v>
      </c>
      <c r="H62" s="11"/>
      <c r="I62" s="6" t="s">
        <v>116</v>
      </c>
      <c r="J62" s="6"/>
      <c r="K62" s="19"/>
      <c r="L62" s="33"/>
      <c r="M62" s="37"/>
      <c r="N62" s="12"/>
    </row>
    <row r="63" spans="2:14">
      <c r="B63" s="11"/>
      <c r="E63" s="12"/>
      <c r="F63" s="33"/>
      <c r="G63" s="33"/>
      <c r="H63" s="11"/>
      <c r="K63" s="12"/>
      <c r="L63" s="33"/>
      <c r="M63" s="37"/>
      <c r="N63" s="12"/>
    </row>
    <row r="64" spans="2:14">
      <c r="B64" s="11"/>
      <c r="C64" s="6" t="s">
        <v>380</v>
      </c>
      <c r="D64" s="6"/>
      <c r="E64" s="19"/>
      <c r="F64" s="34">
        <f>F49+F62</f>
        <v>449085</v>
      </c>
      <c r="G64" s="34">
        <f>G49+G62</f>
        <v>433738</v>
      </c>
      <c r="H64" s="11"/>
      <c r="I64" s="6" t="s">
        <v>391</v>
      </c>
      <c r="K64" s="12"/>
      <c r="L64" s="34">
        <f>SUM(L65:L67)</f>
        <v>1918949</v>
      </c>
      <c r="M64" s="36">
        <f>SUM(M65:M67)</f>
        <v>1919415</v>
      </c>
      <c r="N64" s="12"/>
    </row>
    <row r="65" spans="2:14">
      <c r="B65" s="11"/>
      <c r="E65" s="12"/>
      <c r="F65" s="33"/>
      <c r="G65" s="33"/>
      <c r="H65" s="11"/>
      <c r="I65" s="1" t="s">
        <v>117</v>
      </c>
      <c r="K65" s="12"/>
      <c r="L65" s="33">
        <v>0</v>
      </c>
      <c r="M65" s="37">
        <v>0</v>
      </c>
      <c r="N65" s="12"/>
    </row>
    <row r="66" spans="2:14">
      <c r="B66" s="11"/>
      <c r="E66" s="12"/>
      <c r="F66" s="33"/>
      <c r="G66" s="33"/>
      <c r="H66" s="11"/>
      <c r="I66" s="1" t="s">
        <v>118</v>
      </c>
      <c r="K66" s="12"/>
      <c r="L66" s="33">
        <v>0</v>
      </c>
      <c r="M66" s="37">
        <v>0</v>
      </c>
      <c r="N66" s="12"/>
    </row>
    <row r="67" spans="2:14">
      <c r="B67" s="11"/>
      <c r="E67" s="12"/>
      <c r="F67" s="33"/>
      <c r="G67" s="33"/>
      <c r="H67" s="29"/>
      <c r="I67" s="1" t="s">
        <v>119</v>
      </c>
      <c r="K67" s="12"/>
      <c r="L67" s="33">
        <v>1918949</v>
      </c>
      <c r="M67" s="37">
        <v>1919415</v>
      </c>
      <c r="N67" s="12"/>
    </row>
    <row r="68" spans="2:14">
      <c r="B68" s="11"/>
      <c r="E68" s="12"/>
      <c r="F68" s="33"/>
      <c r="G68" s="33"/>
      <c r="H68" s="11"/>
      <c r="I68" s="6" t="s">
        <v>392</v>
      </c>
      <c r="K68" s="12"/>
      <c r="L68" s="34">
        <f>SUM(L69:L73)</f>
        <v>-1552132</v>
      </c>
      <c r="M68" s="36">
        <f>SUM(M69:M73)</f>
        <v>-1703933</v>
      </c>
      <c r="N68" s="12"/>
    </row>
    <row r="69" spans="2:14">
      <c r="B69" s="11"/>
      <c r="E69" s="12"/>
      <c r="F69" s="33"/>
      <c r="G69" s="33"/>
      <c r="H69" s="11"/>
      <c r="I69" s="1" t="s">
        <v>120</v>
      </c>
      <c r="K69" s="12"/>
      <c r="L69" s="33">
        <v>183791</v>
      </c>
      <c r="M69" s="37">
        <v>-424567</v>
      </c>
      <c r="N69" s="12"/>
    </row>
    <row r="70" spans="2:14">
      <c r="B70" s="11"/>
      <c r="E70" s="20"/>
      <c r="F70" s="33"/>
      <c r="G70" s="33"/>
      <c r="H70" s="11"/>
      <c r="I70" s="1" t="s">
        <v>121</v>
      </c>
      <c r="K70" s="12"/>
      <c r="L70" s="33">
        <v>-1735923</v>
      </c>
      <c r="M70" s="37">
        <v>-1279366</v>
      </c>
      <c r="N70" s="12"/>
    </row>
    <row r="71" spans="2:14">
      <c r="B71" s="11"/>
      <c r="E71" s="21"/>
      <c r="F71" s="33"/>
      <c r="G71" s="33"/>
      <c r="H71" s="11"/>
      <c r="I71" s="1" t="s">
        <v>122</v>
      </c>
      <c r="K71" s="12"/>
      <c r="L71" s="33">
        <v>0</v>
      </c>
      <c r="M71" s="37">
        <v>0</v>
      </c>
      <c r="N71" s="12"/>
    </row>
    <row r="72" spans="2:14">
      <c r="B72" s="11"/>
      <c r="E72" s="12"/>
      <c r="F72" s="33"/>
      <c r="G72" s="33"/>
      <c r="H72" s="11"/>
      <c r="I72" s="1" t="s">
        <v>123</v>
      </c>
      <c r="K72" s="12"/>
      <c r="L72" s="33">
        <v>0</v>
      </c>
      <c r="M72" s="37">
        <v>0</v>
      </c>
      <c r="N72" s="12"/>
    </row>
    <row r="73" spans="2:14" ht="12.75">
      <c r="B73" s="11"/>
      <c r="E73" s="12"/>
      <c r="F73" s="35"/>
      <c r="G73" s="33"/>
      <c r="H73" s="11"/>
      <c r="I73" s="1" t="s">
        <v>124</v>
      </c>
      <c r="K73" s="12"/>
      <c r="L73" s="33">
        <v>0</v>
      </c>
      <c r="M73" s="37">
        <v>0</v>
      </c>
      <c r="N73" s="12"/>
    </row>
    <row r="74" spans="2:14">
      <c r="B74" s="11"/>
      <c r="E74" s="12"/>
      <c r="F74" s="33"/>
      <c r="G74" s="33"/>
      <c r="H74" s="11"/>
      <c r="I74" s="6" t="s">
        <v>393</v>
      </c>
      <c r="K74" s="12"/>
      <c r="L74" s="34">
        <f>L75+L76</f>
        <v>0</v>
      </c>
      <c r="M74" s="36">
        <f>M75+M76</f>
        <v>0</v>
      </c>
      <c r="N74" s="12"/>
    </row>
    <row r="75" spans="2:14">
      <c r="B75" s="11"/>
      <c r="E75" s="12"/>
      <c r="F75" s="33"/>
      <c r="G75" s="33"/>
      <c r="H75" s="11"/>
      <c r="I75" s="1" t="s">
        <v>125</v>
      </c>
      <c r="K75" s="12"/>
      <c r="L75" s="33">
        <v>0</v>
      </c>
      <c r="M75" s="37">
        <v>0</v>
      </c>
      <c r="N75" s="12"/>
    </row>
    <row r="76" spans="2:14">
      <c r="B76" s="11"/>
      <c r="E76" s="12"/>
      <c r="F76" s="33"/>
      <c r="G76" s="33"/>
      <c r="H76" s="11"/>
      <c r="I76" s="1" t="s">
        <v>126</v>
      </c>
      <c r="K76" s="12"/>
      <c r="L76" s="33">
        <v>0</v>
      </c>
      <c r="M76" s="37">
        <v>0</v>
      </c>
      <c r="N76" s="12"/>
    </row>
    <row r="77" spans="2:14">
      <c r="B77" s="11"/>
      <c r="E77" s="12"/>
      <c r="F77" s="33"/>
      <c r="G77" s="33"/>
      <c r="H77" s="29"/>
      <c r="I77" s="6" t="s">
        <v>394</v>
      </c>
      <c r="K77" s="12"/>
      <c r="L77" s="34">
        <f>L64+L68+L74</f>
        <v>366817</v>
      </c>
      <c r="M77" s="36">
        <f>M64+M68+M74</f>
        <v>215482</v>
      </c>
      <c r="N77" s="12"/>
    </row>
    <row r="78" spans="2:14">
      <c r="B78" s="11"/>
      <c r="E78" s="12"/>
      <c r="F78" s="33"/>
      <c r="G78" s="33"/>
      <c r="H78" s="11"/>
      <c r="I78" s="6" t="s">
        <v>395</v>
      </c>
      <c r="K78" s="12"/>
      <c r="L78" s="34">
        <f>L60+L77</f>
        <v>449085</v>
      </c>
      <c r="M78" s="36">
        <f>M60+M77</f>
        <v>433738</v>
      </c>
      <c r="N78" s="12"/>
    </row>
    <row r="79" spans="2:14" ht="5.45" customHeight="1">
      <c r="B79" s="13"/>
      <c r="C79" s="22"/>
      <c r="D79" s="22"/>
      <c r="E79" s="14"/>
      <c r="F79" s="25"/>
      <c r="G79" s="27"/>
      <c r="H79" s="13"/>
      <c r="I79" s="22"/>
      <c r="J79" s="22"/>
      <c r="K79" s="14"/>
      <c r="L79" s="27"/>
      <c r="M79" s="30"/>
      <c r="N79" s="14"/>
    </row>
    <row r="80" spans="2:14">
      <c r="L80" s="2"/>
      <c r="M80" s="2"/>
    </row>
    <row r="81" spans="8:13">
      <c r="L81" s="2"/>
      <c r="M81" s="2"/>
    </row>
    <row r="82" spans="8:13">
      <c r="L82" s="2"/>
      <c r="M82" s="2"/>
    </row>
    <row r="83" spans="8:13">
      <c r="L83" s="2"/>
      <c r="M83" s="2"/>
    </row>
    <row r="84" spans="8:13">
      <c r="H84" s="2"/>
      <c r="L84" s="2"/>
      <c r="M84" s="2"/>
    </row>
    <row r="85" spans="8:13">
      <c r="L85" s="2"/>
      <c r="M85" s="2"/>
    </row>
    <row r="86" spans="8:13">
      <c r="L86" s="2"/>
      <c r="M86" s="2"/>
    </row>
    <row r="87" spans="8:13">
      <c r="L87" s="2"/>
      <c r="M87" s="2"/>
    </row>
    <row r="88" spans="8:13">
      <c r="L88" s="2"/>
      <c r="M88" s="2"/>
    </row>
    <row r="89" spans="8:13">
      <c r="L89" s="2"/>
      <c r="M89" s="2"/>
    </row>
    <row r="90" spans="8:13">
      <c r="L90" s="2"/>
      <c r="M90" s="2"/>
    </row>
    <row r="91" spans="8:13">
      <c r="I91" s="239"/>
      <c r="J91" s="239"/>
      <c r="K91" s="239"/>
      <c r="L91" s="5"/>
      <c r="M91" s="5"/>
    </row>
    <row r="92" spans="8:13">
      <c r="H92" s="2"/>
      <c r="L92" s="2"/>
      <c r="M92" s="2"/>
    </row>
    <row r="93" spans="8:13">
      <c r="H93" s="2"/>
      <c r="K93" s="2"/>
      <c r="L93" s="2"/>
      <c r="M93" s="2"/>
    </row>
    <row r="94" spans="8:13">
      <c r="H94" s="2"/>
      <c r="L94" s="2"/>
      <c r="M94" s="2"/>
    </row>
    <row r="95" spans="8:13">
      <c r="H95" s="2"/>
      <c r="L95" s="2"/>
      <c r="M95" s="2"/>
    </row>
    <row r="96" spans="8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N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1.1811023622047245" right="0.15748031496062992" top="0.70866141732283472" bottom="0.70866141732283472" header="0" footer="0"/>
  <pageSetup paperSize="9" scale="70" fitToHeight="2" orientation="landscape" r:id="rId1"/>
  <ignoredErrors>
    <ignoredError sqref="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48DD4"/>
    <pageSetUpPr fitToPage="1"/>
  </sheetPr>
  <dimension ref="A1:M36"/>
  <sheetViews>
    <sheetView zoomScale="130" zoomScaleNormal="130" workbookViewId="0">
      <selection activeCell="A5" sqref="A5:I5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396</v>
      </c>
      <c r="B1" s="256" t="s">
        <v>397</v>
      </c>
      <c r="C1" s="256"/>
      <c r="D1" s="256"/>
      <c r="E1" s="256"/>
      <c r="F1" s="256"/>
      <c r="G1" s="256"/>
      <c r="H1" s="256"/>
      <c r="I1" s="256"/>
    </row>
    <row r="2" spans="1:12" ht="13.5" thickBot="1">
      <c r="A2" s="257" t="s">
        <v>539</v>
      </c>
      <c r="B2" s="258"/>
      <c r="C2" s="258"/>
      <c r="D2" s="258"/>
      <c r="E2" s="258"/>
      <c r="F2" s="258"/>
      <c r="G2" s="258"/>
      <c r="H2" s="258"/>
      <c r="I2" s="259"/>
    </row>
    <row r="3" spans="1:12" ht="13.5" thickBot="1">
      <c r="A3" s="260" t="s">
        <v>397</v>
      </c>
      <c r="B3" s="261"/>
      <c r="C3" s="261"/>
      <c r="D3" s="261"/>
      <c r="E3" s="261"/>
      <c r="F3" s="261"/>
      <c r="G3" s="261"/>
      <c r="H3" s="261"/>
      <c r="I3" s="262"/>
    </row>
    <row r="4" spans="1:12" ht="13.5" thickBot="1">
      <c r="A4" s="260" t="s">
        <v>545</v>
      </c>
      <c r="B4" s="261"/>
      <c r="C4" s="261"/>
      <c r="D4" s="261"/>
      <c r="E4" s="261"/>
      <c r="F4" s="261"/>
      <c r="G4" s="261"/>
      <c r="H4" s="261"/>
      <c r="I4" s="262"/>
    </row>
    <row r="5" spans="1:12" ht="13.5" thickBot="1">
      <c r="A5" s="260" t="s">
        <v>330</v>
      </c>
      <c r="B5" s="261"/>
      <c r="C5" s="261"/>
      <c r="D5" s="261"/>
      <c r="E5" s="261"/>
      <c r="F5" s="261"/>
      <c r="G5" s="261"/>
      <c r="H5" s="261"/>
      <c r="I5" s="262"/>
    </row>
    <row r="6" spans="1:12" ht="16.5">
      <c r="A6" s="269" t="s">
        <v>398</v>
      </c>
      <c r="B6" s="270"/>
      <c r="C6" s="263" t="s">
        <v>540</v>
      </c>
      <c r="D6" s="263" t="s">
        <v>399</v>
      </c>
      <c r="E6" s="263" t="s">
        <v>400</v>
      </c>
      <c r="F6" s="263" t="s">
        <v>401</v>
      </c>
      <c r="G6" s="222" t="s">
        <v>402</v>
      </c>
      <c r="H6" s="263" t="s">
        <v>403</v>
      </c>
      <c r="I6" s="263" t="s">
        <v>404</v>
      </c>
    </row>
    <row r="7" spans="1:12" ht="13.5" thickBot="1">
      <c r="A7" s="271"/>
      <c r="B7" s="272"/>
      <c r="C7" s="264"/>
      <c r="D7" s="264"/>
      <c r="E7" s="264"/>
      <c r="F7" s="264"/>
      <c r="G7" s="223" t="s">
        <v>405</v>
      </c>
      <c r="H7" s="264"/>
      <c r="I7" s="264"/>
    </row>
    <row r="8" spans="1:12">
      <c r="A8" s="265"/>
      <c r="B8" s="266"/>
      <c r="C8" s="181"/>
      <c r="D8" s="181"/>
      <c r="E8" s="181"/>
      <c r="F8" s="181"/>
      <c r="G8" s="181"/>
      <c r="H8" s="181"/>
      <c r="I8" s="181"/>
    </row>
    <row r="9" spans="1:12">
      <c r="A9" s="267" t="s">
        <v>406</v>
      </c>
      <c r="B9" s="268"/>
      <c r="C9" s="104">
        <f>+C10+C14</f>
        <v>0</v>
      </c>
      <c r="D9" s="104">
        <f t="shared" ref="D9:I9" si="0">+D10+D14</f>
        <v>0</v>
      </c>
      <c r="E9" s="104">
        <f>+E10+E14</f>
        <v>0</v>
      </c>
      <c r="F9" s="104">
        <f t="shared" si="0"/>
        <v>0</v>
      </c>
      <c r="G9" s="104">
        <f>+G10+G14</f>
        <v>0</v>
      </c>
      <c r="H9" s="104">
        <f t="shared" si="0"/>
        <v>0</v>
      </c>
      <c r="I9" s="106">
        <f t="shared" si="0"/>
        <v>0</v>
      </c>
    </row>
    <row r="10" spans="1:12">
      <c r="A10" s="267" t="s">
        <v>407</v>
      </c>
      <c r="B10" s="268"/>
      <c r="C10" s="104">
        <f>SUM(C11:C13)</f>
        <v>0</v>
      </c>
      <c r="D10" s="104">
        <f t="shared" ref="D10:I10" si="1">SUM(D11:D13)</f>
        <v>0</v>
      </c>
      <c r="E10" s="104">
        <f t="shared" si="1"/>
        <v>0</v>
      </c>
      <c r="F10" s="104">
        <f t="shared" si="1"/>
        <v>0</v>
      </c>
      <c r="G10" s="104">
        <f t="shared" si="1"/>
        <v>0</v>
      </c>
      <c r="H10" s="104">
        <f t="shared" si="1"/>
        <v>0</v>
      </c>
      <c r="I10" s="104">
        <f t="shared" si="1"/>
        <v>0</v>
      </c>
    </row>
    <row r="11" spans="1:12">
      <c r="A11" s="92"/>
      <c r="B11" s="93" t="s">
        <v>408</v>
      </c>
      <c r="C11" s="180">
        <v>0</v>
      </c>
      <c r="D11" s="180">
        <v>0</v>
      </c>
      <c r="E11" s="180">
        <v>0</v>
      </c>
      <c r="F11" s="180">
        <v>0</v>
      </c>
      <c r="G11" s="180">
        <v>0</v>
      </c>
      <c r="H11" s="180">
        <v>0</v>
      </c>
      <c r="I11" s="180">
        <v>0</v>
      </c>
    </row>
    <row r="12" spans="1:12">
      <c r="A12" s="94"/>
      <c r="B12" s="93" t="s">
        <v>409</v>
      </c>
      <c r="C12" s="180">
        <v>0</v>
      </c>
      <c r="D12" s="180">
        <v>0</v>
      </c>
      <c r="E12" s="180">
        <v>0</v>
      </c>
      <c r="F12" s="180">
        <v>0</v>
      </c>
      <c r="G12" s="180">
        <v>0</v>
      </c>
      <c r="H12" s="180">
        <v>0</v>
      </c>
      <c r="I12" s="180">
        <v>0</v>
      </c>
    </row>
    <row r="13" spans="1:12">
      <c r="A13" s="94"/>
      <c r="B13" s="93" t="s">
        <v>410</v>
      </c>
      <c r="C13" s="180">
        <v>0</v>
      </c>
      <c r="D13" s="180">
        <v>0</v>
      </c>
      <c r="E13" s="180">
        <v>0</v>
      </c>
      <c r="F13" s="180">
        <v>0</v>
      </c>
      <c r="G13" s="180">
        <v>0</v>
      </c>
      <c r="H13" s="180">
        <v>0</v>
      </c>
      <c r="I13" s="180">
        <v>0</v>
      </c>
    </row>
    <row r="14" spans="1:12">
      <c r="A14" s="267" t="s">
        <v>411</v>
      </c>
      <c r="B14" s="268"/>
      <c r="C14" s="104">
        <f t="shared" ref="C14:I14" si="2">+C15+C16+C17</f>
        <v>0</v>
      </c>
      <c r="D14" s="104">
        <f t="shared" si="2"/>
        <v>0</v>
      </c>
      <c r="E14" s="104">
        <f t="shared" si="2"/>
        <v>0</v>
      </c>
      <c r="F14" s="104">
        <f t="shared" si="2"/>
        <v>0</v>
      </c>
      <c r="G14" s="104">
        <f t="shared" si="2"/>
        <v>0</v>
      </c>
      <c r="H14" s="104">
        <f t="shared" si="2"/>
        <v>0</v>
      </c>
      <c r="I14" s="106">
        <f t="shared" si="2"/>
        <v>0</v>
      </c>
    </row>
    <row r="15" spans="1:12">
      <c r="A15" s="92"/>
      <c r="B15" s="93" t="s">
        <v>412</v>
      </c>
      <c r="C15" s="180">
        <v>0</v>
      </c>
      <c r="D15" s="180">
        <v>0</v>
      </c>
      <c r="E15" s="180">
        <v>0</v>
      </c>
      <c r="F15" s="180">
        <v>0</v>
      </c>
      <c r="G15" s="180">
        <v>0</v>
      </c>
      <c r="H15" s="180">
        <v>0</v>
      </c>
      <c r="I15" s="180">
        <v>0</v>
      </c>
      <c r="L15" s="95"/>
    </row>
    <row r="16" spans="1:12">
      <c r="A16" s="94"/>
      <c r="B16" s="97" t="s">
        <v>413</v>
      </c>
      <c r="C16" s="108">
        <v>0</v>
      </c>
      <c r="D16" s="108">
        <v>0</v>
      </c>
      <c r="E16" s="108">
        <v>0</v>
      </c>
      <c r="F16" s="108">
        <v>0</v>
      </c>
      <c r="G16" s="108">
        <v>0</v>
      </c>
      <c r="H16" s="108">
        <v>0</v>
      </c>
      <c r="I16" s="108">
        <v>0</v>
      </c>
      <c r="L16" s="95"/>
    </row>
    <row r="17" spans="1:12">
      <c r="A17" s="94"/>
      <c r="B17" s="93" t="s">
        <v>414</v>
      </c>
      <c r="C17" s="180">
        <v>0</v>
      </c>
      <c r="D17" s="180">
        <v>0</v>
      </c>
      <c r="E17" s="180">
        <v>0</v>
      </c>
      <c r="F17" s="180">
        <v>0</v>
      </c>
      <c r="G17" s="180">
        <v>0</v>
      </c>
      <c r="H17" s="180">
        <v>0</v>
      </c>
      <c r="I17" s="180">
        <v>0</v>
      </c>
      <c r="L17" s="95"/>
    </row>
    <row r="18" spans="1:12">
      <c r="A18" s="267" t="s">
        <v>415</v>
      </c>
      <c r="B18" s="268"/>
      <c r="C18" s="104">
        <v>0</v>
      </c>
      <c r="D18" s="104">
        <v>0</v>
      </c>
      <c r="E18" s="104">
        <v>0</v>
      </c>
      <c r="F18" s="104">
        <v>0</v>
      </c>
      <c r="G18" s="104">
        <v>0</v>
      </c>
      <c r="H18" s="104">
        <v>0</v>
      </c>
      <c r="I18" s="106">
        <v>0</v>
      </c>
      <c r="L18" s="95"/>
    </row>
    <row r="19" spans="1:12" ht="13.5">
      <c r="A19" s="92"/>
      <c r="B19" s="96"/>
      <c r="C19" s="182"/>
      <c r="D19" s="182"/>
      <c r="E19" s="182"/>
      <c r="F19" s="182"/>
      <c r="G19" s="182"/>
      <c r="H19" s="182"/>
      <c r="I19" s="182"/>
      <c r="L19" s="95"/>
    </row>
    <row r="20" spans="1:12">
      <c r="A20" s="267" t="s">
        <v>416</v>
      </c>
      <c r="B20" s="268"/>
      <c r="C20" s="104">
        <f>+C9+C18</f>
        <v>0</v>
      </c>
      <c r="D20" s="104">
        <v>0</v>
      </c>
      <c r="E20" s="104">
        <v>0</v>
      </c>
      <c r="F20" s="104">
        <f>+F9+F18</f>
        <v>0</v>
      </c>
      <c r="G20" s="104">
        <f>+G9+G18</f>
        <v>0</v>
      </c>
      <c r="H20" s="104">
        <f>+H9+H18</f>
        <v>0</v>
      </c>
      <c r="I20" s="106">
        <f>+I9+I18</f>
        <v>0</v>
      </c>
      <c r="J20" s="65"/>
      <c r="K20" s="65"/>
      <c r="L20" s="95"/>
    </row>
    <row r="21" spans="1:12">
      <c r="A21" s="267"/>
      <c r="B21" s="268"/>
      <c r="C21" s="105"/>
      <c r="D21" s="105"/>
      <c r="E21" s="105"/>
      <c r="F21" s="105"/>
      <c r="G21" s="105"/>
      <c r="H21" s="105"/>
      <c r="I21" s="183"/>
      <c r="L21" s="95"/>
    </row>
    <row r="22" spans="1:12" ht="16.5" customHeight="1">
      <c r="A22" s="267" t="s">
        <v>417</v>
      </c>
      <c r="B22" s="268"/>
      <c r="C22" s="105">
        <v>0</v>
      </c>
      <c r="D22" s="105">
        <v>0</v>
      </c>
      <c r="E22" s="105">
        <v>0</v>
      </c>
      <c r="F22" s="105">
        <v>0</v>
      </c>
      <c r="G22" s="105">
        <v>0</v>
      </c>
      <c r="H22" s="105">
        <v>0</v>
      </c>
      <c r="I22" s="105">
        <v>0</v>
      </c>
      <c r="L22" s="95"/>
    </row>
    <row r="23" spans="1:12">
      <c r="A23" s="284"/>
      <c r="B23" s="285"/>
      <c r="C23" s="109"/>
      <c r="D23" s="109"/>
      <c r="E23" s="109"/>
      <c r="F23" s="109"/>
      <c r="G23" s="109"/>
      <c r="H23" s="109"/>
      <c r="I23" s="110"/>
    </row>
    <row r="24" spans="1:12" ht="16.5" customHeight="1">
      <c r="A24" s="267" t="s">
        <v>418</v>
      </c>
      <c r="B24" s="268"/>
      <c r="C24" s="107">
        <v>0</v>
      </c>
      <c r="D24" s="107">
        <v>0</v>
      </c>
      <c r="E24" s="107">
        <v>0</v>
      </c>
      <c r="F24" s="107">
        <v>0</v>
      </c>
      <c r="G24" s="107">
        <v>0</v>
      </c>
      <c r="H24" s="107">
        <v>0</v>
      </c>
      <c r="I24" s="107">
        <v>0</v>
      </c>
    </row>
    <row r="25" spans="1:12" ht="13.5" thickBot="1">
      <c r="A25" s="282"/>
      <c r="B25" s="283"/>
      <c r="C25" s="111"/>
      <c r="D25" s="111"/>
      <c r="E25" s="111"/>
      <c r="F25" s="111"/>
      <c r="G25" s="111"/>
      <c r="H25" s="111"/>
      <c r="I25" s="112"/>
    </row>
    <row r="26" spans="1:12" ht="19.5" customHeight="1">
      <c r="A26" s="274" t="s">
        <v>419</v>
      </c>
      <c r="B26" s="274"/>
      <c r="C26" s="274"/>
      <c r="D26" s="274"/>
      <c r="E26" s="274"/>
      <c r="F26" s="274"/>
      <c r="G26" s="274"/>
      <c r="H26" s="274"/>
      <c r="I26" s="274"/>
    </row>
    <row r="27" spans="1:12" ht="13.5" thickBot="1">
      <c r="A27" s="275" t="s">
        <v>420</v>
      </c>
      <c r="B27" s="275"/>
      <c r="C27" s="275"/>
      <c r="D27" s="275"/>
      <c r="E27" s="275"/>
      <c r="F27" s="275"/>
      <c r="G27" s="275"/>
      <c r="H27" s="275"/>
      <c r="I27" s="275"/>
    </row>
    <row r="28" spans="1:12">
      <c r="A28" s="276" t="s">
        <v>421</v>
      </c>
      <c r="B28" s="99" t="s">
        <v>422</v>
      </c>
      <c r="C28" s="99" t="s">
        <v>423</v>
      </c>
      <c r="D28" s="99" t="s">
        <v>424</v>
      </c>
      <c r="E28" s="279" t="s">
        <v>425</v>
      </c>
      <c r="F28" s="99" t="s">
        <v>426</v>
      </c>
    </row>
    <row r="29" spans="1:12">
      <c r="A29" s="277"/>
      <c r="B29" s="90" t="s">
        <v>427</v>
      </c>
      <c r="C29" s="90" t="s">
        <v>428</v>
      </c>
      <c r="D29" s="90" t="s">
        <v>429</v>
      </c>
      <c r="E29" s="280"/>
      <c r="F29" s="90" t="s">
        <v>430</v>
      </c>
    </row>
    <row r="30" spans="1:12" ht="13.5" thickBot="1">
      <c r="A30" s="278"/>
      <c r="B30" s="100"/>
      <c r="C30" s="91" t="s">
        <v>431</v>
      </c>
      <c r="D30" s="100"/>
      <c r="E30" s="281"/>
      <c r="F30" s="100"/>
    </row>
    <row r="31" spans="1:12" ht="16.5">
      <c r="A31" s="101" t="s">
        <v>432</v>
      </c>
      <c r="B31" s="186">
        <f>SUM(B32:B34)</f>
        <v>0</v>
      </c>
      <c r="C31" s="186">
        <f t="shared" ref="C31:F31" si="3">SUM(C32:C34)</f>
        <v>0</v>
      </c>
      <c r="D31" s="186">
        <f t="shared" si="3"/>
        <v>0</v>
      </c>
      <c r="E31" s="186">
        <f t="shared" si="3"/>
        <v>0</v>
      </c>
      <c r="F31" s="186">
        <f t="shared" si="3"/>
        <v>0</v>
      </c>
    </row>
    <row r="32" spans="1:12">
      <c r="A32" s="98" t="s">
        <v>435</v>
      </c>
      <c r="B32" s="185">
        <v>0</v>
      </c>
      <c r="C32" s="185">
        <v>0</v>
      </c>
      <c r="D32" s="185">
        <v>0</v>
      </c>
      <c r="E32" s="185">
        <v>0</v>
      </c>
      <c r="F32" s="185">
        <v>0</v>
      </c>
    </row>
    <row r="33" spans="1:13">
      <c r="A33" s="98" t="s">
        <v>433</v>
      </c>
      <c r="B33" s="185">
        <v>0</v>
      </c>
      <c r="C33" s="185">
        <v>0</v>
      </c>
      <c r="D33" s="185">
        <v>0</v>
      </c>
      <c r="E33" s="185">
        <v>0</v>
      </c>
      <c r="F33" s="185">
        <v>0</v>
      </c>
    </row>
    <row r="34" spans="1:13" ht="13.5" thickBot="1">
      <c r="A34" s="102" t="s">
        <v>434</v>
      </c>
      <c r="B34" s="210">
        <v>0</v>
      </c>
      <c r="C34" s="184">
        <v>0</v>
      </c>
      <c r="D34" s="184">
        <v>0</v>
      </c>
      <c r="E34" s="184">
        <v>0</v>
      </c>
      <c r="F34" s="184">
        <v>0</v>
      </c>
    </row>
    <row r="35" spans="1:13" ht="16.5" customHeight="1">
      <c r="A35" s="273" t="s">
        <v>365</v>
      </c>
      <c r="B35" s="273"/>
      <c r="C35" s="273"/>
      <c r="D35" s="273"/>
      <c r="E35" s="273"/>
      <c r="F35" s="273"/>
      <c r="G35" s="113"/>
      <c r="H35" s="113"/>
      <c r="I35" s="113"/>
      <c r="J35" s="63"/>
      <c r="K35" s="63"/>
      <c r="L35" s="63"/>
      <c r="M35" s="63"/>
    </row>
    <row r="36" spans="1:13" s="103" customFormat="1">
      <c r="A36" s="114" t="s">
        <v>366</v>
      </c>
    </row>
  </sheetData>
  <mergeCells count="28">
    <mergeCell ref="A35:F35"/>
    <mergeCell ref="A18:B18"/>
    <mergeCell ref="A26:I26"/>
    <mergeCell ref="A27:I27"/>
    <mergeCell ref="A28:A30"/>
    <mergeCell ref="E28:E30"/>
    <mergeCell ref="A25:B25"/>
    <mergeCell ref="A20:B20"/>
    <mergeCell ref="A21:B21"/>
    <mergeCell ref="A22:B22"/>
    <mergeCell ref="A23:B23"/>
    <mergeCell ref="A24:B24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70866141732283472" right="0.51181102362204722" top="0.55118110236220474" bottom="0.55118110236220474" header="0.11811023622047245" footer="0.11811023622047245"/>
  <pageSetup paperSize="9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548DD4"/>
  </sheetPr>
  <dimension ref="A1:K22"/>
  <sheetViews>
    <sheetView zoomScale="130" zoomScaleNormal="130" workbookViewId="0">
      <selection activeCell="F7" sqref="F7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436</v>
      </c>
      <c r="B1" s="286" t="s">
        <v>437</v>
      </c>
      <c r="C1" s="286"/>
      <c r="D1" s="286"/>
      <c r="E1" s="286"/>
      <c r="F1" s="286"/>
      <c r="G1" s="286"/>
      <c r="H1" s="286"/>
      <c r="I1" s="286"/>
      <c r="J1" s="286"/>
      <c r="K1" s="286"/>
    </row>
    <row r="2" spans="1:11" ht="13.5" thickBot="1">
      <c r="A2" s="89"/>
    </row>
    <row r="3" spans="1:11" ht="13.5" thickBot="1">
      <c r="A3" s="287" t="s">
        <v>539</v>
      </c>
      <c r="B3" s="288"/>
      <c r="C3" s="288"/>
      <c r="D3" s="288"/>
      <c r="E3" s="288"/>
      <c r="F3" s="288"/>
      <c r="G3" s="288"/>
      <c r="H3" s="288"/>
      <c r="I3" s="288"/>
      <c r="J3" s="288"/>
      <c r="K3" s="289"/>
    </row>
    <row r="4" spans="1:11" ht="13.5" thickBot="1">
      <c r="A4" s="290" t="s">
        <v>438</v>
      </c>
      <c r="B4" s="291"/>
      <c r="C4" s="291"/>
      <c r="D4" s="291"/>
      <c r="E4" s="291"/>
      <c r="F4" s="291"/>
      <c r="G4" s="291"/>
      <c r="H4" s="291"/>
      <c r="I4" s="291"/>
      <c r="J4" s="291"/>
      <c r="K4" s="292"/>
    </row>
    <row r="5" spans="1:11" ht="13.5" thickBot="1">
      <c r="A5" s="290" t="s">
        <v>545</v>
      </c>
      <c r="B5" s="291"/>
      <c r="C5" s="291"/>
      <c r="D5" s="291"/>
      <c r="E5" s="291"/>
      <c r="F5" s="291"/>
      <c r="G5" s="291"/>
      <c r="H5" s="291"/>
      <c r="I5" s="291"/>
      <c r="J5" s="291"/>
      <c r="K5" s="292"/>
    </row>
    <row r="6" spans="1:11" ht="13.5" thickBot="1">
      <c r="A6" s="290" t="s">
        <v>330</v>
      </c>
      <c r="B6" s="291"/>
      <c r="C6" s="291"/>
      <c r="D6" s="291"/>
      <c r="E6" s="291"/>
      <c r="F6" s="291"/>
      <c r="G6" s="291"/>
      <c r="H6" s="291"/>
      <c r="I6" s="291"/>
      <c r="J6" s="291"/>
      <c r="K6" s="292"/>
    </row>
    <row r="7" spans="1:11" ht="62.25" customHeight="1" thickBot="1">
      <c r="A7" s="224" t="s">
        <v>439</v>
      </c>
      <c r="B7" s="225" t="s">
        <v>440</v>
      </c>
      <c r="C7" s="225" t="s">
        <v>441</v>
      </c>
      <c r="D7" s="225" t="s">
        <v>442</v>
      </c>
      <c r="E7" s="225" t="s">
        <v>443</v>
      </c>
      <c r="F7" s="225" t="s">
        <v>444</v>
      </c>
      <c r="G7" s="225" t="s">
        <v>445</v>
      </c>
      <c r="H7" s="225" t="s">
        <v>446</v>
      </c>
      <c r="I7" s="225" t="s">
        <v>546</v>
      </c>
      <c r="J7" s="225" t="s">
        <v>547</v>
      </c>
      <c r="K7" s="225" t="s">
        <v>548</v>
      </c>
    </row>
    <row r="8" spans="1:11">
      <c r="A8" s="115"/>
      <c r="B8" s="116"/>
      <c r="C8" s="116"/>
      <c r="D8" s="116"/>
      <c r="E8" s="116"/>
      <c r="F8" s="116"/>
      <c r="G8" s="116"/>
      <c r="H8" s="116"/>
      <c r="I8" s="116"/>
      <c r="J8" s="116"/>
      <c r="K8" s="116"/>
    </row>
    <row r="9" spans="1:11" ht="24.75">
      <c r="A9" s="117" t="s">
        <v>447</v>
      </c>
      <c r="B9" s="118"/>
      <c r="C9" s="118"/>
      <c r="D9" s="118"/>
      <c r="E9" s="124">
        <f t="shared" ref="E9:J9" si="0">+E10+E11+E12+E13</f>
        <v>0</v>
      </c>
      <c r="F9" s="124">
        <f t="shared" si="0"/>
        <v>0</v>
      </c>
      <c r="G9" s="124">
        <f t="shared" si="0"/>
        <v>0</v>
      </c>
      <c r="H9" s="124">
        <f t="shared" si="0"/>
        <v>0</v>
      </c>
      <c r="I9" s="124">
        <f t="shared" si="0"/>
        <v>0</v>
      </c>
      <c r="J9" s="124">
        <f t="shared" si="0"/>
        <v>0</v>
      </c>
      <c r="K9" s="124">
        <f>+K10+K11+K12+K13</f>
        <v>0</v>
      </c>
    </row>
    <row r="10" spans="1:11">
      <c r="A10" s="119" t="s">
        <v>457</v>
      </c>
      <c r="B10" s="125"/>
      <c r="C10" s="125"/>
      <c r="D10" s="126"/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</row>
    <row r="11" spans="1:11">
      <c r="A11" s="119" t="s">
        <v>448</v>
      </c>
      <c r="B11" s="118"/>
      <c r="C11" s="118"/>
      <c r="D11" s="118"/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</row>
    <row r="12" spans="1:11">
      <c r="A12" s="119" t="s">
        <v>449</v>
      </c>
      <c r="B12" s="118"/>
      <c r="C12" s="118"/>
      <c r="D12" s="118"/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</row>
    <row r="13" spans="1:11">
      <c r="A13" s="119" t="s">
        <v>450</v>
      </c>
      <c r="B13" s="118"/>
      <c r="C13" s="118"/>
      <c r="D13" s="118"/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</row>
    <row r="14" spans="1:11">
      <c r="A14" s="120"/>
      <c r="B14" s="118"/>
      <c r="C14" s="118"/>
      <c r="D14" s="118"/>
      <c r="E14" s="118"/>
      <c r="F14" s="118"/>
      <c r="G14" s="118"/>
      <c r="H14" s="118"/>
      <c r="I14" s="118"/>
      <c r="J14" s="118"/>
      <c r="K14" s="118"/>
    </row>
    <row r="15" spans="1:11" ht="16.5">
      <c r="A15" s="117" t="s">
        <v>451</v>
      </c>
      <c r="B15" s="118"/>
      <c r="C15" s="118"/>
      <c r="D15" s="118"/>
      <c r="E15" s="123">
        <f>+E16+E17+E18+E19</f>
        <v>0</v>
      </c>
      <c r="F15" s="123">
        <f t="shared" ref="F15:J15" si="1">+F16+F17+F18+F19</f>
        <v>0</v>
      </c>
      <c r="G15" s="123">
        <f t="shared" si="1"/>
        <v>0</v>
      </c>
      <c r="H15" s="123">
        <f t="shared" si="1"/>
        <v>0</v>
      </c>
      <c r="I15" s="123">
        <f t="shared" si="1"/>
        <v>0</v>
      </c>
      <c r="J15" s="123">
        <f t="shared" si="1"/>
        <v>0</v>
      </c>
      <c r="K15" s="123">
        <f>+K16+K17+K18+K19</f>
        <v>0</v>
      </c>
    </row>
    <row r="16" spans="1:11">
      <c r="A16" s="119" t="s">
        <v>452</v>
      </c>
      <c r="B16" s="118"/>
      <c r="C16" s="118"/>
      <c r="D16" s="118"/>
      <c r="E16" s="18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</row>
    <row r="17" spans="1:11">
      <c r="A17" s="119" t="s">
        <v>453</v>
      </c>
      <c r="B17" s="118"/>
      <c r="C17" s="118"/>
      <c r="D17" s="118"/>
      <c r="E17" s="18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</row>
    <row r="18" spans="1:11">
      <c r="A18" s="119" t="s">
        <v>454</v>
      </c>
      <c r="B18" s="118"/>
      <c r="C18" s="118"/>
      <c r="D18" s="118"/>
      <c r="E18" s="187">
        <v>0</v>
      </c>
      <c r="F18" s="127">
        <v>0</v>
      </c>
      <c r="G18" s="127">
        <v>0</v>
      </c>
      <c r="H18" s="127">
        <v>0</v>
      </c>
      <c r="I18" s="127">
        <v>0</v>
      </c>
      <c r="J18" s="127">
        <v>0</v>
      </c>
      <c r="K18" s="127">
        <v>0</v>
      </c>
    </row>
    <row r="19" spans="1:11">
      <c r="A19" s="119" t="s">
        <v>455</v>
      </c>
      <c r="B19" s="118"/>
      <c r="C19" s="118"/>
      <c r="D19" s="118"/>
      <c r="E19" s="187">
        <v>0</v>
      </c>
      <c r="F19" s="127">
        <v>0</v>
      </c>
      <c r="G19" s="127">
        <v>0</v>
      </c>
      <c r="H19" s="127">
        <v>0</v>
      </c>
      <c r="I19" s="127">
        <v>0</v>
      </c>
      <c r="J19" s="127">
        <v>0</v>
      </c>
      <c r="K19" s="127">
        <v>0</v>
      </c>
    </row>
    <row r="20" spans="1:11">
      <c r="A20" s="120"/>
      <c r="B20" s="118"/>
      <c r="C20" s="118"/>
      <c r="D20" s="118"/>
      <c r="E20" s="118"/>
      <c r="F20" s="118"/>
      <c r="G20" s="118"/>
      <c r="H20" s="118"/>
      <c r="I20" s="118"/>
      <c r="J20" s="118"/>
      <c r="K20" s="118"/>
    </row>
    <row r="21" spans="1:11" ht="41.25">
      <c r="A21" s="117" t="s">
        <v>456</v>
      </c>
      <c r="B21" s="118"/>
      <c r="C21" s="118"/>
      <c r="D21" s="118"/>
      <c r="E21" s="124">
        <f>+E9+E15</f>
        <v>0</v>
      </c>
      <c r="F21" s="124">
        <f t="shared" ref="F21:J21" si="2">+F9+F15</f>
        <v>0</v>
      </c>
      <c r="G21" s="124">
        <f t="shared" si="2"/>
        <v>0</v>
      </c>
      <c r="H21" s="124">
        <f t="shared" si="2"/>
        <v>0</v>
      </c>
      <c r="I21" s="124">
        <f t="shared" si="2"/>
        <v>0</v>
      </c>
      <c r="J21" s="124">
        <f t="shared" si="2"/>
        <v>0</v>
      </c>
      <c r="K21" s="124">
        <f>+K9+K15</f>
        <v>0</v>
      </c>
    </row>
    <row r="22" spans="1:11" ht="13.5" thickBot="1">
      <c r="A22" s="121"/>
      <c r="B22" s="122"/>
      <c r="C22" s="122"/>
      <c r="D22" s="122"/>
      <c r="E22" s="122"/>
      <c r="F22" s="122"/>
      <c r="G22" s="122"/>
      <c r="H22" s="122"/>
      <c r="I22" s="122"/>
      <c r="J22" s="122"/>
      <c r="K22" s="122"/>
    </row>
  </sheetData>
  <mergeCells count="5">
    <mergeCell ref="B1:K1"/>
    <mergeCell ref="A3:K3"/>
    <mergeCell ref="A4:K4"/>
    <mergeCell ref="A5:K5"/>
    <mergeCell ref="A6:K6"/>
  </mergeCells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48DD4"/>
    <pageSetUpPr fitToPage="1"/>
  </sheetPr>
  <dimension ref="A1:I1000"/>
  <sheetViews>
    <sheetView topLeftCell="C1" zoomScale="75" zoomScaleNormal="75" workbookViewId="0">
      <selection activeCell="G17" sqref="G17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66" customWidth="1"/>
    <col min="6" max="7" width="23.28515625" style="66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295" t="s">
        <v>329</v>
      </c>
      <c r="E3" s="295"/>
      <c r="F3" s="295"/>
      <c r="G3" s="295"/>
    </row>
    <row r="4" spans="4:9" ht="15" customHeight="1"/>
    <row r="5" spans="4:9" ht="25.15" customHeight="1">
      <c r="D5" s="296" t="s">
        <v>539</v>
      </c>
      <c r="E5" s="297"/>
      <c r="F5" s="297"/>
      <c r="G5" s="298"/>
    </row>
    <row r="6" spans="4:9" ht="15" customHeight="1">
      <c r="D6" s="299" t="s">
        <v>329</v>
      </c>
      <c r="E6" s="300"/>
      <c r="F6" s="300"/>
      <c r="G6" s="301"/>
    </row>
    <row r="7" spans="4:9" ht="15" customHeight="1">
      <c r="D7" s="302" t="s">
        <v>545</v>
      </c>
      <c r="E7" s="303"/>
      <c r="F7" s="303"/>
      <c r="G7" s="304"/>
    </row>
    <row r="8" spans="4:9" ht="15" customHeight="1">
      <c r="D8" s="305" t="s">
        <v>330</v>
      </c>
      <c r="E8" s="306"/>
      <c r="F8" s="306"/>
      <c r="G8" s="307"/>
    </row>
    <row r="9" spans="4:9" ht="15" customHeight="1"/>
    <row r="10" spans="4:9" ht="15">
      <c r="D10" s="226" t="s">
        <v>331</v>
      </c>
      <c r="E10" s="227" t="s">
        <v>369</v>
      </c>
      <c r="F10" s="227" t="s">
        <v>153</v>
      </c>
      <c r="G10" s="227" t="s">
        <v>370</v>
      </c>
    </row>
    <row r="11" spans="4:9" ht="15" customHeight="1">
      <c r="D11" s="54" t="s">
        <v>332</v>
      </c>
      <c r="E11" s="67">
        <f>+E12+E13+E14</f>
        <v>17344779.995579466</v>
      </c>
      <c r="F11" s="67">
        <f t="shared" ref="F11:G11" si="0">+F12+F13+F14</f>
        <v>17344780</v>
      </c>
      <c r="G11" s="67">
        <f t="shared" si="0"/>
        <v>17344780</v>
      </c>
      <c r="I11" s="55"/>
    </row>
    <row r="12" spans="4:9" ht="15" customHeight="1">
      <c r="D12" s="56" t="s">
        <v>333</v>
      </c>
      <c r="E12" s="68">
        <v>17344779.995579466</v>
      </c>
      <c r="F12" s="69">
        <v>17344780</v>
      </c>
      <c r="G12" s="69">
        <v>17344780</v>
      </c>
      <c r="I12" s="55"/>
    </row>
    <row r="13" spans="4:9" ht="15" customHeight="1">
      <c r="D13" s="56" t="s">
        <v>334</v>
      </c>
      <c r="E13" s="69">
        <f>+'F5. EAID'!B63</f>
        <v>0</v>
      </c>
      <c r="F13" s="69">
        <f>+'F5. EAID'!E63</f>
        <v>0</v>
      </c>
      <c r="G13" s="69">
        <f>'F5. EAID'!F63</f>
        <v>0</v>
      </c>
    </row>
    <row r="14" spans="4:9" ht="15" customHeight="1">
      <c r="D14" s="56" t="s">
        <v>335</v>
      </c>
      <c r="E14" s="69">
        <f>+E38</f>
        <v>0</v>
      </c>
      <c r="F14" s="69">
        <f t="shared" ref="F14:G14" si="1">+F38</f>
        <v>0</v>
      </c>
      <c r="G14" s="69">
        <f t="shared" si="1"/>
        <v>0</v>
      </c>
    </row>
    <row r="15" spans="4:9" ht="15" customHeight="1">
      <c r="D15" s="54" t="s">
        <v>336</v>
      </c>
      <c r="E15" s="67">
        <f>+E16+E17</f>
        <v>17344779.995579466</v>
      </c>
      <c r="F15" s="67">
        <f t="shared" ref="F15:G15" si="2">+F16+F17</f>
        <v>17238873</v>
      </c>
      <c r="G15" s="67">
        <f t="shared" si="2"/>
        <v>17238873</v>
      </c>
      <c r="I15" s="55"/>
    </row>
    <row r="16" spans="4:9" ht="15" customHeight="1">
      <c r="D16" s="56" t="s">
        <v>337</v>
      </c>
      <c r="E16" s="69">
        <v>17344779.995579466</v>
      </c>
      <c r="F16" s="69">
        <v>17238873</v>
      </c>
      <c r="G16" s="69">
        <v>17238873</v>
      </c>
      <c r="I16" s="55"/>
    </row>
    <row r="17" spans="4:9" ht="15" customHeight="1">
      <c r="D17" s="56" t="s">
        <v>338</v>
      </c>
      <c r="E17" s="69">
        <v>0</v>
      </c>
      <c r="F17" s="69">
        <v>0</v>
      </c>
      <c r="G17" s="69">
        <v>0</v>
      </c>
    </row>
    <row r="18" spans="4:9" ht="15" customHeight="1">
      <c r="D18" s="54" t="s">
        <v>339</v>
      </c>
      <c r="E18" s="67">
        <f>+E19+E20</f>
        <v>0</v>
      </c>
      <c r="F18" s="67">
        <f t="shared" ref="F18:G18" si="3">+F19+F20</f>
        <v>0</v>
      </c>
      <c r="G18" s="67">
        <f t="shared" si="3"/>
        <v>0</v>
      </c>
      <c r="I18" s="55"/>
    </row>
    <row r="19" spans="4:9" ht="15" customHeight="1">
      <c r="D19" s="56" t="s">
        <v>340</v>
      </c>
      <c r="E19" s="69">
        <v>0</v>
      </c>
      <c r="F19" s="69">
        <v>0</v>
      </c>
      <c r="G19" s="69">
        <v>0</v>
      </c>
      <c r="I19" s="55"/>
    </row>
    <row r="20" spans="4:9" ht="15" customHeight="1">
      <c r="D20" s="56" t="s">
        <v>341</v>
      </c>
      <c r="E20" s="69">
        <v>0</v>
      </c>
      <c r="F20" s="69">
        <v>0</v>
      </c>
      <c r="G20" s="69">
        <v>0</v>
      </c>
    </row>
    <row r="21" spans="4:9" ht="15" customHeight="1">
      <c r="D21" s="54" t="s">
        <v>342</v>
      </c>
      <c r="E21" s="67">
        <f>+E11-E15+E18</f>
        <v>0</v>
      </c>
      <c r="F21" s="67">
        <f t="shared" ref="F21" si="4">+F11-F15+F18</f>
        <v>105907</v>
      </c>
      <c r="G21" s="67">
        <f>+G11-G15+G18</f>
        <v>105907</v>
      </c>
      <c r="I21" s="55"/>
    </row>
    <row r="22" spans="4:9" ht="15" customHeight="1">
      <c r="D22" s="54" t="s">
        <v>343</v>
      </c>
      <c r="E22" s="67">
        <f>+E21-E38</f>
        <v>0</v>
      </c>
      <c r="F22" s="67">
        <f t="shared" ref="F22:G22" si="5">+F21-F38</f>
        <v>105907</v>
      </c>
      <c r="G22" s="67">
        <f t="shared" si="5"/>
        <v>105907</v>
      </c>
      <c r="I22" s="55"/>
    </row>
    <row r="23" spans="4:9" ht="15" customHeight="1">
      <c r="D23" s="57" t="s">
        <v>344</v>
      </c>
      <c r="E23" s="70">
        <f>+E22-E18</f>
        <v>0</v>
      </c>
      <c r="F23" s="70">
        <f t="shared" ref="F23:G23" si="6">+F22-F18</f>
        <v>105907</v>
      </c>
      <c r="G23" s="70">
        <f t="shared" si="6"/>
        <v>105907</v>
      </c>
      <c r="I23" s="55"/>
    </row>
    <row r="24" spans="4:9" ht="15" customHeight="1">
      <c r="I24" s="55"/>
    </row>
    <row r="25" spans="4:9" ht="15" customHeight="1">
      <c r="D25" s="226" t="s">
        <v>128</v>
      </c>
      <c r="E25" s="228" t="s">
        <v>150</v>
      </c>
      <c r="F25" s="228" t="s">
        <v>153</v>
      </c>
      <c r="G25" s="228" t="s">
        <v>154</v>
      </c>
      <c r="I25" s="55"/>
    </row>
    <row r="26" spans="4:9" ht="15" customHeight="1">
      <c r="D26" s="54" t="s">
        <v>345</v>
      </c>
      <c r="E26" s="67">
        <f>+E27+E28</f>
        <v>0</v>
      </c>
      <c r="F26" s="67">
        <f t="shared" ref="F26:G26" si="7">+F27+F28</f>
        <v>0</v>
      </c>
      <c r="G26" s="67">
        <f t="shared" si="7"/>
        <v>0</v>
      </c>
      <c r="I26" s="55"/>
    </row>
    <row r="27" spans="4:9" ht="15" customHeight="1">
      <c r="D27" s="58" t="s">
        <v>346</v>
      </c>
      <c r="E27" s="69">
        <f>+'F6a. EAEPE OG'!D77+'F6a. EAEPE OG'!D78+'F6a. EAEPE OG'!D79+'F6a. EAEPE OG'!D80+'F6a. EAEPE OG'!D81</f>
        <v>0</v>
      </c>
      <c r="F27" s="69">
        <f>+'F6a. EAEPE OG'!G77+'F6a. EAEPE OG'!G78+'F6a. EAEPE OG'!G79+'F6a. EAEPE OG'!G80+'F6a. EAEPE OG'!G81</f>
        <v>0</v>
      </c>
      <c r="G27" s="69">
        <f>+'F6a. EAEPE OG'!H77+'F6a. EAEPE OG'!H78+'F6a. EAEPE OG'!H79+'F6a. EAEPE OG'!H80+'F6a. EAEPE OG'!H81</f>
        <v>0</v>
      </c>
      <c r="I27" s="55"/>
    </row>
    <row r="28" spans="4:9" ht="15" customHeight="1">
      <c r="D28" s="58" t="s">
        <v>347</v>
      </c>
      <c r="E28" s="69">
        <f>+'F6a. EAEPE OG'!D150+'F6a. EAEPE OG'!D151+'F6a. EAEPE OG'!D152+'F6a. EAEPE OG'!D153+'F6a. EAEPE OG'!D154</f>
        <v>0</v>
      </c>
      <c r="F28" s="69">
        <f>+'F6a. EAEPE OG'!G150+'F6a. EAEPE OG'!G151+'F6a. EAEPE OG'!G152+'F6a. EAEPE OG'!G153+'F6a. EAEPE OG'!G154</f>
        <v>0</v>
      </c>
      <c r="G28" s="69">
        <f>+'F6a. EAEPE OG'!H150+'F6a. EAEPE OG'!H151+'F6a. EAEPE OG'!H152+'F6a. EAEPE OG'!H153+'F6a. EAEPE OG'!H154</f>
        <v>0</v>
      </c>
    </row>
    <row r="29" spans="4:9" ht="15" customHeight="1">
      <c r="D29" s="57" t="s">
        <v>348</v>
      </c>
      <c r="E29" s="70">
        <f>+E23+E26</f>
        <v>0</v>
      </c>
      <c r="F29" s="70">
        <f t="shared" ref="F29:G29" si="8">+F23+F26</f>
        <v>105907</v>
      </c>
      <c r="G29" s="70">
        <f t="shared" si="8"/>
        <v>105907</v>
      </c>
      <c r="I29" s="55"/>
    </row>
    <row r="30" spans="4:9" ht="15" customHeight="1">
      <c r="I30" s="55"/>
    </row>
    <row r="31" spans="4:9" ht="15">
      <c r="D31" s="226" t="s">
        <v>128</v>
      </c>
      <c r="E31" s="227" t="s">
        <v>349</v>
      </c>
      <c r="F31" s="227" t="s">
        <v>153</v>
      </c>
      <c r="G31" s="227" t="s">
        <v>371</v>
      </c>
    </row>
    <row r="32" spans="4:9" ht="15" customHeight="1">
      <c r="D32" s="59" t="s">
        <v>350</v>
      </c>
      <c r="E32" s="72">
        <f>+E33+E34</f>
        <v>0</v>
      </c>
      <c r="F32" s="72">
        <f t="shared" ref="F32:G32" si="9">+F33+F34</f>
        <v>0</v>
      </c>
      <c r="G32" s="72">
        <f t="shared" si="9"/>
        <v>0</v>
      </c>
    </row>
    <row r="33" spans="4:9" ht="15" customHeight="1">
      <c r="D33" s="60" t="s">
        <v>351</v>
      </c>
      <c r="E33" s="71">
        <v>0</v>
      </c>
      <c r="F33" s="71">
        <v>0</v>
      </c>
      <c r="G33" s="71">
        <v>0</v>
      </c>
    </row>
    <row r="34" spans="4:9" ht="15" customHeight="1">
      <c r="D34" s="60" t="s">
        <v>352</v>
      </c>
      <c r="E34" s="71">
        <v>0</v>
      </c>
      <c r="F34" s="71">
        <v>0</v>
      </c>
      <c r="G34" s="71">
        <v>0</v>
      </c>
    </row>
    <row r="35" spans="4:9" ht="15" customHeight="1">
      <c r="D35" s="59" t="s">
        <v>353</v>
      </c>
      <c r="E35" s="72">
        <f>+E36+E37</f>
        <v>0</v>
      </c>
      <c r="F35" s="72">
        <f t="shared" ref="F35" si="10">+F36+F37</f>
        <v>0</v>
      </c>
      <c r="G35" s="72">
        <f t="shared" ref="G35" si="11">+G36+G37</f>
        <v>0</v>
      </c>
      <c r="I35" s="55"/>
    </row>
    <row r="36" spans="4:9" ht="15" customHeight="1">
      <c r="D36" s="60" t="s">
        <v>354</v>
      </c>
      <c r="E36" s="71">
        <f>+'F6a. EAEPE OG'!D76</f>
        <v>0</v>
      </c>
      <c r="F36" s="71">
        <f>+'F6a. EAEPE OG'!G76</f>
        <v>0</v>
      </c>
      <c r="G36" s="71">
        <f>+'F6a. EAEPE OG'!H76</f>
        <v>0</v>
      </c>
      <c r="I36" s="55"/>
    </row>
    <row r="37" spans="4:9" ht="15" customHeight="1">
      <c r="D37" s="60" t="s">
        <v>355</v>
      </c>
      <c r="E37" s="71">
        <f>+'F6a. EAEPE OG'!D149</f>
        <v>0</v>
      </c>
      <c r="F37" s="71">
        <f>+'F6a. EAEPE OG'!G149</f>
        <v>0</v>
      </c>
      <c r="G37" s="71">
        <f>+'F6a. EAEPE OG'!H149</f>
        <v>0</v>
      </c>
    </row>
    <row r="38" spans="4:9" ht="15" customHeight="1">
      <c r="D38" s="61" t="s">
        <v>356</v>
      </c>
      <c r="E38" s="73">
        <f>+E32-E35</f>
        <v>0</v>
      </c>
      <c r="F38" s="73">
        <f t="shared" ref="F38:G38" si="12">+F32-F35</f>
        <v>0</v>
      </c>
      <c r="G38" s="73">
        <f t="shared" si="12"/>
        <v>0</v>
      </c>
      <c r="I38" s="55"/>
    </row>
    <row r="39" spans="4:9" ht="15" customHeight="1">
      <c r="I39" s="55"/>
    </row>
    <row r="40" spans="4:9" ht="15">
      <c r="D40" s="226" t="s">
        <v>128</v>
      </c>
      <c r="E40" s="227" t="s">
        <v>349</v>
      </c>
      <c r="F40" s="227" t="s">
        <v>153</v>
      </c>
      <c r="G40" s="227" t="s">
        <v>371</v>
      </c>
    </row>
    <row r="41" spans="4:9" ht="15" customHeight="1">
      <c r="D41" s="62" t="s">
        <v>357</v>
      </c>
      <c r="E41" s="71">
        <f>+E12</f>
        <v>17344779.995579466</v>
      </c>
      <c r="F41" s="71">
        <f t="shared" ref="F41:G41" si="13">+F12</f>
        <v>17344780</v>
      </c>
      <c r="G41" s="71">
        <f t="shared" si="13"/>
        <v>17344780</v>
      </c>
      <c r="I41" s="55"/>
    </row>
    <row r="42" spans="4:9" ht="15" customHeight="1">
      <c r="D42" s="62" t="s">
        <v>358</v>
      </c>
      <c r="E42" s="74">
        <f>+E43-E44</f>
        <v>0</v>
      </c>
      <c r="F42" s="74">
        <f t="shared" ref="F42:G42" si="14">+F43-F44</f>
        <v>0</v>
      </c>
      <c r="G42" s="74">
        <f t="shared" si="14"/>
        <v>0</v>
      </c>
      <c r="I42" s="55"/>
    </row>
    <row r="43" spans="4:9" ht="15" customHeight="1">
      <c r="D43" s="60" t="s">
        <v>351</v>
      </c>
      <c r="E43" s="71">
        <f>+E33</f>
        <v>0</v>
      </c>
      <c r="F43" s="71">
        <f t="shared" ref="F43:G43" si="15">+F33</f>
        <v>0</v>
      </c>
      <c r="G43" s="71">
        <f t="shared" si="15"/>
        <v>0</v>
      </c>
    </row>
    <row r="44" spans="4:9" ht="15" customHeight="1">
      <c r="D44" s="60" t="s">
        <v>354</v>
      </c>
      <c r="E44" s="71">
        <f>+E36</f>
        <v>0</v>
      </c>
      <c r="F44" s="71">
        <f t="shared" ref="F44:G44" si="16">+F36</f>
        <v>0</v>
      </c>
      <c r="G44" s="71">
        <f t="shared" si="16"/>
        <v>0</v>
      </c>
    </row>
    <row r="45" spans="4:9" ht="15" customHeight="1">
      <c r="D45" s="62" t="s">
        <v>337</v>
      </c>
      <c r="E45" s="71">
        <f>+E16</f>
        <v>17344779.995579466</v>
      </c>
      <c r="F45" s="71">
        <f t="shared" ref="F45:G45" si="17">+F16</f>
        <v>17238873</v>
      </c>
      <c r="G45" s="71">
        <f t="shared" si="17"/>
        <v>17238873</v>
      </c>
    </row>
    <row r="46" spans="4:9" ht="15" customHeight="1">
      <c r="D46" s="62" t="s">
        <v>340</v>
      </c>
      <c r="E46" s="71">
        <f>+E19</f>
        <v>0</v>
      </c>
      <c r="F46" s="71">
        <f t="shared" ref="F46:G46" si="18">+F19</f>
        <v>0</v>
      </c>
      <c r="G46" s="71">
        <f t="shared" si="18"/>
        <v>0</v>
      </c>
    </row>
    <row r="47" spans="4:9" ht="15" customHeight="1">
      <c r="D47" s="59" t="s">
        <v>359</v>
      </c>
      <c r="E47" s="72">
        <f>+E41+E42-E45+E46</f>
        <v>0</v>
      </c>
      <c r="F47" s="72">
        <f>+F41+F42-F45+F46</f>
        <v>105907</v>
      </c>
      <c r="G47" s="72">
        <f>+G41+G42-G45+G46</f>
        <v>105907</v>
      </c>
      <c r="I47" s="55"/>
    </row>
    <row r="48" spans="4:9" ht="15" customHeight="1">
      <c r="D48" s="61" t="s">
        <v>360</v>
      </c>
      <c r="E48" s="73">
        <f t="shared" ref="E48" si="19">+E47-E42</f>
        <v>0</v>
      </c>
      <c r="F48" s="73">
        <f>+F47-F42</f>
        <v>105907</v>
      </c>
      <c r="G48" s="73">
        <f t="shared" ref="G48" si="20">+G47-G42</f>
        <v>105907</v>
      </c>
      <c r="I48" s="55"/>
    </row>
    <row r="49" spans="4:9" ht="15" customHeight="1">
      <c r="I49" s="55"/>
    </row>
    <row r="50" spans="4:9" ht="15">
      <c r="D50" s="226" t="s">
        <v>128</v>
      </c>
      <c r="E50" s="227" t="s">
        <v>349</v>
      </c>
      <c r="F50" s="227" t="s">
        <v>153</v>
      </c>
      <c r="G50" s="227" t="s">
        <v>371</v>
      </c>
    </row>
    <row r="51" spans="4:9" ht="15" customHeight="1">
      <c r="D51" s="62" t="s">
        <v>334</v>
      </c>
      <c r="E51" s="71">
        <f>+E13</f>
        <v>0</v>
      </c>
      <c r="F51" s="71">
        <f t="shared" ref="F51:G51" si="21">+F13</f>
        <v>0</v>
      </c>
      <c r="G51" s="71">
        <f t="shared" si="21"/>
        <v>0</v>
      </c>
    </row>
    <row r="52" spans="4:9" ht="15" customHeight="1">
      <c r="D52" s="62" t="s">
        <v>361</v>
      </c>
      <c r="E52" s="74">
        <f>+E53-E54</f>
        <v>0</v>
      </c>
      <c r="F52" s="74">
        <f t="shared" ref="F52:G52" si="22">+F53-F54</f>
        <v>0</v>
      </c>
      <c r="G52" s="74">
        <f t="shared" si="22"/>
        <v>0</v>
      </c>
    </row>
    <row r="53" spans="4:9" ht="15" customHeight="1">
      <c r="D53" s="60" t="s">
        <v>352</v>
      </c>
      <c r="E53" s="71">
        <f>+E34</f>
        <v>0</v>
      </c>
      <c r="F53" s="71">
        <f t="shared" ref="F53:G53" si="23">+F34</f>
        <v>0</v>
      </c>
      <c r="G53" s="71">
        <f t="shared" si="23"/>
        <v>0</v>
      </c>
    </row>
    <row r="54" spans="4:9" ht="15" customHeight="1">
      <c r="D54" s="60" t="s">
        <v>355</v>
      </c>
      <c r="E54" s="71">
        <f>+E37</f>
        <v>0</v>
      </c>
      <c r="F54" s="71">
        <f t="shared" ref="F54:G54" si="24">+F37</f>
        <v>0</v>
      </c>
      <c r="G54" s="71">
        <f t="shared" si="24"/>
        <v>0</v>
      </c>
    </row>
    <row r="55" spans="4:9" ht="15" customHeight="1">
      <c r="D55" s="62" t="s">
        <v>362</v>
      </c>
      <c r="E55" s="71">
        <f>+E17</f>
        <v>0</v>
      </c>
      <c r="F55" s="71">
        <f t="shared" ref="F55:G55" si="25">+F17</f>
        <v>0</v>
      </c>
      <c r="G55" s="71">
        <f t="shared" si="25"/>
        <v>0</v>
      </c>
    </row>
    <row r="56" spans="4:9" ht="15" customHeight="1">
      <c r="D56" s="62" t="s">
        <v>341</v>
      </c>
      <c r="E56" s="71">
        <f>+E20</f>
        <v>0</v>
      </c>
      <c r="F56" s="71">
        <f t="shared" ref="F56:G56" si="26">+F20</f>
        <v>0</v>
      </c>
      <c r="G56" s="71">
        <f t="shared" si="26"/>
        <v>0</v>
      </c>
    </row>
    <row r="57" spans="4:9" ht="15" customHeight="1">
      <c r="D57" s="59" t="s">
        <v>363</v>
      </c>
      <c r="E57" s="72">
        <f t="shared" ref="E57" si="27">+E51+E52-E55+E56</f>
        <v>0</v>
      </c>
      <c r="F57" s="72">
        <f>+F51+F52-F55+F56</f>
        <v>0</v>
      </c>
      <c r="G57" s="72">
        <f t="shared" ref="G57" si="28">+G51+G52-G55+G56</f>
        <v>0</v>
      </c>
      <c r="I57" s="55"/>
    </row>
    <row r="58" spans="4:9" ht="15" customHeight="1">
      <c r="D58" s="61" t="s">
        <v>364</v>
      </c>
      <c r="E58" s="73">
        <f t="shared" ref="E58" si="29">+E57-E52</f>
        <v>0</v>
      </c>
      <c r="F58" s="73">
        <f>+F57-F52</f>
        <v>0</v>
      </c>
      <c r="G58" s="73">
        <f t="shared" ref="G58" si="30">+G57-G52</f>
        <v>0</v>
      </c>
      <c r="I58" s="55"/>
    </row>
    <row r="59" spans="4:9" ht="15" customHeight="1"/>
    <row r="60" spans="4:9">
      <c r="D60" s="293" t="s">
        <v>365</v>
      </c>
      <c r="E60" s="293"/>
      <c r="F60" s="293"/>
      <c r="G60" s="293"/>
      <c r="H60" s="63"/>
      <c r="I60" s="64"/>
    </row>
    <row r="61" spans="4:9">
      <c r="D61" s="293" t="s">
        <v>366</v>
      </c>
      <c r="E61" s="293"/>
      <c r="F61" s="293"/>
      <c r="G61" s="293"/>
      <c r="H61" s="294"/>
      <c r="I61" s="293"/>
    </row>
    <row r="62" spans="4:9" ht="15" customHeight="1"/>
    <row r="63" spans="4:9" ht="15" hidden="1" customHeight="1"/>
    <row r="64" spans="4:9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hidden="1" customHeight="1"/>
    <row r="72" ht="15" hidden="1" customHeight="1"/>
    <row r="73" ht="15" hidden="1" customHeight="1"/>
    <row r="74" ht="15" hidden="1" customHeight="1"/>
    <row r="75" ht="15" hidden="1" customHeight="1"/>
    <row r="76" ht="15" hidden="1" customHeight="1"/>
    <row r="77" ht="15" hidden="1" customHeight="1"/>
    <row r="78" ht="15" hidden="1" customHeight="1"/>
    <row r="79" ht="15" hidden="1" customHeight="1"/>
    <row r="80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hidden="1" customHeight="1"/>
    <row r="142" ht="15" hidden="1" customHeight="1"/>
    <row r="143" ht="15" hidden="1" customHeight="1"/>
    <row r="144" ht="15" hidden="1" customHeight="1"/>
    <row r="145" ht="15" hidden="1" customHeight="1"/>
    <row r="146" ht="15" hidden="1" customHeight="1"/>
    <row r="147" ht="15" hidden="1" customHeight="1"/>
    <row r="148" ht="15" hidden="1" customHeight="1"/>
    <row r="149" ht="15" hidden="1" customHeight="1"/>
    <row r="150" ht="15" hidden="1" customHeight="1"/>
    <row r="151" ht="15" hidden="1" customHeight="1"/>
    <row r="152" ht="15" hidden="1" customHeight="1"/>
    <row r="153" ht="15" hidden="1" customHeight="1"/>
    <row r="154" ht="15" hidden="1" customHeight="1"/>
    <row r="155" ht="15" hidden="1" customHeight="1"/>
    <row r="156" ht="15" hidden="1" customHeight="1"/>
    <row r="157" ht="15" hidden="1" customHeight="1"/>
    <row r="158" ht="15" hidden="1" customHeight="1"/>
    <row r="159" ht="15" hidden="1" customHeight="1"/>
    <row r="160" ht="15" hidden="1" customHeight="1"/>
    <row r="161" ht="15" hidden="1" customHeight="1"/>
    <row r="162" ht="15" hidden="1" customHeight="1"/>
    <row r="163" ht="15" hidden="1" customHeight="1"/>
    <row r="164" ht="15" hidden="1" customHeight="1"/>
    <row r="165" ht="15" hidden="1" customHeight="1"/>
    <row r="166" ht="15" hidden="1" customHeight="1"/>
    <row r="167" ht="15" hidden="1" customHeight="1"/>
    <row r="168" ht="15" hidden="1" customHeight="1"/>
    <row r="169" ht="15" hidden="1" customHeight="1"/>
    <row r="170" ht="15" hidden="1" customHeight="1"/>
    <row r="171" ht="15" hidden="1" customHeight="1"/>
    <row r="172" ht="15" hidden="1" customHeight="1"/>
    <row r="173" ht="15" hidden="1" customHeight="1"/>
    <row r="174" ht="15" hidden="1" customHeight="1"/>
    <row r="175" ht="15" hidden="1" customHeight="1"/>
    <row r="176" ht="15" hidden="1" customHeight="1"/>
    <row r="177" ht="15" hidden="1" customHeight="1"/>
    <row r="178" ht="15" hidden="1" customHeight="1"/>
    <row r="179" ht="15" hidden="1" customHeight="1"/>
    <row r="180" ht="15" hidden="1" customHeight="1"/>
    <row r="181" ht="15" hidden="1" customHeight="1"/>
    <row r="182" ht="15" hidden="1" customHeight="1"/>
    <row r="183" ht="15" hidden="1" customHeight="1"/>
    <row r="184" ht="15" hidden="1" customHeight="1"/>
    <row r="185" ht="15" hidden="1" customHeight="1"/>
    <row r="186" ht="15" hidden="1" customHeight="1"/>
    <row r="187" ht="15" hidden="1" customHeight="1"/>
    <row r="188" ht="15" hidden="1" customHeight="1"/>
    <row r="189" ht="15" hidden="1" customHeight="1"/>
    <row r="190" ht="15" hidden="1" customHeight="1"/>
    <row r="191" ht="15" hidden="1" customHeight="1"/>
    <row r="192" ht="15" hidden="1" customHeight="1"/>
    <row r="193" ht="15" hidden="1" customHeight="1"/>
    <row r="194" ht="15" hidden="1" customHeight="1"/>
    <row r="195" ht="15" hidden="1" customHeight="1"/>
    <row r="196" ht="15" hidden="1" customHeight="1"/>
    <row r="197" ht="15" hidden="1" customHeight="1"/>
    <row r="198" ht="15" hidden="1" customHeight="1"/>
    <row r="199" ht="15" hidden="1" customHeight="1"/>
    <row r="200" ht="15" hidden="1" customHeight="1"/>
    <row r="201" ht="15" hidden="1" customHeight="1"/>
    <row r="202" ht="15" hidden="1" customHeight="1"/>
    <row r="203" ht="15" hidden="1" customHeight="1"/>
    <row r="204" ht="15" hidden="1" customHeight="1"/>
    <row r="205" ht="15" hidden="1" customHeight="1"/>
    <row r="206" ht="15" hidden="1" customHeight="1"/>
    <row r="207" ht="15" hidden="1" customHeight="1"/>
    <row r="208" ht="15" hidden="1" customHeight="1"/>
    <row r="209" ht="15" hidden="1" customHeight="1"/>
    <row r="210" ht="15" hidden="1" customHeight="1"/>
    <row r="211" ht="15" hidden="1" customHeight="1"/>
    <row r="212" ht="15" hidden="1" customHeight="1"/>
    <row r="213" ht="15" hidden="1" customHeight="1"/>
    <row r="214" ht="15" hidden="1" customHeight="1"/>
    <row r="215" ht="15" hidden="1" customHeight="1"/>
    <row r="216" ht="15" hidden="1" customHeight="1"/>
    <row r="217" ht="15" hidden="1" customHeight="1"/>
    <row r="218" ht="15" hidden="1" customHeight="1"/>
    <row r="219" ht="15" hidden="1" customHeight="1"/>
    <row r="220" ht="15" hidden="1" customHeight="1"/>
    <row r="221" ht="15" hidden="1" customHeight="1"/>
    <row r="222" ht="15" hidden="1" customHeight="1"/>
    <row r="223" ht="15" hidden="1" customHeight="1"/>
    <row r="224" ht="15" hidden="1" customHeight="1"/>
    <row r="225" ht="15" hidden="1" customHeight="1"/>
    <row r="226" ht="15" hidden="1" customHeight="1"/>
    <row r="227" ht="15" hidden="1" customHeight="1"/>
    <row r="228" ht="15" hidden="1" customHeight="1"/>
    <row r="229" ht="15" hidden="1" customHeight="1"/>
    <row r="230" ht="15" hidden="1" customHeight="1"/>
    <row r="231" ht="15" hidden="1" customHeight="1"/>
    <row r="232" ht="15" hidden="1" customHeight="1"/>
    <row r="233" ht="15" hidden="1" customHeight="1"/>
    <row r="234" ht="15" hidden="1" customHeight="1"/>
    <row r="235" ht="15" hidden="1" customHeight="1"/>
    <row r="236" ht="15" hidden="1" customHeight="1"/>
    <row r="237" ht="15" hidden="1" customHeight="1"/>
    <row r="238" ht="15" hidden="1" customHeight="1"/>
    <row r="239" ht="15" hidden="1" customHeight="1"/>
    <row r="240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  <row r="264" ht="15" hidden="1" customHeight="1"/>
    <row r="265" ht="15" hidden="1" customHeight="1"/>
    <row r="266" ht="15" hidden="1" customHeight="1"/>
    <row r="267" ht="15" hidden="1" customHeight="1"/>
    <row r="268" ht="15" hidden="1" customHeight="1"/>
    <row r="269" ht="15" hidden="1" customHeight="1"/>
    <row r="270" ht="15" hidden="1" customHeight="1"/>
    <row r="271" ht="15" hidden="1" customHeight="1"/>
    <row r="272" ht="15" hidden="1" customHeight="1"/>
    <row r="273" ht="15" hidden="1" customHeight="1"/>
    <row r="274" ht="15" hidden="1" customHeight="1"/>
    <row r="275" ht="15" hidden="1" customHeight="1"/>
    <row r="276" ht="15" hidden="1" customHeight="1"/>
    <row r="277" ht="15" hidden="1" customHeight="1"/>
    <row r="278" ht="15" hidden="1" customHeight="1"/>
    <row r="279" ht="15" hidden="1" customHeight="1"/>
    <row r="280" ht="15" hidden="1" customHeight="1"/>
    <row r="281" ht="15" hidden="1" customHeight="1"/>
    <row r="282" ht="15" hidden="1" customHeight="1"/>
    <row r="283" ht="15" hidden="1" customHeight="1"/>
    <row r="284" ht="15" hidden="1" customHeight="1"/>
    <row r="285" ht="15" hidden="1" customHeight="1"/>
    <row r="286" ht="15" hidden="1" customHeight="1"/>
    <row r="287" ht="15" hidden="1" customHeight="1"/>
    <row r="288" ht="15" hidden="1" customHeight="1"/>
    <row r="289" ht="15" hidden="1" customHeight="1"/>
    <row r="290" ht="15" hidden="1" customHeight="1"/>
    <row r="291" ht="15" hidden="1" customHeight="1"/>
    <row r="292" ht="15" hidden="1" customHeight="1"/>
    <row r="293" ht="15" hidden="1" customHeight="1"/>
    <row r="294" ht="15" hidden="1" customHeight="1"/>
    <row r="295" ht="15" hidden="1" customHeight="1"/>
    <row r="296" ht="15" hidden="1" customHeight="1"/>
    <row r="297" ht="15" hidden="1" customHeight="1"/>
    <row r="298" ht="15" hidden="1" customHeight="1"/>
    <row r="299" ht="15" hidden="1" customHeight="1"/>
    <row r="300" ht="15" hidden="1" customHeight="1"/>
    <row r="301" ht="15" hidden="1" customHeight="1"/>
    <row r="302" ht="15" hidden="1" customHeight="1"/>
    <row r="303" ht="15" hidden="1" customHeight="1"/>
    <row r="304" ht="15" hidden="1" customHeight="1"/>
    <row r="305" ht="15" hidden="1" customHeight="1"/>
    <row r="306" ht="15" hidden="1" customHeight="1"/>
    <row r="307" ht="15" hidden="1" customHeight="1"/>
    <row r="308" ht="15" hidden="1" customHeight="1"/>
    <row r="309" ht="15" hidden="1" customHeight="1"/>
    <row r="310" ht="15" hidden="1" customHeight="1"/>
    <row r="311" ht="15" hidden="1" customHeight="1"/>
    <row r="312" ht="15" hidden="1" customHeight="1"/>
    <row r="313" ht="15" hidden="1" customHeight="1"/>
    <row r="314" ht="15" hidden="1" customHeight="1"/>
    <row r="315" ht="15" hidden="1" customHeight="1"/>
    <row r="316" ht="15" hidden="1" customHeight="1"/>
    <row r="317" ht="15" hidden="1" customHeight="1"/>
    <row r="318" ht="15" hidden="1" customHeight="1"/>
    <row r="319" ht="15" hidden="1" customHeight="1"/>
    <row r="320" ht="15" hidden="1" customHeight="1"/>
    <row r="321" ht="15" hidden="1" customHeight="1"/>
    <row r="322" ht="15" hidden="1" customHeight="1"/>
    <row r="323" ht="15" hidden="1" customHeight="1"/>
    <row r="324" ht="15" hidden="1" customHeight="1"/>
    <row r="325" ht="15" hidden="1" customHeight="1"/>
    <row r="326" ht="15" hidden="1" customHeight="1"/>
    <row r="327" ht="15" hidden="1" customHeight="1"/>
    <row r="328" ht="15" hidden="1" customHeight="1"/>
    <row r="329" ht="15" hidden="1" customHeight="1"/>
    <row r="330" ht="15" hidden="1" customHeight="1"/>
    <row r="331" ht="15" hidden="1" customHeight="1"/>
    <row r="332" ht="15" hidden="1" customHeight="1"/>
    <row r="333" ht="15" hidden="1" customHeight="1"/>
    <row r="334" ht="15" hidden="1" customHeight="1"/>
    <row r="335" ht="15" hidden="1" customHeight="1"/>
    <row r="336" ht="15" hidden="1" customHeight="1"/>
    <row r="337" ht="15" hidden="1" customHeight="1"/>
    <row r="338" ht="15" hidden="1" customHeight="1"/>
    <row r="339" ht="15" hidden="1" customHeight="1"/>
    <row r="340" ht="15" hidden="1" customHeight="1"/>
    <row r="341" ht="15" hidden="1" customHeight="1"/>
    <row r="342" ht="15" hidden="1" customHeight="1"/>
    <row r="343" ht="15" hidden="1" customHeight="1"/>
    <row r="344" ht="15" hidden="1" customHeight="1"/>
    <row r="345" ht="15" hidden="1" customHeight="1"/>
    <row r="346" ht="15" hidden="1" customHeight="1"/>
    <row r="347" ht="15" hidden="1" customHeight="1"/>
    <row r="348" ht="15" hidden="1" customHeight="1"/>
    <row r="349" ht="15" hidden="1" customHeight="1"/>
    <row r="350" ht="15" hidden="1" customHeight="1"/>
    <row r="351" ht="15" hidden="1" customHeight="1"/>
    <row r="352" ht="15" hidden="1" customHeight="1"/>
    <row r="353" ht="15" hidden="1" customHeight="1"/>
    <row r="354" ht="15" hidden="1" customHeight="1"/>
    <row r="355" ht="15" hidden="1" customHeight="1"/>
    <row r="356" ht="15" hidden="1" customHeight="1"/>
    <row r="357" ht="15" hidden="1" customHeight="1"/>
    <row r="358" ht="15" hidden="1" customHeight="1"/>
    <row r="359" ht="15" hidden="1" customHeight="1"/>
    <row r="360" ht="15" hidden="1" customHeight="1"/>
    <row r="361" ht="15" hidden="1" customHeight="1"/>
    <row r="362" ht="15" hidden="1" customHeight="1"/>
    <row r="363" ht="15" hidden="1" customHeight="1"/>
    <row r="364" ht="15" hidden="1" customHeight="1"/>
    <row r="365" ht="15" hidden="1" customHeight="1"/>
    <row r="366" ht="15" hidden="1" customHeight="1"/>
    <row r="367" ht="15" hidden="1" customHeight="1"/>
    <row r="368" ht="15" hidden="1" customHeight="1"/>
    <row r="369" ht="15" hidden="1" customHeight="1"/>
    <row r="370" ht="15" hidden="1" customHeight="1"/>
    <row r="371" ht="15" hidden="1" customHeight="1"/>
    <row r="372" ht="15" hidden="1" customHeight="1"/>
    <row r="373" ht="15" hidden="1" customHeight="1"/>
    <row r="374" ht="15" hidden="1" customHeight="1"/>
    <row r="375" ht="15" hidden="1" customHeight="1"/>
    <row r="376" ht="15" hidden="1" customHeight="1"/>
    <row r="377" ht="15" hidden="1" customHeight="1"/>
    <row r="378" ht="15" hidden="1" customHeight="1"/>
    <row r="379" ht="15" hidden="1" customHeight="1"/>
    <row r="380" ht="15" hidden="1" customHeight="1"/>
    <row r="381" ht="15" hidden="1" customHeight="1"/>
    <row r="382" ht="15" hidden="1" customHeight="1"/>
    <row r="383" ht="15" hidden="1" customHeight="1"/>
    <row r="384" ht="15" hidden="1" customHeight="1"/>
    <row r="385" ht="15" hidden="1" customHeight="1"/>
    <row r="386" ht="15" hidden="1" customHeight="1"/>
    <row r="387" ht="15" hidden="1" customHeight="1"/>
    <row r="388" ht="15" hidden="1" customHeight="1"/>
    <row r="389" ht="15" hidden="1" customHeight="1"/>
    <row r="390" ht="15" hidden="1" customHeight="1"/>
    <row r="391" ht="15" hidden="1" customHeight="1"/>
    <row r="392" ht="15" hidden="1" customHeight="1"/>
    <row r="393" ht="15" hidden="1" customHeight="1"/>
    <row r="394" ht="15" hidden="1" customHeight="1"/>
    <row r="395" ht="15" hidden="1" customHeight="1"/>
    <row r="396" ht="15" hidden="1" customHeight="1"/>
    <row r="397" ht="15" hidden="1" customHeight="1"/>
    <row r="398" ht="15" hidden="1" customHeight="1"/>
    <row r="399" ht="15" hidden="1" customHeight="1"/>
    <row r="400" ht="15" hidden="1" customHeight="1"/>
    <row r="401" ht="15" hidden="1" customHeight="1"/>
    <row r="402" ht="15" hidden="1" customHeight="1"/>
    <row r="403" ht="15" hidden="1" customHeight="1"/>
    <row r="404" ht="15" hidden="1" customHeight="1"/>
    <row r="405" ht="15" hidden="1" customHeight="1"/>
    <row r="406" ht="15" hidden="1" customHeight="1"/>
    <row r="407" ht="15" hidden="1" customHeight="1"/>
    <row r="408" ht="15" hidden="1" customHeight="1"/>
    <row r="409" ht="15" hidden="1" customHeight="1"/>
    <row r="410" ht="15" hidden="1" customHeight="1"/>
    <row r="411" ht="15" hidden="1" customHeight="1"/>
    <row r="412" ht="15" hidden="1" customHeight="1"/>
    <row r="413" ht="15" hidden="1" customHeight="1"/>
    <row r="414" ht="15" hidden="1" customHeight="1"/>
    <row r="415" ht="15" hidden="1" customHeight="1"/>
    <row r="416" ht="15" hidden="1" customHeight="1"/>
    <row r="417" ht="15" hidden="1" customHeight="1"/>
    <row r="418" ht="15" hidden="1" customHeight="1"/>
    <row r="419" ht="15" hidden="1" customHeight="1"/>
    <row r="420" ht="15" hidden="1" customHeight="1"/>
    <row r="421" ht="15" hidden="1" customHeight="1"/>
    <row r="422" ht="15" hidden="1" customHeight="1"/>
    <row r="423" ht="15" hidden="1" customHeight="1"/>
    <row r="424" ht="15" hidden="1" customHeight="1"/>
    <row r="425" ht="15" hidden="1" customHeight="1"/>
    <row r="426" ht="15" hidden="1" customHeight="1"/>
    <row r="427" ht="15" hidden="1" customHeight="1"/>
    <row r="428" ht="15" hidden="1" customHeight="1"/>
    <row r="429" ht="15" hidden="1" customHeight="1"/>
    <row r="430" ht="15" hidden="1" customHeight="1"/>
    <row r="431" ht="15" hidden="1" customHeight="1"/>
    <row r="432" ht="15" hidden="1" customHeight="1"/>
    <row r="433" ht="15" hidden="1" customHeight="1"/>
    <row r="434" ht="15" hidden="1" customHeight="1"/>
    <row r="435" ht="15" hidden="1" customHeight="1"/>
    <row r="436" ht="15" hidden="1" customHeight="1"/>
    <row r="437" ht="15" hidden="1" customHeight="1"/>
    <row r="438" ht="15" hidden="1" customHeight="1"/>
    <row r="439" ht="15" hidden="1" customHeight="1"/>
    <row r="440" ht="15" hidden="1" customHeight="1"/>
    <row r="441" ht="15" hidden="1" customHeight="1"/>
    <row r="442" ht="15" hidden="1" customHeight="1"/>
    <row r="443" ht="15" hidden="1" customHeight="1"/>
    <row r="444" ht="15" hidden="1" customHeight="1"/>
    <row r="445" ht="15" hidden="1" customHeight="1"/>
    <row r="446" ht="15" hidden="1" customHeight="1"/>
    <row r="447" ht="15" hidden="1" customHeight="1"/>
    <row r="448" ht="15" hidden="1" customHeight="1"/>
    <row r="449" ht="15" hidden="1" customHeight="1"/>
    <row r="450" ht="15" hidden="1" customHeight="1"/>
    <row r="451" ht="15" hidden="1" customHeight="1"/>
    <row r="452" ht="15" hidden="1" customHeight="1"/>
    <row r="453" ht="15" hidden="1" customHeight="1"/>
    <row r="454" ht="15" hidden="1" customHeight="1"/>
    <row r="455" ht="15" hidden="1" customHeight="1"/>
    <row r="456" ht="15" hidden="1" customHeight="1"/>
    <row r="457" ht="15" hidden="1" customHeight="1"/>
    <row r="458" ht="15" hidden="1" customHeight="1"/>
    <row r="459" ht="15" hidden="1" customHeight="1"/>
    <row r="460" ht="15" hidden="1" customHeight="1"/>
    <row r="461" ht="15" hidden="1" customHeight="1"/>
    <row r="462" ht="15" hidden="1" customHeight="1"/>
    <row r="463" ht="15" hidden="1" customHeight="1"/>
    <row r="464" ht="15" hidden="1" customHeight="1"/>
    <row r="465" ht="15" hidden="1" customHeight="1"/>
    <row r="466" ht="15" hidden="1" customHeight="1"/>
    <row r="467" ht="15" hidden="1" customHeight="1"/>
    <row r="468" ht="15" hidden="1" customHeight="1"/>
    <row r="469" ht="15" hidden="1" customHeight="1"/>
    <row r="470" ht="15" hidden="1" customHeight="1"/>
    <row r="471" ht="15" hidden="1" customHeight="1"/>
    <row r="472" ht="15" hidden="1" customHeight="1"/>
    <row r="473" ht="15" hidden="1" customHeight="1"/>
    <row r="474" ht="15" hidden="1" customHeight="1"/>
    <row r="475" ht="15" hidden="1" customHeight="1"/>
    <row r="476" ht="15" hidden="1" customHeight="1"/>
    <row r="477" ht="15" hidden="1" customHeight="1"/>
    <row r="478" ht="15" hidden="1" customHeight="1"/>
    <row r="479" ht="15" hidden="1" customHeight="1"/>
    <row r="480" ht="15" hidden="1" customHeight="1"/>
    <row r="481" ht="15" hidden="1" customHeight="1"/>
    <row r="482" ht="15" hidden="1" customHeight="1"/>
    <row r="483" ht="15" hidden="1" customHeight="1"/>
    <row r="484" ht="15" hidden="1" customHeight="1"/>
    <row r="485" ht="15" hidden="1" customHeight="1"/>
    <row r="486" ht="15" hidden="1" customHeight="1"/>
    <row r="487" ht="15" hidden="1" customHeight="1"/>
    <row r="488" ht="15" hidden="1" customHeight="1"/>
    <row r="489" ht="15" hidden="1" customHeight="1"/>
    <row r="490" ht="15" hidden="1" customHeight="1"/>
    <row r="491" ht="15" hidden="1" customHeight="1"/>
    <row r="492" ht="15" hidden="1" customHeight="1"/>
    <row r="493" ht="15" hidden="1" customHeight="1"/>
    <row r="494" ht="15" hidden="1" customHeight="1"/>
    <row r="495" ht="15" hidden="1" customHeight="1"/>
    <row r="496" ht="15" hidden="1" customHeight="1"/>
    <row r="497" ht="15" hidden="1" customHeight="1"/>
    <row r="498" ht="15" hidden="1" customHeight="1"/>
    <row r="499" ht="15" hidden="1" customHeight="1"/>
    <row r="500" ht="15" hidden="1" customHeight="1"/>
    <row r="501" ht="15" hidden="1" customHeight="1"/>
    <row r="502" ht="15" hidden="1" customHeight="1"/>
    <row r="503" ht="15" hidden="1" customHeight="1"/>
    <row r="504" ht="15" hidden="1" customHeight="1"/>
    <row r="505" ht="15" hidden="1" customHeight="1"/>
    <row r="506" ht="15" hidden="1" customHeight="1"/>
    <row r="507" ht="15" hidden="1" customHeight="1"/>
    <row r="508" ht="15" hidden="1" customHeight="1"/>
    <row r="509" ht="15" hidden="1" customHeight="1"/>
    <row r="510" ht="15" hidden="1" customHeight="1"/>
    <row r="511" ht="15" hidden="1" customHeight="1"/>
    <row r="512" ht="15" hidden="1" customHeight="1"/>
    <row r="513" ht="15" hidden="1" customHeight="1"/>
    <row r="514" ht="15" hidden="1" customHeight="1"/>
    <row r="515" ht="15" hidden="1" customHeight="1"/>
    <row r="516" ht="15" hidden="1" customHeight="1"/>
    <row r="517" ht="15" hidden="1" customHeight="1"/>
    <row r="518" ht="15" hidden="1" customHeight="1"/>
    <row r="519" ht="15" hidden="1" customHeight="1"/>
    <row r="520" ht="15" hidden="1" customHeight="1"/>
    <row r="521" ht="15" hidden="1" customHeight="1"/>
    <row r="522" ht="15" hidden="1" customHeight="1"/>
    <row r="523" ht="15" hidden="1" customHeight="1"/>
    <row r="524" ht="15" hidden="1" customHeight="1"/>
    <row r="525" ht="15" hidden="1" customHeight="1"/>
    <row r="526" ht="15" hidden="1" customHeight="1"/>
    <row r="527" ht="15" hidden="1" customHeight="1"/>
    <row r="528" ht="15" hidden="1" customHeight="1"/>
    <row r="529" ht="15" hidden="1" customHeight="1"/>
    <row r="530" ht="15" hidden="1" customHeight="1"/>
    <row r="531" ht="15" hidden="1" customHeight="1"/>
    <row r="532" ht="15" hidden="1" customHeight="1"/>
    <row r="533" ht="15" hidden="1" customHeight="1"/>
    <row r="534" ht="15" hidden="1" customHeight="1"/>
    <row r="535" ht="15" hidden="1" customHeight="1"/>
    <row r="536" ht="15" hidden="1" customHeight="1"/>
    <row r="537" ht="15" hidden="1" customHeight="1"/>
    <row r="538" ht="15" hidden="1" customHeight="1"/>
    <row r="539" ht="15" hidden="1" customHeight="1"/>
    <row r="540" ht="15" hidden="1" customHeight="1"/>
    <row r="541" ht="15" hidden="1" customHeight="1"/>
    <row r="542" ht="15" hidden="1" customHeight="1"/>
    <row r="543" ht="15" hidden="1" customHeight="1"/>
    <row r="544" ht="15" hidden="1" customHeight="1"/>
    <row r="545" ht="15" hidden="1" customHeight="1"/>
    <row r="546" ht="15" hidden="1" customHeight="1"/>
    <row r="547" ht="15" hidden="1" customHeight="1"/>
    <row r="548" ht="15" hidden="1" customHeight="1"/>
    <row r="549" ht="15" hidden="1" customHeight="1"/>
    <row r="550" ht="15" hidden="1" customHeight="1"/>
    <row r="551" ht="15" hidden="1" customHeight="1"/>
    <row r="552" ht="15" hidden="1" customHeight="1"/>
    <row r="553" ht="15" hidden="1" customHeight="1"/>
    <row r="554" ht="15" hidden="1" customHeight="1"/>
    <row r="555" ht="15" hidden="1" customHeight="1"/>
    <row r="556" ht="15" hidden="1" customHeight="1"/>
    <row r="557" ht="15" hidden="1" customHeight="1"/>
    <row r="558" ht="15" hidden="1" customHeight="1"/>
    <row r="559" ht="15" hidden="1" customHeight="1"/>
    <row r="560" ht="15" hidden="1" customHeight="1"/>
    <row r="561" ht="15" hidden="1" customHeight="1"/>
    <row r="562" ht="15" hidden="1" customHeight="1"/>
    <row r="563" ht="15" hidden="1" customHeight="1"/>
    <row r="564" ht="15" hidden="1" customHeight="1"/>
    <row r="565" ht="15" hidden="1" customHeight="1"/>
    <row r="566" ht="15" hidden="1" customHeight="1"/>
    <row r="567" ht="15" hidden="1" customHeight="1"/>
    <row r="568" ht="15" hidden="1" customHeight="1"/>
    <row r="569" ht="15" hidden="1" customHeight="1"/>
    <row r="570" ht="15" hidden="1" customHeight="1"/>
    <row r="571" ht="15" hidden="1" customHeight="1"/>
    <row r="572" ht="15" hidden="1" customHeight="1"/>
    <row r="573" ht="15" hidden="1" customHeight="1"/>
    <row r="574" ht="15" hidden="1" customHeight="1"/>
    <row r="575" ht="15" hidden="1" customHeight="1"/>
    <row r="576" ht="15" hidden="1" customHeight="1"/>
    <row r="577" ht="15" hidden="1" customHeight="1"/>
    <row r="578" ht="15" hidden="1" customHeight="1"/>
    <row r="579" ht="15" hidden="1" customHeight="1"/>
    <row r="580" ht="15" hidden="1" customHeight="1"/>
    <row r="581" ht="15" hidden="1" customHeight="1"/>
    <row r="582" ht="15" hidden="1" customHeight="1"/>
    <row r="583" ht="15" hidden="1" customHeight="1"/>
    <row r="584" ht="15" hidden="1" customHeight="1"/>
    <row r="585" ht="15" hidden="1" customHeight="1"/>
    <row r="586" ht="15" hidden="1" customHeight="1"/>
    <row r="587" ht="15" hidden="1" customHeight="1"/>
    <row r="588" ht="15" hidden="1" customHeight="1"/>
    <row r="589" ht="15" hidden="1" customHeight="1"/>
    <row r="590" ht="15" hidden="1" customHeight="1"/>
    <row r="591" ht="15" hidden="1" customHeight="1"/>
    <row r="592" ht="15" hidden="1" customHeight="1"/>
    <row r="593" ht="15" hidden="1" customHeight="1"/>
    <row r="594" ht="15" hidden="1" customHeight="1"/>
    <row r="595" ht="15" hidden="1" customHeight="1"/>
    <row r="596" ht="15" hidden="1" customHeight="1"/>
    <row r="597" ht="15" hidden="1" customHeight="1"/>
    <row r="598" ht="15" hidden="1" customHeight="1"/>
    <row r="599" ht="15" hidden="1" customHeight="1"/>
    <row r="600" ht="15" hidden="1" customHeight="1"/>
    <row r="601" ht="15" hidden="1" customHeight="1"/>
    <row r="602" ht="15" hidden="1" customHeight="1"/>
    <row r="603" ht="15" hidden="1" customHeight="1"/>
    <row r="604" ht="15" hidden="1" customHeight="1"/>
    <row r="605" ht="15" hidden="1" customHeight="1"/>
    <row r="606" ht="15" hidden="1" customHeight="1"/>
    <row r="607" ht="15" hidden="1" customHeight="1"/>
    <row r="608" ht="15" hidden="1" customHeight="1"/>
    <row r="609" ht="15" hidden="1" customHeight="1"/>
    <row r="610" ht="15" hidden="1" customHeight="1"/>
    <row r="611" ht="15" hidden="1" customHeight="1"/>
    <row r="612" ht="15" hidden="1" customHeight="1"/>
    <row r="613" ht="15" hidden="1" customHeight="1"/>
    <row r="614" ht="15" hidden="1" customHeight="1"/>
    <row r="615" ht="15" hidden="1" customHeight="1"/>
    <row r="616" ht="15" hidden="1" customHeight="1"/>
    <row r="617" ht="15" hidden="1" customHeight="1"/>
    <row r="618" ht="15" hidden="1" customHeight="1"/>
    <row r="619" ht="15" hidden="1" customHeight="1"/>
    <row r="620" ht="15" hidden="1" customHeight="1"/>
    <row r="621" ht="15" hidden="1" customHeight="1"/>
    <row r="622" ht="15" hidden="1" customHeight="1"/>
    <row r="623" ht="15" hidden="1" customHeight="1"/>
    <row r="624" ht="15" hidden="1" customHeight="1"/>
    <row r="625" ht="15" hidden="1" customHeight="1"/>
    <row r="626" ht="15" hidden="1" customHeight="1"/>
    <row r="627" ht="15" hidden="1" customHeight="1"/>
    <row r="628" ht="15" hidden="1" customHeight="1"/>
    <row r="629" ht="15" hidden="1" customHeight="1"/>
    <row r="630" ht="15" hidden="1" customHeight="1"/>
    <row r="631" ht="15" hidden="1" customHeight="1"/>
    <row r="632" ht="15" hidden="1" customHeight="1"/>
    <row r="633" ht="15" hidden="1" customHeight="1"/>
    <row r="634" ht="15" hidden="1" customHeight="1"/>
    <row r="635" ht="15" hidden="1" customHeight="1"/>
    <row r="636" ht="15" hidden="1" customHeight="1"/>
    <row r="637" ht="15" hidden="1" customHeight="1"/>
    <row r="638" ht="15" hidden="1" customHeight="1"/>
    <row r="639" ht="15" hidden="1" customHeight="1"/>
    <row r="640" ht="15" hidden="1" customHeight="1"/>
    <row r="641" ht="15" hidden="1" customHeight="1"/>
    <row r="642" ht="15" hidden="1" customHeight="1"/>
    <row r="643" ht="15" hidden="1" customHeight="1"/>
    <row r="644" ht="15" hidden="1" customHeight="1"/>
    <row r="645" ht="15" hidden="1" customHeight="1"/>
    <row r="646" ht="15" hidden="1" customHeight="1"/>
    <row r="647" ht="15" hidden="1" customHeight="1"/>
    <row r="648" ht="15" hidden="1" customHeight="1"/>
    <row r="649" ht="15" hidden="1" customHeight="1"/>
    <row r="650" ht="15" hidden="1" customHeight="1"/>
    <row r="651" ht="15" hidden="1" customHeight="1"/>
    <row r="652" ht="15" hidden="1" customHeight="1"/>
    <row r="653" ht="15" hidden="1" customHeight="1"/>
    <row r="654" ht="15" hidden="1" customHeight="1"/>
    <row r="655" ht="15" hidden="1" customHeight="1"/>
    <row r="656" ht="15" hidden="1" customHeight="1"/>
    <row r="657" ht="15" hidden="1" customHeight="1"/>
    <row r="658" ht="15" hidden="1" customHeight="1"/>
    <row r="659" ht="15" hidden="1" customHeight="1"/>
    <row r="660" ht="15" hidden="1" customHeight="1"/>
    <row r="661" ht="15" hidden="1" customHeight="1"/>
    <row r="662" ht="15" hidden="1" customHeight="1"/>
    <row r="663" ht="15" hidden="1" customHeight="1"/>
    <row r="664" ht="15" hidden="1" customHeight="1"/>
    <row r="665" ht="15" hidden="1" customHeight="1"/>
    <row r="666" ht="15" hidden="1" customHeight="1"/>
    <row r="667" ht="15" hidden="1" customHeight="1"/>
    <row r="668" ht="15" hidden="1" customHeight="1"/>
    <row r="669" ht="15" hidden="1" customHeight="1"/>
    <row r="670" ht="15" hidden="1" customHeight="1"/>
    <row r="671" ht="15" hidden="1" customHeight="1"/>
    <row r="672" ht="15" hidden="1" customHeight="1"/>
    <row r="673" ht="15" hidden="1" customHeight="1"/>
    <row r="674" ht="15" hidden="1" customHeight="1"/>
    <row r="675" ht="15" hidden="1" customHeight="1"/>
    <row r="676" ht="15" hidden="1" customHeight="1"/>
    <row r="677" ht="15" hidden="1" customHeight="1"/>
    <row r="678" ht="15" hidden="1" customHeight="1"/>
    <row r="679" ht="15" hidden="1" customHeight="1"/>
    <row r="680" ht="15" hidden="1" customHeight="1"/>
    <row r="681" ht="15" hidden="1" customHeight="1"/>
    <row r="682" ht="15" hidden="1" customHeight="1"/>
    <row r="683" ht="15" hidden="1" customHeight="1"/>
    <row r="684" ht="15" hidden="1" customHeight="1"/>
    <row r="685" ht="15" hidden="1" customHeight="1"/>
    <row r="686" ht="15" hidden="1" customHeight="1"/>
    <row r="687" ht="15" hidden="1" customHeight="1"/>
    <row r="688" ht="15" hidden="1" customHeight="1"/>
    <row r="689" ht="15" hidden="1" customHeight="1"/>
    <row r="690" ht="15" hidden="1" customHeight="1"/>
    <row r="691" ht="15" hidden="1" customHeight="1"/>
    <row r="692" ht="15" hidden="1" customHeight="1"/>
    <row r="693" ht="15" hidden="1" customHeight="1"/>
    <row r="694" ht="15" hidden="1" customHeight="1"/>
    <row r="695" ht="15" hidden="1" customHeight="1"/>
    <row r="696" ht="15" hidden="1" customHeight="1"/>
    <row r="697" ht="15" hidden="1" customHeight="1"/>
    <row r="698" ht="15" hidden="1" customHeight="1"/>
    <row r="699" ht="15" hidden="1" customHeight="1"/>
    <row r="700" ht="15" hidden="1" customHeight="1"/>
    <row r="701" ht="15" hidden="1" customHeight="1"/>
    <row r="702" ht="15" hidden="1" customHeight="1"/>
    <row r="703" ht="15" hidden="1" customHeight="1"/>
    <row r="704" ht="15" hidden="1" customHeight="1"/>
    <row r="705" ht="15" hidden="1" customHeight="1"/>
    <row r="706" ht="15" hidden="1" customHeight="1"/>
    <row r="707" ht="15" hidden="1" customHeight="1"/>
    <row r="708" ht="15" hidden="1" customHeight="1"/>
    <row r="709" ht="15" hidden="1" customHeight="1"/>
    <row r="710" ht="15" hidden="1" customHeight="1"/>
    <row r="711" ht="15" hidden="1" customHeight="1"/>
    <row r="712" ht="15" hidden="1" customHeight="1"/>
    <row r="713" ht="15" hidden="1" customHeight="1"/>
    <row r="714" ht="15" hidden="1" customHeight="1"/>
    <row r="715" ht="15" hidden="1" customHeight="1"/>
    <row r="716" ht="15" hidden="1" customHeight="1"/>
    <row r="717" ht="15" hidden="1" customHeight="1"/>
    <row r="718" ht="15" hidden="1" customHeight="1"/>
    <row r="719" ht="15" hidden="1" customHeight="1"/>
    <row r="720" ht="15" hidden="1" customHeight="1"/>
    <row r="721" ht="15" hidden="1" customHeight="1"/>
    <row r="722" ht="15" hidden="1" customHeight="1"/>
    <row r="723" ht="15" hidden="1" customHeight="1"/>
    <row r="724" ht="15" hidden="1" customHeight="1"/>
    <row r="725" ht="15" hidden="1" customHeight="1"/>
    <row r="726" ht="15" hidden="1" customHeight="1"/>
    <row r="727" ht="15" hidden="1" customHeight="1"/>
    <row r="728" ht="15" hidden="1" customHeight="1"/>
    <row r="729" ht="15" hidden="1" customHeight="1"/>
    <row r="730" ht="15" hidden="1" customHeight="1"/>
    <row r="731" ht="15" hidden="1" customHeight="1"/>
    <row r="732" ht="15" hidden="1" customHeight="1"/>
    <row r="733" ht="15" hidden="1" customHeight="1"/>
    <row r="734" ht="15" hidden="1" customHeight="1"/>
    <row r="735" ht="15" hidden="1" customHeight="1"/>
    <row r="736" ht="15" hidden="1" customHeight="1"/>
    <row r="737" ht="15" hidden="1" customHeight="1"/>
    <row r="738" ht="15" hidden="1" customHeight="1"/>
    <row r="739" ht="15" hidden="1" customHeight="1"/>
    <row r="740" ht="15" hidden="1" customHeight="1"/>
    <row r="741" ht="15" hidden="1" customHeight="1"/>
    <row r="742" ht="15" hidden="1" customHeight="1"/>
    <row r="743" ht="15" hidden="1" customHeight="1"/>
    <row r="744" ht="15" hidden="1" customHeight="1"/>
    <row r="745" ht="15" hidden="1" customHeight="1"/>
    <row r="746" ht="15" hidden="1" customHeight="1"/>
    <row r="747" ht="15" hidden="1" customHeight="1"/>
    <row r="748" ht="15" hidden="1" customHeight="1"/>
    <row r="749" ht="15" hidden="1" customHeight="1"/>
    <row r="750" ht="15" hidden="1" customHeight="1"/>
    <row r="751" ht="15" hidden="1" customHeight="1"/>
    <row r="752" ht="15" hidden="1" customHeight="1"/>
    <row r="753" ht="15" hidden="1" customHeight="1"/>
    <row r="754" ht="15" hidden="1" customHeight="1"/>
    <row r="755" ht="15" hidden="1" customHeight="1"/>
    <row r="756" ht="15" hidden="1" customHeight="1"/>
    <row r="757" ht="15" hidden="1" customHeight="1"/>
    <row r="758" ht="15" hidden="1" customHeight="1"/>
    <row r="759" ht="15" hidden="1" customHeight="1"/>
    <row r="760" ht="15" hidden="1" customHeight="1"/>
    <row r="761" ht="15" hidden="1" customHeight="1"/>
    <row r="762" ht="15" hidden="1" customHeight="1"/>
    <row r="763" ht="15" hidden="1" customHeight="1"/>
    <row r="764" ht="15" hidden="1" customHeight="1"/>
    <row r="765" ht="15" hidden="1" customHeight="1"/>
    <row r="766" ht="15" hidden="1" customHeight="1"/>
    <row r="767" ht="15" hidden="1" customHeight="1"/>
    <row r="768" ht="15" hidden="1" customHeight="1"/>
    <row r="769" ht="15" hidden="1" customHeight="1"/>
    <row r="770" ht="15" hidden="1" customHeight="1"/>
    <row r="771" ht="15" hidden="1" customHeight="1"/>
    <row r="772" ht="15" hidden="1" customHeight="1"/>
    <row r="773" ht="15" hidden="1" customHeight="1"/>
    <row r="774" ht="15" hidden="1" customHeight="1"/>
    <row r="775" ht="15" hidden="1" customHeight="1"/>
    <row r="776" ht="15" hidden="1" customHeight="1"/>
    <row r="777" ht="15" hidden="1" customHeight="1"/>
    <row r="778" ht="15" hidden="1" customHeight="1"/>
    <row r="779" ht="15" hidden="1" customHeight="1"/>
    <row r="780" ht="15" hidden="1" customHeight="1"/>
    <row r="781" ht="15" hidden="1" customHeight="1"/>
    <row r="782" ht="15" hidden="1" customHeight="1"/>
    <row r="783" ht="15" hidden="1" customHeight="1"/>
    <row r="784" ht="15" hidden="1" customHeight="1"/>
    <row r="785" ht="15" hidden="1" customHeight="1"/>
    <row r="786" ht="15" hidden="1" customHeight="1"/>
    <row r="787" ht="15" hidden="1" customHeight="1"/>
    <row r="788" ht="15" hidden="1" customHeight="1"/>
    <row r="789" ht="15" hidden="1" customHeight="1"/>
    <row r="790" ht="15" hidden="1" customHeight="1"/>
    <row r="791" ht="15" hidden="1" customHeight="1"/>
    <row r="792" ht="15" hidden="1" customHeight="1"/>
    <row r="793" ht="15" hidden="1" customHeight="1"/>
    <row r="794" ht="15" hidden="1" customHeight="1"/>
    <row r="795" ht="15" hidden="1" customHeight="1"/>
    <row r="796" ht="15" hidden="1" customHeight="1"/>
    <row r="797" ht="15" hidden="1" customHeight="1"/>
    <row r="798" ht="15" hidden="1" customHeight="1"/>
    <row r="799" ht="15" hidden="1" customHeight="1"/>
    <row r="800" ht="15" hidden="1" customHeight="1"/>
    <row r="801" ht="15" hidden="1" customHeight="1"/>
    <row r="802" ht="15" hidden="1" customHeight="1"/>
    <row r="803" ht="15" hidden="1" customHeight="1"/>
    <row r="804" ht="15" hidden="1" customHeight="1"/>
    <row r="805" ht="15" hidden="1" customHeight="1"/>
    <row r="806" ht="15" hidden="1" customHeight="1"/>
    <row r="807" ht="15" hidden="1" customHeight="1"/>
    <row r="808" ht="15" hidden="1" customHeight="1"/>
    <row r="809" ht="15" hidden="1" customHeight="1"/>
    <row r="810" ht="15" hidden="1" customHeight="1"/>
    <row r="811" ht="15" hidden="1" customHeight="1"/>
    <row r="812" ht="15" hidden="1" customHeight="1"/>
    <row r="813" ht="15" hidden="1" customHeight="1"/>
    <row r="814" ht="15" hidden="1" customHeight="1"/>
    <row r="815" ht="15" hidden="1" customHeight="1"/>
    <row r="816" ht="15" hidden="1" customHeight="1"/>
    <row r="817" ht="15" hidden="1" customHeight="1"/>
    <row r="818" ht="15" hidden="1" customHeight="1"/>
    <row r="819" ht="15" hidden="1" customHeight="1"/>
    <row r="820" ht="15" hidden="1" customHeight="1"/>
    <row r="821" ht="15" hidden="1" customHeight="1"/>
    <row r="822" ht="15" hidden="1" customHeight="1"/>
    <row r="823" ht="15" hidden="1" customHeight="1"/>
    <row r="824" ht="15" hidden="1" customHeight="1"/>
    <row r="825" ht="15" hidden="1" customHeight="1"/>
    <row r="826" ht="15" hidden="1" customHeight="1"/>
    <row r="827" ht="15" hidden="1" customHeight="1"/>
    <row r="828" ht="15" hidden="1" customHeight="1"/>
    <row r="829" ht="15" hidden="1" customHeight="1"/>
    <row r="830" ht="15" hidden="1" customHeight="1"/>
    <row r="831" ht="15" hidden="1" customHeight="1"/>
    <row r="832" ht="15" hidden="1" customHeight="1"/>
    <row r="833" ht="15" hidden="1" customHeight="1"/>
    <row r="834" ht="15" hidden="1" customHeight="1"/>
    <row r="835" ht="15" hidden="1" customHeight="1"/>
    <row r="836" ht="15" hidden="1" customHeight="1"/>
    <row r="837" ht="15" hidden="1" customHeight="1"/>
    <row r="838" ht="15" hidden="1" customHeight="1"/>
    <row r="839" ht="15" hidden="1" customHeight="1"/>
    <row r="840" ht="15" hidden="1" customHeight="1"/>
    <row r="841" ht="15" hidden="1" customHeight="1"/>
    <row r="842" ht="15" hidden="1" customHeight="1"/>
    <row r="843" ht="15" hidden="1" customHeight="1"/>
    <row r="844" ht="15" hidden="1" customHeight="1"/>
    <row r="845" ht="15" hidden="1" customHeight="1"/>
    <row r="846" ht="15" hidden="1" customHeight="1"/>
    <row r="847" ht="15" hidden="1" customHeight="1"/>
    <row r="848" ht="15" hidden="1" customHeight="1"/>
    <row r="849" ht="15" hidden="1" customHeight="1"/>
    <row r="850" ht="15" hidden="1" customHeight="1"/>
    <row r="851" ht="15" hidden="1" customHeight="1"/>
    <row r="852" ht="15" hidden="1" customHeight="1"/>
    <row r="853" ht="15" hidden="1" customHeight="1"/>
    <row r="854" ht="15" hidden="1" customHeight="1"/>
    <row r="855" ht="15" hidden="1" customHeight="1"/>
    <row r="856" ht="15" hidden="1" customHeight="1"/>
    <row r="857" ht="15" hidden="1" customHeight="1"/>
    <row r="858" ht="15" hidden="1" customHeight="1"/>
    <row r="859" ht="15" hidden="1" customHeight="1"/>
    <row r="860" ht="15" hidden="1" customHeight="1"/>
    <row r="861" ht="15" hidden="1" customHeight="1"/>
    <row r="862" ht="15" hidden="1" customHeight="1"/>
    <row r="863" ht="15" hidden="1" customHeight="1"/>
    <row r="864" ht="15" hidden="1" customHeight="1"/>
    <row r="865" ht="15" hidden="1" customHeight="1"/>
    <row r="866" ht="15" hidden="1" customHeight="1"/>
    <row r="867" ht="15" hidden="1" customHeight="1"/>
    <row r="868" ht="15" hidden="1" customHeight="1"/>
    <row r="869" ht="15" hidden="1" customHeight="1"/>
    <row r="870" ht="15" hidden="1" customHeight="1"/>
    <row r="871" ht="15" hidden="1" customHeight="1"/>
    <row r="872" ht="15" hidden="1" customHeight="1"/>
    <row r="873" ht="15" hidden="1" customHeight="1"/>
    <row r="874" ht="15" hidden="1" customHeight="1"/>
    <row r="875" ht="15" hidden="1" customHeight="1"/>
    <row r="876" ht="15" hidden="1" customHeight="1"/>
    <row r="877" ht="15" hidden="1" customHeight="1"/>
    <row r="878" ht="15" hidden="1" customHeight="1"/>
    <row r="879" ht="15" hidden="1" customHeight="1"/>
    <row r="880" ht="15" hidden="1" customHeight="1"/>
    <row r="881" ht="15" hidden="1" customHeight="1"/>
    <row r="882" ht="15" hidden="1" customHeight="1"/>
    <row r="883" ht="15" hidden="1" customHeight="1"/>
    <row r="884" ht="15" hidden="1" customHeight="1"/>
    <row r="885" ht="15" hidden="1" customHeight="1"/>
    <row r="886" ht="15" hidden="1" customHeight="1"/>
    <row r="887" ht="15" hidden="1" customHeight="1"/>
    <row r="888" ht="15" hidden="1" customHeight="1"/>
    <row r="889" ht="15" hidden="1" customHeight="1"/>
    <row r="890" ht="15" hidden="1" customHeight="1"/>
    <row r="891" ht="15" hidden="1" customHeight="1"/>
    <row r="892" ht="15" hidden="1" customHeight="1"/>
    <row r="893" ht="15" hidden="1" customHeight="1"/>
    <row r="894" ht="15" hidden="1" customHeight="1"/>
    <row r="895" ht="15" hidden="1" customHeight="1"/>
    <row r="896" ht="15" hidden="1" customHeight="1"/>
    <row r="897" ht="15" hidden="1" customHeight="1"/>
    <row r="898" ht="15" hidden="1" customHeight="1"/>
    <row r="899" ht="15" hidden="1" customHeight="1"/>
    <row r="900" ht="15" hidden="1" customHeight="1"/>
    <row r="901" ht="15" hidden="1" customHeight="1"/>
    <row r="902" ht="15" hidden="1" customHeight="1"/>
    <row r="903" ht="15" hidden="1" customHeight="1"/>
    <row r="904" ht="15" hidden="1" customHeight="1"/>
    <row r="905" ht="15" hidden="1" customHeight="1"/>
    <row r="906" ht="15" hidden="1" customHeight="1"/>
    <row r="907" ht="15" hidden="1" customHeight="1"/>
    <row r="908" ht="15" hidden="1" customHeight="1"/>
    <row r="909" ht="15" hidden="1" customHeight="1"/>
    <row r="910" ht="15" hidden="1" customHeight="1"/>
    <row r="911" ht="15" hidden="1" customHeight="1"/>
    <row r="912" ht="15" hidden="1" customHeight="1"/>
    <row r="913" ht="15" hidden="1" customHeight="1"/>
    <row r="914" ht="15" hidden="1" customHeight="1"/>
    <row r="915" ht="15" hidden="1" customHeight="1"/>
    <row r="916" ht="15" hidden="1" customHeight="1"/>
    <row r="917" ht="15" hidden="1" customHeight="1"/>
    <row r="918" ht="15" hidden="1" customHeight="1"/>
    <row r="919" ht="15" hidden="1" customHeight="1"/>
    <row r="920" ht="15" hidden="1" customHeight="1"/>
    <row r="921" ht="15" hidden="1" customHeight="1"/>
    <row r="922" ht="15" hidden="1" customHeight="1"/>
    <row r="923" ht="15" hidden="1" customHeight="1"/>
    <row r="924" ht="15" hidden="1" customHeight="1"/>
    <row r="925" ht="15" hidden="1" customHeight="1"/>
    <row r="926" ht="15" hidden="1" customHeight="1"/>
    <row r="927" ht="15" hidden="1" customHeight="1"/>
    <row r="928" ht="15" hidden="1" customHeight="1"/>
    <row r="929" ht="15" hidden="1" customHeight="1"/>
    <row r="930" ht="15" hidden="1" customHeight="1"/>
    <row r="931" ht="15" hidden="1" customHeight="1"/>
    <row r="932" ht="15" hidden="1" customHeight="1"/>
    <row r="933" ht="15" hidden="1" customHeight="1"/>
    <row r="934" ht="15" hidden="1" customHeight="1"/>
    <row r="935" ht="15" hidden="1" customHeight="1"/>
    <row r="936" ht="15" hidden="1" customHeight="1"/>
    <row r="937" ht="15" hidden="1" customHeight="1"/>
    <row r="938" ht="15" hidden="1" customHeight="1"/>
    <row r="939" ht="15" hidden="1" customHeight="1"/>
    <row r="940" ht="15" hidden="1" customHeight="1"/>
    <row r="941" ht="15" hidden="1" customHeight="1"/>
    <row r="942" ht="15" hidden="1" customHeight="1"/>
    <row r="943" ht="15" hidden="1" customHeight="1"/>
    <row r="944" ht="15" hidden="1" customHeight="1"/>
    <row r="945" ht="15" hidden="1" customHeight="1"/>
    <row r="946" ht="15" hidden="1" customHeight="1"/>
    <row r="947" ht="15" hidden="1" customHeight="1"/>
    <row r="948" ht="15" hidden="1" customHeight="1"/>
    <row r="949" ht="15" hidden="1" customHeight="1"/>
    <row r="950" ht="15" hidden="1" customHeight="1"/>
    <row r="951" ht="15" hidden="1" customHeight="1"/>
    <row r="952" ht="15" hidden="1" customHeight="1"/>
    <row r="953" ht="15" hidden="1" customHeight="1"/>
    <row r="954" ht="15" hidden="1" customHeight="1"/>
    <row r="955" ht="15" hidden="1" customHeight="1"/>
    <row r="956" ht="15" hidden="1" customHeight="1"/>
    <row r="957" ht="15" hidden="1" customHeight="1"/>
    <row r="958" ht="15" hidden="1" customHeight="1"/>
    <row r="959" ht="15" hidden="1" customHeight="1"/>
    <row r="960" ht="15" hidden="1" customHeight="1"/>
    <row r="961" ht="15" hidden="1" customHeight="1"/>
    <row r="962" ht="15" hidden="1" customHeight="1"/>
    <row r="963" ht="15" hidden="1" customHeight="1"/>
    <row r="964" ht="15" hidden="1" customHeight="1"/>
    <row r="965" ht="15" hidden="1" customHeight="1"/>
    <row r="966" ht="15" hidden="1" customHeight="1"/>
    <row r="967" ht="15" hidden="1" customHeight="1"/>
    <row r="968" ht="15" hidden="1" customHeight="1"/>
    <row r="969" ht="15" hidden="1" customHeight="1"/>
    <row r="970" ht="15" hidden="1" customHeight="1"/>
    <row r="971" ht="15" hidden="1" customHeight="1"/>
    <row r="972" ht="15" hidden="1" customHeight="1"/>
    <row r="973" ht="15" hidden="1" customHeight="1"/>
    <row r="974" ht="15" hidden="1" customHeight="1"/>
    <row r="975" ht="15" hidden="1" customHeight="1"/>
    <row r="976" ht="15" hidden="1" customHeight="1"/>
    <row r="977" ht="15" hidden="1" customHeight="1"/>
    <row r="978" ht="15" hidden="1" customHeight="1"/>
    <row r="979" ht="15" hidden="1" customHeight="1"/>
    <row r="980" ht="15" hidden="1" customHeight="1"/>
    <row r="981" ht="15" hidden="1" customHeight="1"/>
    <row r="982" ht="15" hidden="1" customHeight="1"/>
    <row r="983" ht="15" hidden="1" customHeight="1"/>
    <row r="984" ht="15" hidden="1" customHeight="1"/>
    <row r="985" ht="15" hidden="1" customHeight="1"/>
    <row r="986" ht="15" hidden="1" customHeight="1"/>
    <row r="987" ht="15" hidden="1" customHeight="1"/>
    <row r="988" ht="15" hidden="1" customHeight="1"/>
    <row r="989" ht="15" hidden="1" customHeight="1"/>
    <row r="990" ht="15" hidden="1" customHeight="1"/>
    <row r="991" ht="15" hidden="1" customHeight="1"/>
    <row r="992" ht="15" hidden="1" customHeight="1"/>
    <row r="993" ht="15" hidden="1" customHeight="1"/>
    <row r="994" ht="15" hidden="1" customHeight="1"/>
    <row r="995" ht="15" hidden="1" customHeight="1"/>
    <row r="996" ht="15" hidden="1" customHeight="1"/>
    <row r="997" ht="15" hidden="1" customHeight="1"/>
    <row r="998" ht="15" hidden="1" customHeight="1"/>
    <row r="999" ht="15" hidden="1" customHeight="1"/>
    <row r="1000" ht="15" hidden="1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  <ignoredErrors>
    <ignoredError sqref="E11:G11 E21:G23 E27:G28 E26:G26 E29:G29 E35:G38 E32:G32 E41:G48 E51:G56 E57:G58 E13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548DD4"/>
    <pageSetUpPr fitToPage="1"/>
  </sheetPr>
  <dimension ref="A1:I72"/>
  <sheetViews>
    <sheetView zoomScale="80" zoomScaleNormal="80" workbookViewId="0">
      <selection activeCell="F61" sqref="F61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66" bestFit="1" customWidth="1"/>
  </cols>
  <sheetData>
    <row r="1" spans="1:8" ht="6.75" customHeight="1">
      <c r="A1" s="309" t="s">
        <v>258</v>
      </c>
      <c r="B1" s="309"/>
      <c r="C1" s="309"/>
      <c r="D1" s="309"/>
      <c r="E1" s="309"/>
      <c r="F1" s="309"/>
      <c r="G1" s="309"/>
    </row>
    <row r="2" spans="1:8" ht="15">
      <c r="A2" s="319" t="s">
        <v>539</v>
      </c>
      <c r="B2" s="320"/>
      <c r="C2" s="320"/>
      <c r="D2" s="320"/>
      <c r="E2" s="320"/>
      <c r="F2" s="320"/>
      <c r="G2" s="321"/>
    </row>
    <row r="3" spans="1:8" ht="15">
      <c r="A3" s="316" t="s">
        <v>259</v>
      </c>
      <c r="B3" s="317"/>
      <c r="C3" s="317"/>
      <c r="D3" s="317"/>
      <c r="E3" s="317"/>
      <c r="F3" s="317"/>
      <c r="G3" s="318"/>
    </row>
    <row r="4" spans="1:8" ht="15">
      <c r="A4" s="316" t="s">
        <v>549</v>
      </c>
      <c r="B4" s="317"/>
      <c r="C4" s="317"/>
      <c r="D4" s="317"/>
      <c r="E4" s="317"/>
      <c r="F4" s="317"/>
      <c r="G4" s="318"/>
    </row>
    <row r="5" spans="1:8" ht="15">
      <c r="A5" s="313" t="s">
        <v>4</v>
      </c>
      <c r="B5" s="314"/>
      <c r="C5" s="314"/>
      <c r="D5" s="314"/>
      <c r="E5" s="314"/>
      <c r="F5" s="314"/>
      <c r="G5" s="315"/>
    </row>
    <row r="6" spans="1:8" ht="15">
      <c r="A6" s="179"/>
      <c r="B6" s="179"/>
      <c r="C6" s="179"/>
      <c r="D6" s="179"/>
      <c r="E6" s="179"/>
      <c r="F6" s="179"/>
      <c r="G6" s="179"/>
    </row>
    <row r="7" spans="1:8" ht="15">
      <c r="A7" s="310" t="s">
        <v>260</v>
      </c>
      <c r="B7" s="312" t="s">
        <v>261</v>
      </c>
      <c r="C7" s="312"/>
      <c r="D7" s="312"/>
      <c r="E7" s="312"/>
      <c r="F7" s="312"/>
      <c r="G7" s="311" t="s">
        <v>262</v>
      </c>
    </row>
    <row r="8" spans="1:8" ht="30">
      <c r="A8" s="310"/>
      <c r="B8" s="229" t="s">
        <v>263</v>
      </c>
      <c r="C8" s="230" t="s">
        <v>151</v>
      </c>
      <c r="D8" s="229" t="s">
        <v>152</v>
      </c>
      <c r="E8" s="229" t="s">
        <v>153</v>
      </c>
      <c r="F8" s="229" t="s">
        <v>264</v>
      </c>
      <c r="G8" s="311"/>
    </row>
    <row r="9" spans="1:8" ht="15">
      <c r="A9" s="75" t="s">
        <v>265</v>
      </c>
      <c r="B9" s="206"/>
      <c r="C9" s="206"/>
      <c r="D9" s="206"/>
      <c r="E9" s="206"/>
      <c r="F9" s="206"/>
      <c r="G9" s="206"/>
    </row>
    <row r="10" spans="1:8" ht="15">
      <c r="A10" s="76" t="s">
        <v>266</v>
      </c>
      <c r="B10" s="82">
        <v>0</v>
      </c>
      <c r="C10" s="82">
        <v>0</v>
      </c>
      <c r="D10" s="82">
        <v>0</v>
      </c>
      <c r="E10" s="82">
        <v>0</v>
      </c>
      <c r="F10" s="82">
        <v>0</v>
      </c>
      <c r="G10" s="82">
        <v>0</v>
      </c>
    </row>
    <row r="11" spans="1:8" ht="15">
      <c r="A11" s="76" t="s">
        <v>267</v>
      </c>
      <c r="B11" s="82">
        <v>0</v>
      </c>
      <c r="C11" s="82">
        <v>0</v>
      </c>
      <c r="D11" s="82">
        <v>0</v>
      </c>
      <c r="E11" s="82">
        <v>0</v>
      </c>
      <c r="F11" s="82">
        <v>0</v>
      </c>
      <c r="G11" s="82">
        <v>0</v>
      </c>
    </row>
    <row r="12" spans="1:8" ht="15">
      <c r="A12" s="76" t="s">
        <v>268</v>
      </c>
      <c r="B12" s="82">
        <v>0</v>
      </c>
      <c r="C12" s="82">
        <v>0</v>
      </c>
      <c r="D12" s="82">
        <v>0</v>
      </c>
      <c r="E12" s="82">
        <v>0</v>
      </c>
      <c r="F12" s="82">
        <v>0</v>
      </c>
      <c r="G12" s="82">
        <v>0</v>
      </c>
    </row>
    <row r="13" spans="1:8" ht="15">
      <c r="A13" s="76" t="s">
        <v>269</v>
      </c>
      <c r="B13" s="82">
        <v>0</v>
      </c>
      <c r="C13" s="82">
        <v>0</v>
      </c>
      <c r="D13" s="82">
        <v>0</v>
      </c>
      <c r="E13" s="82">
        <v>0</v>
      </c>
      <c r="F13" s="82">
        <v>0</v>
      </c>
      <c r="G13" s="82">
        <v>0</v>
      </c>
    </row>
    <row r="14" spans="1:8" ht="15">
      <c r="A14" s="76" t="s">
        <v>270</v>
      </c>
      <c r="B14" s="82">
        <v>0</v>
      </c>
      <c r="C14" s="82">
        <v>0</v>
      </c>
      <c r="D14" s="82">
        <v>0</v>
      </c>
      <c r="E14" s="82">
        <v>0</v>
      </c>
      <c r="F14" s="82">
        <v>0</v>
      </c>
      <c r="G14" s="82">
        <v>0</v>
      </c>
    </row>
    <row r="15" spans="1:8" ht="15">
      <c r="A15" s="76" t="s">
        <v>271</v>
      </c>
      <c r="B15" s="82">
        <v>0</v>
      </c>
      <c r="C15" s="82">
        <v>0</v>
      </c>
      <c r="D15" s="82">
        <v>0</v>
      </c>
      <c r="E15" s="82">
        <v>0</v>
      </c>
      <c r="F15" s="82">
        <v>0</v>
      </c>
      <c r="G15" s="82">
        <v>0</v>
      </c>
    </row>
    <row r="16" spans="1:8" ht="15">
      <c r="A16" s="76" t="s">
        <v>272</v>
      </c>
      <c r="B16" s="82">
        <v>0</v>
      </c>
      <c r="C16" s="82">
        <v>0</v>
      </c>
      <c r="D16" s="82">
        <v>0</v>
      </c>
      <c r="E16" s="82">
        <v>0</v>
      </c>
      <c r="F16" s="82">
        <v>0</v>
      </c>
      <c r="G16" s="82">
        <v>0</v>
      </c>
      <c r="H16" s="38"/>
    </row>
    <row r="17" spans="1:9" ht="15">
      <c r="A17" s="76" t="s">
        <v>273</v>
      </c>
      <c r="B17" s="82">
        <f>SUM(B18:B28)</f>
        <v>0</v>
      </c>
      <c r="C17" s="82">
        <f t="shared" ref="C17:G17" si="0">SUM(C18:C28)</f>
        <v>0</v>
      </c>
      <c r="D17" s="82">
        <f t="shared" si="0"/>
        <v>0</v>
      </c>
      <c r="E17" s="82">
        <f t="shared" si="0"/>
        <v>0</v>
      </c>
      <c r="F17" s="82">
        <f t="shared" si="0"/>
        <v>0</v>
      </c>
      <c r="G17" s="82">
        <f t="shared" si="0"/>
        <v>0</v>
      </c>
      <c r="H17" s="38"/>
    </row>
    <row r="18" spans="1:9" ht="15">
      <c r="A18" s="77" t="s">
        <v>274</v>
      </c>
      <c r="B18" s="82">
        <v>0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38"/>
    </row>
    <row r="19" spans="1:9" ht="15">
      <c r="A19" s="77" t="s">
        <v>275</v>
      </c>
      <c r="B19" s="82">
        <v>0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38"/>
    </row>
    <row r="20" spans="1:9" ht="15">
      <c r="A20" s="77" t="s">
        <v>276</v>
      </c>
      <c r="B20" s="82">
        <v>0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38"/>
    </row>
    <row r="21" spans="1:9" ht="15">
      <c r="A21" s="77" t="s">
        <v>277</v>
      </c>
      <c r="B21" s="82">
        <v>0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38"/>
    </row>
    <row r="22" spans="1:9" ht="15">
      <c r="A22" s="77" t="s">
        <v>278</v>
      </c>
      <c r="B22" s="82">
        <v>0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38"/>
    </row>
    <row r="23" spans="1:9" ht="15">
      <c r="A23" s="77" t="s">
        <v>279</v>
      </c>
      <c r="B23" s="82">
        <v>0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38"/>
    </row>
    <row r="24" spans="1:9" ht="15">
      <c r="A24" s="77" t="s">
        <v>280</v>
      </c>
      <c r="B24" s="82">
        <v>0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38"/>
    </row>
    <row r="25" spans="1:9" ht="15">
      <c r="A25" s="77" t="s">
        <v>281</v>
      </c>
      <c r="B25" s="82">
        <v>0</v>
      </c>
      <c r="C25" s="82">
        <v>0</v>
      </c>
      <c r="D25" s="82">
        <v>0</v>
      </c>
      <c r="E25" s="82">
        <v>0</v>
      </c>
      <c r="F25" s="82">
        <v>0</v>
      </c>
      <c r="G25" s="82">
        <v>0</v>
      </c>
      <c r="H25" s="38"/>
    </row>
    <row r="26" spans="1:9" ht="15">
      <c r="A26" s="77" t="s">
        <v>282</v>
      </c>
      <c r="B26" s="82">
        <v>0</v>
      </c>
      <c r="C26" s="82">
        <v>0</v>
      </c>
      <c r="D26" s="82">
        <v>0</v>
      </c>
      <c r="E26" s="82">
        <v>0</v>
      </c>
      <c r="F26" s="82">
        <v>0</v>
      </c>
      <c r="G26" s="82">
        <v>0</v>
      </c>
      <c r="H26" s="38"/>
    </row>
    <row r="27" spans="1:9" ht="15">
      <c r="A27" s="77" t="s">
        <v>283</v>
      </c>
      <c r="B27" s="82">
        <v>0</v>
      </c>
      <c r="C27" s="82">
        <v>0</v>
      </c>
      <c r="D27" s="82">
        <v>0</v>
      </c>
      <c r="E27" s="82">
        <v>0</v>
      </c>
      <c r="F27" s="82">
        <v>0</v>
      </c>
      <c r="G27" s="82">
        <v>0</v>
      </c>
      <c r="H27" s="38"/>
    </row>
    <row r="28" spans="1:9" ht="15">
      <c r="A28" s="77" t="s">
        <v>284</v>
      </c>
      <c r="B28" s="82">
        <v>0</v>
      </c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38"/>
    </row>
    <row r="29" spans="1:9" ht="15">
      <c r="A29" s="76" t="s">
        <v>285</v>
      </c>
      <c r="B29" s="82">
        <v>0</v>
      </c>
      <c r="C29" s="82">
        <v>0</v>
      </c>
      <c r="D29" s="82">
        <v>0</v>
      </c>
      <c r="E29" s="82">
        <v>0</v>
      </c>
      <c r="F29" s="82">
        <v>0</v>
      </c>
      <c r="G29" s="82">
        <v>0</v>
      </c>
      <c r="H29" s="53"/>
    </row>
    <row r="30" spans="1:9" ht="15">
      <c r="A30" s="77" t="s">
        <v>286</v>
      </c>
      <c r="B30" s="82">
        <v>0</v>
      </c>
      <c r="C30" s="82">
        <v>0</v>
      </c>
      <c r="D30" s="82">
        <v>0</v>
      </c>
      <c r="E30" s="82">
        <v>0</v>
      </c>
      <c r="F30" s="82">
        <v>0</v>
      </c>
      <c r="G30" s="82">
        <v>0</v>
      </c>
      <c r="H30" s="38"/>
    </row>
    <row r="31" spans="1:9" ht="15">
      <c r="A31" s="77" t="s">
        <v>287</v>
      </c>
      <c r="B31" s="82">
        <v>0</v>
      </c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38"/>
    </row>
    <row r="32" spans="1:9" ht="15">
      <c r="A32" s="77" t="s">
        <v>288</v>
      </c>
      <c r="B32" s="82">
        <v>0</v>
      </c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38"/>
      <c r="I32" s="38"/>
    </row>
    <row r="33" spans="1:9" ht="15">
      <c r="A33" s="77" t="s">
        <v>289</v>
      </c>
      <c r="B33" s="82">
        <v>0</v>
      </c>
      <c r="C33" s="82">
        <v>0</v>
      </c>
      <c r="D33" s="82">
        <v>0</v>
      </c>
      <c r="E33" s="82">
        <v>0</v>
      </c>
      <c r="F33" s="82">
        <v>0</v>
      </c>
      <c r="G33" s="82">
        <v>0</v>
      </c>
      <c r="H33" s="38"/>
      <c r="I33" s="38"/>
    </row>
    <row r="34" spans="1:9" ht="15">
      <c r="A34" s="77" t="s">
        <v>290</v>
      </c>
      <c r="B34" s="82">
        <v>0</v>
      </c>
      <c r="C34" s="82">
        <v>0</v>
      </c>
      <c r="D34" s="82">
        <v>0</v>
      </c>
      <c r="E34" s="82">
        <v>0</v>
      </c>
      <c r="F34" s="82">
        <v>0</v>
      </c>
      <c r="G34" s="82">
        <v>0</v>
      </c>
      <c r="H34" s="38"/>
      <c r="I34" s="38"/>
    </row>
    <row r="35" spans="1:9" ht="15">
      <c r="A35" s="76" t="s">
        <v>291</v>
      </c>
      <c r="B35" s="82">
        <v>17344779.995579466</v>
      </c>
      <c r="C35" s="82">
        <v>0</v>
      </c>
      <c r="D35" s="82">
        <f>B35-C35</f>
        <v>17344779.995579466</v>
      </c>
      <c r="E35" s="82">
        <v>17344779.995579466</v>
      </c>
      <c r="F35" s="82">
        <v>17344779.995579466</v>
      </c>
      <c r="G35" s="82">
        <f>D35-E35</f>
        <v>0</v>
      </c>
      <c r="H35" s="38"/>
      <c r="I35" s="38"/>
    </row>
    <row r="36" spans="1:9" ht="15">
      <c r="A36" s="76" t="s">
        <v>292</v>
      </c>
      <c r="B36" s="82">
        <v>0</v>
      </c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38"/>
      <c r="I36" s="38"/>
    </row>
    <row r="37" spans="1:9" ht="15">
      <c r="A37" s="77" t="s">
        <v>293</v>
      </c>
      <c r="B37" s="82">
        <v>0</v>
      </c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38"/>
      <c r="I37" s="38"/>
    </row>
    <row r="38" spans="1:9" ht="15">
      <c r="A38" s="76" t="s">
        <v>294</v>
      </c>
      <c r="B38" s="82">
        <v>0</v>
      </c>
      <c r="C38" s="82">
        <v>0</v>
      </c>
      <c r="D38" s="82">
        <v>0</v>
      </c>
      <c r="E38" s="82">
        <v>0</v>
      </c>
      <c r="F38" s="82">
        <v>0</v>
      </c>
      <c r="G38" s="82">
        <v>0</v>
      </c>
      <c r="H38" s="38"/>
      <c r="I38" s="38"/>
    </row>
    <row r="39" spans="1:9" ht="15">
      <c r="A39" s="77" t="s">
        <v>295</v>
      </c>
      <c r="B39" s="82">
        <v>0</v>
      </c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38"/>
      <c r="I39" s="38"/>
    </row>
    <row r="40" spans="1:9" ht="15">
      <c r="A40" s="77" t="s">
        <v>296</v>
      </c>
      <c r="B40" s="82">
        <v>0</v>
      </c>
      <c r="C40" s="82">
        <v>0</v>
      </c>
      <c r="D40" s="82">
        <v>0</v>
      </c>
      <c r="E40" s="82">
        <v>0</v>
      </c>
      <c r="F40" s="82">
        <v>0</v>
      </c>
      <c r="G40" s="82">
        <v>0</v>
      </c>
      <c r="H40" s="38"/>
      <c r="I40" s="38"/>
    </row>
    <row r="41" spans="1:9" ht="15">
      <c r="A41" s="78" t="s">
        <v>297</v>
      </c>
      <c r="B41" s="82">
        <f>B35</f>
        <v>17344779.995579466</v>
      </c>
      <c r="C41" s="82">
        <f t="shared" ref="C41:G41" si="1">C35</f>
        <v>0</v>
      </c>
      <c r="D41" s="82">
        <f t="shared" si="1"/>
        <v>17344779.995579466</v>
      </c>
      <c r="E41" s="82">
        <f t="shared" si="1"/>
        <v>17344779.995579466</v>
      </c>
      <c r="F41" s="82">
        <f t="shared" si="1"/>
        <v>17344779.995579466</v>
      </c>
      <c r="G41" s="82">
        <f t="shared" si="1"/>
        <v>0</v>
      </c>
      <c r="H41" s="38"/>
      <c r="I41" s="53"/>
    </row>
    <row r="42" spans="1:9" ht="15">
      <c r="A42" s="78" t="s">
        <v>298</v>
      </c>
      <c r="B42" s="82">
        <v>0</v>
      </c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38"/>
      <c r="I42" s="38"/>
    </row>
    <row r="43" spans="1:9" ht="15.75" customHeight="1">
      <c r="A43" s="78" t="s">
        <v>299</v>
      </c>
      <c r="B43" s="82">
        <v>0</v>
      </c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38"/>
      <c r="I43" s="38"/>
    </row>
    <row r="44" spans="1:9" ht="15">
      <c r="A44" s="76" t="s">
        <v>300</v>
      </c>
      <c r="B44" s="82">
        <v>0</v>
      </c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38"/>
      <c r="I44" s="38"/>
    </row>
    <row r="45" spans="1:9" ht="15">
      <c r="A45" s="77" t="s">
        <v>301</v>
      </c>
      <c r="B45" s="82">
        <v>0</v>
      </c>
      <c r="C45" s="82">
        <v>0</v>
      </c>
      <c r="D45" s="82">
        <v>0</v>
      </c>
      <c r="E45" s="82">
        <v>0</v>
      </c>
      <c r="F45" s="82">
        <v>0</v>
      </c>
      <c r="G45" s="82">
        <v>0</v>
      </c>
      <c r="H45" s="38"/>
      <c r="I45" s="38"/>
    </row>
    <row r="46" spans="1:9" ht="15">
      <c r="A46" s="77" t="s">
        <v>302</v>
      </c>
      <c r="B46" s="82">
        <v>0</v>
      </c>
      <c r="C46" s="82">
        <v>0</v>
      </c>
      <c r="D46" s="82">
        <v>0</v>
      </c>
      <c r="E46" s="82">
        <v>0</v>
      </c>
      <c r="F46" s="82">
        <v>0</v>
      </c>
      <c r="G46" s="82">
        <v>0</v>
      </c>
      <c r="H46" s="38"/>
      <c r="I46" s="38"/>
    </row>
    <row r="47" spans="1:9" ht="15">
      <c r="A47" s="77" t="s">
        <v>303</v>
      </c>
      <c r="B47" s="82">
        <v>0</v>
      </c>
      <c r="C47" s="82">
        <v>0</v>
      </c>
      <c r="D47" s="82">
        <v>0</v>
      </c>
      <c r="E47" s="82">
        <v>0</v>
      </c>
      <c r="F47" s="82">
        <v>0</v>
      </c>
      <c r="G47" s="82">
        <v>0</v>
      </c>
      <c r="H47" s="38"/>
      <c r="I47" s="38"/>
    </row>
    <row r="48" spans="1:9" ht="30">
      <c r="A48" s="79" t="s">
        <v>304</v>
      </c>
      <c r="B48" s="82">
        <v>0</v>
      </c>
      <c r="C48" s="82">
        <v>0</v>
      </c>
      <c r="D48" s="82">
        <v>0</v>
      </c>
      <c r="E48" s="82">
        <v>0</v>
      </c>
      <c r="F48" s="82">
        <v>0</v>
      </c>
      <c r="G48" s="82">
        <v>0</v>
      </c>
      <c r="H48" s="38"/>
      <c r="I48" s="38"/>
    </row>
    <row r="49" spans="1:9" ht="15">
      <c r="A49" s="77" t="s">
        <v>305</v>
      </c>
      <c r="B49" s="82">
        <v>0</v>
      </c>
      <c r="C49" s="82">
        <v>0</v>
      </c>
      <c r="D49" s="82">
        <v>0</v>
      </c>
      <c r="E49" s="82">
        <v>0</v>
      </c>
      <c r="F49" s="82">
        <v>0</v>
      </c>
      <c r="G49" s="82">
        <v>0</v>
      </c>
      <c r="H49" s="38"/>
      <c r="I49" s="38"/>
    </row>
    <row r="50" spans="1:9" ht="15">
      <c r="A50" s="77" t="s">
        <v>306</v>
      </c>
      <c r="B50" s="82">
        <v>0</v>
      </c>
      <c r="C50" s="82">
        <v>0</v>
      </c>
      <c r="D50" s="82">
        <v>0</v>
      </c>
      <c r="E50" s="82">
        <v>0</v>
      </c>
      <c r="F50" s="82">
        <v>0</v>
      </c>
      <c r="G50" s="82">
        <v>0</v>
      </c>
      <c r="H50" s="38"/>
      <c r="I50" s="38"/>
    </row>
    <row r="51" spans="1:9" ht="15">
      <c r="A51" s="77" t="s">
        <v>307</v>
      </c>
      <c r="B51" s="82">
        <v>0</v>
      </c>
      <c r="C51" s="82">
        <v>0</v>
      </c>
      <c r="D51" s="82">
        <v>0</v>
      </c>
      <c r="E51" s="82">
        <v>0</v>
      </c>
      <c r="F51" s="82">
        <v>0</v>
      </c>
      <c r="G51" s="82">
        <v>0</v>
      </c>
      <c r="H51" s="38"/>
      <c r="I51" s="38"/>
    </row>
    <row r="52" spans="1:9" ht="15">
      <c r="A52" s="77" t="s">
        <v>308</v>
      </c>
      <c r="B52" s="82">
        <v>0</v>
      </c>
      <c r="C52" s="82">
        <v>0</v>
      </c>
      <c r="D52" s="82">
        <v>0</v>
      </c>
      <c r="E52" s="82">
        <v>0</v>
      </c>
      <c r="F52" s="82">
        <v>0</v>
      </c>
      <c r="G52" s="82">
        <v>0</v>
      </c>
      <c r="H52" s="38"/>
      <c r="I52" s="38"/>
    </row>
    <row r="53" spans="1:9" ht="15">
      <c r="A53" s="76" t="s">
        <v>309</v>
      </c>
      <c r="B53" s="82">
        <v>0</v>
      </c>
      <c r="C53" s="82">
        <v>0</v>
      </c>
      <c r="D53" s="82">
        <v>0</v>
      </c>
      <c r="E53" s="82">
        <v>0</v>
      </c>
      <c r="F53" s="82">
        <v>0</v>
      </c>
      <c r="G53" s="82"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v>0</v>
      </c>
      <c r="E54" s="82">
        <v>0</v>
      </c>
      <c r="F54" s="82">
        <v>0</v>
      </c>
      <c r="G54" s="82">
        <v>0</v>
      </c>
      <c r="H54" s="38"/>
      <c r="I54" s="38"/>
    </row>
    <row r="55" spans="1:9" ht="15">
      <c r="A55" s="77" t="s">
        <v>311</v>
      </c>
      <c r="B55" s="82">
        <v>0</v>
      </c>
      <c r="C55" s="82">
        <v>0</v>
      </c>
      <c r="D55" s="82">
        <v>0</v>
      </c>
      <c r="E55" s="82">
        <v>0</v>
      </c>
      <c r="F55" s="82">
        <v>0</v>
      </c>
      <c r="G55" s="82">
        <v>0</v>
      </c>
      <c r="H55" s="38"/>
      <c r="I55" s="38"/>
    </row>
    <row r="56" spans="1:9" ht="15">
      <c r="A56" s="77" t="s">
        <v>312</v>
      </c>
      <c r="B56" s="82">
        <v>0</v>
      </c>
      <c r="C56" s="82">
        <v>0</v>
      </c>
      <c r="D56" s="82">
        <v>0</v>
      </c>
      <c r="E56" s="82">
        <v>0</v>
      </c>
      <c r="F56" s="82">
        <v>0</v>
      </c>
      <c r="G56" s="82">
        <v>0</v>
      </c>
      <c r="H56" s="38"/>
      <c r="I56" s="38"/>
    </row>
    <row r="57" spans="1:9" ht="15">
      <c r="A57" s="77" t="s">
        <v>313</v>
      </c>
      <c r="B57" s="82">
        <v>0</v>
      </c>
      <c r="C57" s="82">
        <v>0</v>
      </c>
      <c r="D57" s="82">
        <v>0</v>
      </c>
      <c r="E57" s="82">
        <v>0</v>
      </c>
      <c r="F57" s="82">
        <v>0</v>
      </c>
      <c r="G57" s="82">
        <v>0</v>
      </c>
      <c r="H57" s="38"/>
      <c r="I57" s="38"/>
    </row>
    <row r="58" spans="1:9" ht="15">
      <c r="A58" s="76" t="s">
        <v>314</v>
      </c>
      <c r="B58" s="82">
        <v>0</v>
      </c>
      <c r="C58" s="82">
        <v>0</v>
      </c>
      <c r="D58" s="82">
        <v>0</v>
      </c>
      <c r="E58" s="82">
        <v>0</v>
      </c>
      <c r="F58" s="82">
        <v>0</v>
      </c>
      <c r="G58" s="82"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v>0</v>
      </c>
      <c r="E59" s="82">
        <v>0</v>
      </c>
      <c r="F59" s="82">
        <v>0</v>
      </c>
      <c r="G59" s="82">
        <v>0</v>
      </c>
      <c r="H59" s="38"/>
      <c r="I59" s="38"/>
    </row>
    <row r="60" spans="1:9" ht="15">
      <c r="A60" s="77" t="s">
        <v>316</v>
      </c>
      <c r="B60" s="82">
        <v>0</v>
      </c>
      <c r="C60" s="82">
        <v>0</v>
      </c>
      <c r="D60" s="82">
        <v>0</v>
      </c>
      <c r="E60" s="82">
        <v>0</v>
      </c>
      <c r="F60" s="82">
        <v>0</v>
      </c>
      <c r="G60" s="82">
        <v>0</v>
      </c>
      <c r="H60" s="38"/>
      <c r="I60" s="38"/>
    </row>
    <row r="61" spans="1:9" ht="15">
      <c r="A61" s="76" t="s">
        <v>317</v>
      </c>
      <c r="B61" s="82">
        <v>0</v>
      </c>
      <c r="C61" s="82">
        <v>0</v>
      </c>
      <c r="D61" s="82">
        <v>0</v>
      </c>
      <c r="E61" s="82">
        <v>0</v>
      </c>
      <c r="F61" s="82">
        <v>0</v>
      </c>
      <c r="G61" s="82">
        <v>0</v>
      </c>
      <c r="H61" s="38"/>
      <c r="I61" s="38"/>
    </row>
    <row r="62" spans="1:9" ht="15">
      <c r="A62" s="76" t="s">
        <v>318</v>
      </c>
      <c r="B62" s="82">
        <v>0</v>
      </c>
      <c r="C62" s="82">
        <v>0</v>
      </c>
      <c r="D62" s="82">
        <v>0</v>
      </c>
      <c r="E62" s="82">
        <v>0</v>
      </c>
      <c r="F62" s="82">
        <v>0</v>
      </c>
      <c r="G62" s="82">
        <v>0</v>
      </c>
      <c r="H62" s="38"/>
      <c r="I62" s="38"/>
    </row>
    <row r="63" spans="1:9" ht="15">
      <c r="A63" s="78" t="s">
        <v>319</v>
      </c>
      <c r="B63" s="82">
        <v>0</v>
      </c>
      <c r="C63" s="82">
        <v>0</v>
      </c>
      <c r="D63" s="82">
        <v>0</v>
      </c>
      <c r="E63" s="82">
        <v>0</v>
      </c>
      <c r="F63" s="82">
        <v>0</v>
      </c>
      <c r="G63" s="82">
        <v>0</v>
      </c>
      <c r="H63" s="38"/>
      <c r="I63" s="53"/>
    </row>
    <row r="64" spans="1:9" ht="15">
      <c r="A64" s="78" t="s">
        <v>320</v>
      </c>
      <c r="B64" s="82">
        <v>0</v>
      </c>
      <c r="C64" s="82">
        <v>0</v>
      </c>
      <c r="D64" s="82">
        <v>0</v>
      </c>
      <c r="E64" s="82">
        <v>0</v>
      </c>
      <c r="F64" s="82">
        <v>0</v>
      </c>
      <c r="G64" s="82">
        <v>0</v>
      </c>
      <c r="H64" s="38"/>
      <c r="I64" s="53"/>
    </row>
    <row r="65" spans="1:9" ht="15">
      <c r="A65" s="76" t="s">
        <v>321</v>
      </c>
      <c r="B65" s="82">
        <v>0</v>
      </c>
      <c r="C65" s="82">
        <v>0</v>
      </c>
      <c r="D65" s="82">
        <v>0</v>
      </c>
      <c r="E65" s="82">
        <v>0</v>
      </c>
      <c r="F65" s="82">
        <v>0</v>
      </c>
      <c r="G65" s="82">
        <v>0</v>
      </c>
      <c r="H65" s="38"/>
      <c r="I65" s="38"/>
    </row>
    <row r="66" spans="1:9" ht="15">
      <c r="A66" s="78" t="s">
        <v>322</v>
      </c>
      <c r="B66" s="82">
        <f>B41</f>
        <v>17344779.995579466</v>
      </c>
      <c r="C66" s="82">
        <f t="shared" ref="C66:G66" si="2">C41</f>
        <v>0</v>
      </c>
      <c r="D66" s="82">
        <f t="shared" si="2"/>
        <v>17344779.995579466</v>
      </c>
      <c r="E66" s="82">
        <f t="shared" si="2"/>
        <v>17344779.995579466</v>
      </c>
      <c r="F66" s="82">
        <f t="shared" si="2"/>
        <v>17344779.995579466</v>
      </c>
      <c r="G66" s="82">
        <f t="shared" si="2"/>
        <v>0</v>
      </c>
      <c r="H66" s="38"/>
      <c r="I66" s="53"/>
    </row>
    <row r="67" spans="1:9" ht="15">
      <c r="A67" s="80" t="s">
        <v>323</v>
      </c>
      <c r="B67" s="82">
        <v>0</v>
      </c>
      <c r="C67" s="82">
        <v>0</v>
      </c>
      <c r="D67" s="82">
        <v>0</v>
      </c>
      <c r="E67" s="82">
        <v>0</v>
      </c>
      <c r="F67" s="82">
        <v>0</v>
      </c>
      <c r="G67" s="82">
        <v>0</v>
      </c>
      <c r="H67" s="38"/>
      <c r="I67" s="53"/>
    </row>
    <row r="68" spans="1:9" ht="15">
      <c r="A68" s="78" t="s">
        <v>324</v>
      </c>
      <c r="B68" s="82">
        <v>0</v>
      </c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38"/>
      <c r="I68" s="38"/>
    </row>
    <row r="69" spans="1:9" ht="15">
      <c r="A69" s="78" t="s">
        <v>325</v>
      </c>
      <c r="B69" s="82">
        <v>0</v>
      </c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38"/>
      <c r="I69" s="38"/>
    </row>
    <row r="70" spans="1:9" ht="15">
      <c r="A70" s="81" t="s">
        <v>326</v>
      </c>
      <c r="B70" s="207">
        <v>0</v>
      </c>
      <c r="C70" s="207">
        <v>0</v>
      </c>
      <c r="D70" s="207">
        <v>0</v>
      </c>
      <c r="E70" s="207">
        <v>0</v>
      </c>
      <c r="F70" s="207">
        <v>0</v>
      </c>
      <c r="G70" s="207">
        <v>0</v>
      </c>
      <c r="H70" s="38"/>
      <c r="I70" s="38"/>
    </row>
    <row r="71" spans="1:9" ht="15">
      <c r="A71" s="308" t="s">
        <v>327</v>
      </c>
      <c r="B71" s="308"/>
      <c r="C71" s="308"/>
      <c r="D71" s="308"/>
      <c r="E71" s="308"/>
      <c r="F71" s="308"/>
      <c r="G71" s="308"/>
      <c r="H71" s="38"/>
      <c r="I71" s="38"/>
    </row>
    <row r="72" spans="1:9" ht="15">
      <c r="A72" s="308" t="s">
        <v>328</v>
      </c>
      <c r="B72" s="308"/>
      <c r="C72" s="308"/>
      <c r="D72" s="308"/>
      <c r="E72" s="308"/>
      <c r="F72" s="308"/>
      <c r="G72" s="308"/>
      <c r="H72" s="38"/>
      <c r="I72" s="38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1.299212598425197" right="0.70866141732283472" top="0.74803149606299213" bottom="0.74803149606299213" header="0.31496062992125984" footer="0.31496062992125984"/>
  <pageSetup paperSize="9" scale="70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548DD4"/>
    <pageSetUpPr fitToPage="1"/>
  </sheetPr>
  <dimension ref="A1:I158"/>
  <sheetViews>
    <sheetView topLeftCell="B1" zoomScaleNormal="100" workbookViewId="0">
      <selection activeCell="B5" sqref="B5:I5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38"/>
      <c r="B1" s="38"/>
      <c r="C1" s="38"/>
      <c r="D1" s="38"/>
      <c r="E1" s="38"/>
      <c r="F1" s="38"/>
      <c r="G1" s="38"/>
      <c r="H1" s="38"/>
      <c r="I1" s="38"/>
    </row>
    <row r="2" spans="1:9" ht="15">
      <c r="A2" s="38"/>
      <c r="B2" s="322" t="s">
        <v>539</v>
      </c>
      <c r="C2" s="323"/>
      <c r="D2" s="323"/>
      <c r="E2" s="323"/>
      <c r="F2" s="323"/>
      <c r="G2" s="323"/>
      <c r="H2" s="323"/>
      <c r="I2" s="324"/>
    </row>
    <row r="3" spans="1:9" ht="15">
      <c r="A3" s="38"/>
      <c r="B3" s="325" t="s">
        <v>367</v>
      </c>
      <c r="C3" s="326"/>
      <c r="D3" s="326"/>
      <c r="E3" s="326"/>
      <c r="F3" s="326"/>
      <c r="G3" s="326"/>
      <c r="H3" s="326"/>
      <c r="I3" s="327"/>
    </row>
    <row r="4" spans="1:9" ht="15">
      <c r="A4" s="38"/>
      <c r="B4" s="328" t="s">
        <v>368</v>
      </c>
      <c r="C4" s="329"/>
      <c r="D4" s="329"/>
      <c r="E4" s="329"/>
      <c r="F4" s="329"/>
      <c r="G4" s="329"/>
      <c r="H4" s="329"/>
      <c r="I4" s="330"/>
    </row>
    <row r="5" spans="1:9" ht="15">
      <c r="A5" s="38"/>
      <c r="B5" s="331" t="s">
        <v>550</v>
      </c>
      <c r="C5" s="332"/>
      <c r="D5" s="332"/>
      <c r="E5" s="332"/>
      <c r="F5" s="332"/>
      <c r="G5" s="332"/>
      <c r="H5" s="332"/>
      <c r="I5" s="333"/>
    </row>
    <row r="6" spans="1:9" ht="7.5" customHeight="1">
      <c r="A6" s="38"/>
      <c r="B6" s="178"/>
      <c r="C6" s="178"/>
      <c r="D6" s="178"/>
      <c r="E6" s="178"/>
      <c r="F6" s="178"/>
      <c r="G6" s="178"/>
      <c r="H6" s="178"/>
      <c r="I6" s="178"/>
    </row>
    <row r="7" spans="1:9" ht="15">
      <c r="A7" s="38"/>
      <c r="B7" s="334" t="s">
        <v>128</v>
      </c>
      <c r="C7" s="335"/>
      <c r="D7" s="340"/>
      <c r="E7" s="340"/>
      <c r="F7" s="340"/>
      <c r="G7" s="340"/>
      <c r="H7" s="341"/>
      <c r="I7" s="342" t="s">
        <v>149</v>
      </c>
    </row>
    <row r="8" spans="1:9" ht="30">
      <c r="A8" s="38"/>
      <c r="B8" s="336"/>
      <c r="C8" s="337"/>
      <c r="D8" s="231" t="s">
        <v>150</v>
      </c>
      <c r="E8" s="232" t="s">
        <v>151</v>
      </c>
      <c r="F8" s="231" t="s">
        <v>152</v>
      </c>
      <c r="G8" s="231" t="s">
        <v>153</v>
      </c>
      <c r="H8" s="231" t="s">
        <v>154</v>
      </c>
      <c r="I8" s="343"/>
    </row>
    <row r="9" spans="1:9" ht="15">
      <c r="A9" s="38"/>
      <c r="B9" s="338"/>
      <c r="C9" s="339"/>
      <c r="D9" s="231">
        <v>1</v>
      </c>
      <c r="E9" s="232">
        <v>2</v>
      </c>
      <c r="F9" s="231" t="s">
        <v>155</v>
      </c>
      <c r="G9" s="231">
        <v>4</v>
      </c>
      <c r="H9" s="231">
        <v>5</v>
      </c>
      <c r="I9" s="233" t="s">
        <v>156</v>
      </c>
    </row>
    <row r="10" spans="1:9" s="194" customFormat="1" ht="15">
      <c r="A10" s="41"/>
      <c r="B10" s="39" t="s">
        <v>222</v>
      </c>
      <c r="C10" s="40"/>
      <c r="D10" s="188">
        <f t="shared" ref="D10:I10" si="0">D11+D19+D29+D39+D49+D63+D71+D75</f>
        <v>17344780</v>
      </c>
      <c r="E10" s="188">
        <f t="shared" si="0"/>
        <v>0</v>
      </c>
      <c r="F10" s="188">
        <f>F11+F19+F29+F39+F49+F63+F71+F75</f>
        <v>17344780</v>
      </c>
      <c r="G10" s="188">
        <f t="shared" si="0"/>
        <v>17238873</v>
      </c>
      <c r="H10" s="188">
        <f t="shared" si="0"/>
        <v>17238873</v>
      </c>
      <c r="I10" s="188">
        <f t="shared" si="0"/>
        <v>105907</v>
      </c>
    </row>
    <row r="11" spans="1:9" s="194" customFormat="1" ht="15">
      <c r="A11" s="41"/>
      <c r="B11" s="42" t="s">
        <v>221</v>
      </c>
      <c r="C11" s="43"/>
      <c r="D11" s="189">
        <f t="shared" ref="D11:I11" si="1">SUM(D12:D18)</f>
        <v>14813963</v>
      </c>
      <c r="E11" s="189">
        <f t="shared" si="1"/>
        <v>0</v>
      </c>
      <c r="F11" s="189">
        <f t="shared" si="1"/>
        <v>14813963</v>
      </c>
      <c r="G11" s="189">
        <f t="shared" si="1"/>
        <v>14813963</v>
      </c>
      <c r="H11" s="189">
        <f t="shared" si="1"/>
        <v>14813963</v>
      </c>
      <c r="I11" s="189">
        <f t="shared" si="1"/>
        <v>0</v>
      </c>
    </row>
    <row r="12" spans="1:9" ht="15">
      <c r="A12" s="38"/>
      <c r="B12" s="51" t="s">
        <v>6</v>
      </c>
      <c r="C12" s="44" t="s">
        <v>157</v>
      </c>
      <c r="D12" s="190">
        <v>2844550</v>
      </c>
      <c r="E12" s="190">
        <v>43511</v>
      </c>
      <c r="F12" s="193">
        <f>D12+E12</f>
        <v>2888061</v>
      </c>
      <c r="G12" s="190">
        <v>2888061</v>
      </c>
      <c r="H12" s="190">
        <v>2888061</v>
      </c>
      <c r="I12" s="190">
        <f>F12-G12</f>
        <v>0</v>
      </c>
    </row>
    <row r="13" spans="1:9" ht="15">
      <c r="A13" s="38"/>
      <c r="B13" s="51" t="s">
        <v>7</v>
      </c>
      <c r="C13" s="44" t="s">
        <v>158</v>
      </c>
      <c r="D13" s="190">
        <v>533400</v>
      </c>
      <c r="E13" s="190">
        <v>165356</v>
      </c>
      <c r="F13" s="193">
        <f t="shared" ref="F13:F16" si="2">D13+E13</f>
        <v>698756</v>
      </c>
      <c r="G13" s="190">
        <v>698756</v>
      </c>
      <c r="H13" s="190">
        <v>698756</v>
      </c>
      <c r="I13" s="190">
        <f t="shared" ref="I13:I76" si="3">F13-G13</f>
        <v>0</v>
      </c>
    </row>
    <row r="14" spans="1:9" ht="15">
      <c r="A14" s="38"/>
      <c r="B14" s="51" t="s">
        <v>8</v>
      </c>
      <c r="C14" s="44" t="s">
        <v>159</v>
      </c>
      <c r="D14" s="190">
        <v>9061473</v>
      </c>
      <c r="E14" s="190">
        <v>-351051</v>
      </c>
      <c r="F14" s="193">
        <f t="shared" si="2"/>
        <v>8710422</v>
      </c>
      <c r="G14" s="190">
        <v>8710422</v>
      </c>
      <c r="H14" s="190">
        <v>8710422</v>
      </c>
      <c r="I14" s="190">
        <f t="shared" si="3"/>
        <v>0</v>
      </c>
    </row>
    <row r="15" spans="1:9" ht="15">
      <c r="A15" s="38"/>
      <c r="B15" s="51" t="s">
        <v>9</v>
      </c>
      <c r="C15" s="44" t="s">
        <v>160</v>
      </c>
      <c r="D15" s="190">
        <v>1049437</v>
      </c>
      <c r="E15" s="190">
        <v>70992</v>
      </c>
      <c r="F15" s="193">
        <f t="shared" si="2"/>
        <v>1120429</v>
      </c>
      <c r="G15" s="190">
        <v>1120429</v>
      </c>
      <c r="H15" s="190">
        <v>1120429</v>
      </c>
      <c r="I15" s="190">
        <f t="shared" si="3"/>
        <v>0</v>
      </c>
    </row>
    <row r="16" spans="1:9" ht="15">
      <c r="A16" s="38"/>
      <c r="B16" s="51" t="s">
        <v>10</v>
      </c>
      <c r="C16" s="44" t="s">
        <v>161</v>
      </c>
      <c r="D16" s="190">
        <v>1325103</v>
      </c>
      <c r="E16" s="190">
        <v>71192</v>
      </c>
      <c r="F16" s="193">
        <f t="shared" si="2"/>
        <v>1396295</v>
      </c>
      <c r="G16" s="190">
        <v>1396295</v>
      </c>
      <c r="H16" s="190">
        <v>1396295</v>
      </c>
      <c r="I16" s="190">
        <f t="shared" si="3"/>
        <v>0</v>
      </c>
    </row>
    <row r="17" spans="1:9" ht="15">
      <c r="A17" s="38"/>
      <c r="B17" s="51" t="s">
        <v>11</v>
      </c>
      <c r="C17" s="44" t="s">
        <v>162</v>
      </c>
      <c r="D17" s="190">
        <v>0</v>
      </c>
      <c r="E17" s="190">
        <v>0</v>
      </c>
      <c r="F17" s="193">
        <f t="shared" ref="F17:F18" si="4">D17+E17</f>
        <v>0</v>
      </c>
      <c r="G17" s="190">
        <v>0</v>
      </c>
      <c r="H17" s="190">
        <v>0</v>
      </c>
      <c r="I17" s="190">
        <f t="shared" si="3"/>
        <v>0</v>
      </c>
    </row>
    <row r="18" spans="1:9" ht="15">
      <c r="A18" s="38"/>
      <c r="B18" s="51" t="s">
        <v>12</v>
      </c>
      <c r="C18" s="44" t="s">
        <v>163</v>
      </c>
      <c r="D18" s="190">
        <v>0</v>
      </c>
      <c r="E18" s="190">
        <v>0</v>
      </c>
      <c r="F18" s="193">
        <f t="shared" si="4"/>
        <v>0</v>
      </c>
      <c r="G18" s="190">
        <v>0</v>
      </c>
      <c r="H18" s="190">
        <v>0</v>
      </c>
      <c r="I18" s="190">
        <f t="shared" si="3"/>
        <v>0</v>
      </c>
    </row>
    <row r="19" spans="1:9" s="194" customFormat="1" ht="15">
      <c r="A19" s="41"/>
      <c r="B19" s="45" t="s">
        <v>229</v>
      </c>
      <c r="C19" s="46"/>
      <c r="D19" s="191">
        <f t="shared" ref="D19:H19" si="5">SUM(D20:D28)</f>
        <v>603735</v>
      </c>
      <c r="E19" s="191">
        <f t="shared" si="5"/>
        <v>31620</v>
      </c>
      <c r="F19" s="191">
        <f t="shared" si="5"/>
        <v>635355</v>
      </c>
      <c r="G19" s="191">
        <f t="shared" si="5"/>
        <v>604672</v>
      </c>
      <c r="H19" s="191">
        <f t="shared" si="5"/>
        <v>604672</v>
      </c>
      <c r="I19" s="191">
        <f t="shared" si="3"/>
        <v>30683</v>
      </c>
    </row>
    <row r="20" spans="1:9" ht="15">
      <c r="A20" s="38"/>
      <c r="B20" s="51" t="s">
        <v>13</v>
      </c>
      <c r="C20" s="44" t="s">
        <v>164</v>
      </c>
      <c r="D20" s="190">
        <v>321118</v>
      </c>
      <c r="E20" s="190">
        <v>-70793</v>
      </c>
      <c r="F20" s="190">
        <f>D20+E20</f>
        <v>250325</v>
      </c>
      <c r="G20" s="190">
        <v>228385</v>
      </c>
      <c r="H20" s="190">
        <v>228385</v>
      </c>
      <c r="I20" s="190">
        <f t="shared" si="3"/>
        <v>21940</v>
      </c>
    </row>
    <row r="21" spans="1:9" ht="15">
      <c r="A21" s="38"/>
      <c r="B21" s="51" t="s">
        <v>14</v>
      </c>
      <c r="C21" s="44" t="s">
        <v>165</v>
      </c>
      <c r="D21" s="190">
        <v>69447</v>
      </c>
      <c r="E21" s="190">
        <v>102413</v>
      </c>
      <c r="F21" s="190">
        <f t="shared" ref="F21:F28" si="6">D21+E21</f>
        <v>171860</v>
      </c>
      <c r="G21" s="190">
        <v>171860</v>
      </c>
      <c r="H21" s="190">
        <v>171860</v>
      </c>
      <c r="I21" s="190">
        <f t="shared" si="3"/>
        <v>0</v>
      </c>
    </row>
    <row r="22" spans="1:9" ht="15">
      <c r="A22" s="38"/>
      <c r="B22" s="51" t="s">
        <v>15</v>
      </c>
      <c r="C22" s="44" t="s">
        <v>166</v>
      </c>
      <c r="D22" s="190">
        <v>0</v>
      </c>
      <c r="E22" s="190">
        <v>0</v>
      </c>
      <c r="F22" s="190">
        <f t="shared" si="6"/>
        <v>0</v>
      </c>
      <c r="G22" s="190">
        <v>0</v>
      </c>
      <c r="H22" s="190">
        <v>0</v>
      </c>
      <c r="I22" s="190">
        <f t="shared" si="3"/>
        <v>0</v>
      </c>
    </row>
    <row r="23" spans="1:9" ht="15">
      <c r="A23" s="38"/>
      <c r="B23" s="51" t="s">
        <v>16</v>
      </c>
      <c r="C23" s="44" t="s">
        <v>167</v>
      </c>
      <c r="D23" s="190">
        <v>0</v>
      </c>
      <c r="E23" s="190">
        <v>0</v>
      </c>
      <c r="F23" s="190">
        <f t="shared" si="6"/>
        <v>0</v>
      </c>
      <c r="G23" s="190">
        <v>0</v>
      </c>
      <c r="H23" s="190">
        <v>0</v>
      </c>
      <c r="I23" s="190">
        <f t="shared" si="3"/>
        <v>0</v>
      </c>
    </row>
    <row r="24" spans="1:9" ht="15">
      <c r="A24" s="38"/>
      <c r="B24" s="51" t="s">
        <v>17</v>
      </c>
      <c r="C24" s="44" t="s">
        <v>168</v>
      </c>
      <c r="D24" s="190">
        <v>0</v>
      </c>
      <c r="E24" s="190">
        <v>0</v>
      </c>
      <c r="F24" s="190">
        <f t="shared" si="6"/>
        <v>0</v>
      </c>
      <c r="G24" s="190">
        <v>0</v>
      </c>
      <c r="H24" s="190">
        <v>0</v>
      </c>
      <c r="I24" s="190">
        <f t="shared" si="3"/>
        <v>0</v>
      </c>
    </row>
    <row r="25" spans="1:9" ht="15">
      <c r="A25" s="38"/>
      <c r="B25" s="51" t="s">
        <v>18</v>
      </c>
      <c r="C25" s="44" t="s">
        <v>169</v>
      </c>
      <c r="D25" s="190">
        <v>199280</v>
      </c>
      <c r="E25" s="190">
        <v>0</v>
      </c>
      <c r="F25" s="190">
        <f t="shared" si="6"/>
        <v>199280</v>
      </c>
      <c r="G25" s="190">
        <v>195831</v>
      </c>
      <c r="H25" s="190">
        <v>195831</v>
      </c>
      <c r="I25" s="190">
        <f t="shared" si="3"/>
        <v>3449</v>
      </c>
    </row>
    <row r="26" spans="1:9" ht="15">
      <c r="A26" s="38"/>
      <c r="B26" s="51" t="s">
        <v>61</v>
      </c>
      <c r="C26" s="44" t="s">
        <v>170</v>
      </c>
      <c r="D26" s="190">
        <v>0</v>
      </c>
      <c r="E26" s="190">
        <v>0</v>
      </c>
      <c r="F26" s="190">
        <f t="shared" si="6"/>
        <v>0</v>
      </c>
      <c r="G26" s="190">
        <v>0</v>
      </c>
      <c r="H26" s="190">
        <v>0</v>
      </c>
      <c r="I26" s="190">
        <f t="shared" si="3"/>
        <v>0</v>
      </c>
    </row>
    <row r="27" spans="1:9" ht="15">
      <c r="A27" s="38"/>
      <c r="B27" s="51" t="s">
        <v>223</v>
      </c>
      <c r="C27" s="44" t="s">
        <v>171</v>
      </c>
      <c r="D27" s="190">
        <v>0</v>
      </c>
      <c r="E27" s="190">
        <v>0</v>
      </c>
      <c r="F27" s="190">
        <f t="shared" si="6"/>
        <v>0</v>
      </c>
      <c r="G27" s="190">
        <v>0</v>
      </c>
      <c r="H27" s="190">
        <v>0</v>
      </c>
      <c r="I27" s="190">
        <f t="shared" si="3"/>
        <v>0</v>
      </c>
    </row>
    <row r="28" spans="1:9" ht="15">
      <c r="A28" s="38"/>
      <c r="B28" s="51" t="s">
        <v>224</v>
      </c>
      <c r="C28" s="44" t="s">
        <v>172</v>
      </c>
      <c r="D28" s="190">
        <v>13890</v>
      </c>
      <c r="E28" s="190">
        <v>0</v>
      </c>
      <c r="F28" s="190">
        <f t="shared" si="6"/>
        <v>13890</v>
      </c>
      <c r="G28" s="190">
        <v>8596</v>
      </c>
      <c r="H28" s="190">
        <v>8596</v>
      </c>
      <c r="I28" s="190">
        <f t="shared" si="3"/>
        <v>5294</v>
      </c>
    </row>
    <row r="29" spans="1:9" ht="15">
      <c r="A29" s="41"/>
      <c r="B29" s="45" t="s">
        <v>230</v>
      </c>
      <c r="C29" s="46"/>
      <c r="D29" s="191">
        <f t="shared" ref="D29:H29" si="7">SUM(D30:D38)</f>
        <v>1735877</v>
      </c>
      <c r="E29" s="191">
        <f t="shared" si="7"/>
        <v>3586</v>
      </c>
      <c r="F29" s="191">
        <f t="shared" si="7"/>
        <v>1739463</v>
      </c>
      <c r="G29" s="191">
        <f t="shared" si="7"/>
        <v>1674251</v>
      </c>
      <c r="H29" s="191">
        <f t="shared" si="7"/>
        <v>1674251</v>
      </c>
      <c r="I29" s="191">
        <f t="shared" si="3"/>
        <v>65212</v>
      </c>
    </row>
    <row r="30" spans="1:9" ht="15">
      <c r="A30" s="38"/>
      <c r="B30" s="51" t="s">
        <v>21</v>
      </c>
      <c r="C30" s="44" t="s">
        <v>173</v>
      </c>
      <c r="D30" s="190">
        <v>198049</v>
      </c>
      <c r="E30" s="190">
        <v>9735</v>
      </c>
      <c r="F30" s="190">
        <f>D30+E30</f>
        <v>207784</v>
      </c>
      <c r="G30" s="190">
        <v>178554</v>
      </c>
      <c r="H30" s="190">
        <v>178554</v>
      </c>
      <c r="I30" s="190">
        <f t="shared" si="3"/>
        <v>29230</v>
      </c>
    </row>
    <row r="31" spans="1:9" ht="15">
      <c r="A31" s="38"/>
      <c r="B31" s="51" t="s">
        <v>22</v>
      </c>
      <c r="C31" s="44" t="s">
        <v>174</v>
      </c>
      <c r="D31" s="190">
        <v>908123</v>
      </c>
      <c r="E31" s="190">
        <v>75224</v>
      </c>
      <c r="F31" s="190">
        <f t="shared" ref="F31:F38" si="8">D31+E31</f>
        <v>983347</v>
      </c>
      <c r="G31" s="190">
        <v>981274</v>
      </c>
      <c r="H31" s="190">
        <v>981274</v>
      </c>
      <c r="I31" s="190">
        <f t="shared" si="3"/>
        <v>2073</v>
      </c>
    </row>
    <row r="32" spans="1:9" ht="15">
      <c r="A32" s="38"/>
      <c r="B32" s="51" t="s">
        <v>23</v>
      </c>
      <c r="C32" s="44" t="s">
        <v>175</v>
      </c>
      <c r="D32" s="190">
        <v>146425</v>
      </c>
      <c r="E32" s="190">
        <v>-102413</v>
      </c>
      <c r="F32" s="190">
        <f t="shared" si="8"/>
        <v>44012</v>
      </c>
      <c r="G32" s="190">
        <v>39136</v>
      </c>
      <c r="H32" s="190">
        <v>39136</v>
      </c>
      <c r="I32" s="190">
        <f t="shared" si="3"/>
        <v>4876</v>
      </c>
    </row>
    <row r="33" spans="1:9" ht="15">
      <c r="A33" s="38"/>
      <c r="B33" s="51" t="s">
        <v>24</v>
      </c>
      <c r="C33" s="44" t="s">
        <v>176</v>
      </c>
      <c r="D33" s="190">
        <v>53560</v>
      </c>
      <c r="E33" s="190">
        <v>0</v>
      </c>
      <c r="F33" s="190">
        <f t="shared" si="8"/>
        <v>53560</v>
      </c>
      <c r="G33" s="190">
        <v>43080</v>
      </c>
      <c r="H33" s="190">
        <v>43080</v>
      </c>
      <c r="I33" s="190">
        <f t="shared" si="3"/>
        <v>10480</v>
      </c>
    </row>
    <row r="34" spans="1:9" ht="15">
      <c r="A34" s="38"/>
      <c r="B34" s="51" t="s">
        <v>25</v>
      </c>
      <c r="C34" s="44" t="s">
        <v>177</v>
      </c>
      <c r="D34" s="190">
        <v>147833</v>
      </c>
      <c r="E34" s="190">
        <v>2113</v>
      </c>
      <c r="F34" s="190">
        <f t="shared" si="8"/>
        <v>149946</v>
      </c>
      <c r="G34" s="190">
        <v>141686</v>
      </c>
      <c r="H34" s="190">
        <v>141686</v>
      </c>
      <c r="I34" s="190">
        <f t="shared" si="3"/>
        <v>8260</v>
      </c>
    </row>
    <row r="35" spans="1:9" ht="15">
      <c r="A35" s="38"/>
      <c r="B35" s="51" t="s">
        <v>225</v>
      </c>
      <c r="C35" s="44" t="s">
        <v>178</v>
      </c>
      <c r="D35" s="190">
        <v>0</v>
      </c>
      <c r="E35" s="190">
        <v>0</v>
      </c>
      <c r="F35" s="190">
        <f t="shared" si="8"/>
        <v>0</v>
      </c>
      <c r="G35" s="190">
        <v>0</v>
      </c>
      <c r="H35" s="190">
        <v>0</v>
      </c>
      <c r="I35" s="190">
        <f t="shared" si="3"/>
        <v>0</v>
      </c>
    </row>
    <row r="36" spans="1:9" ht="15">
      <c r="A36" s="38"/>
      <c r="B36" s="51" t="s">
        <v>226</v>
      </c>
      <c r="C36" s="44" t="s">
        <v>179</v>
      </c>
      <c r="D36" s="190">
        <v>227901</v>
      </c>
      <c r="E36" s="190">
        <v>0</v>
      </c>
      <c r="F36" s="190">
        <f t="shared" si="8"/>
        <v>227901</v>
      </c>
      <c r="G36" s="190">
        <v>226718</v>
      </c>
      <c r="H36" s="190">
        <v>226718</v>
      </c>
      <c r="I36" s="190">
        <f t="shared" si="3"/>
        <v>1183</v>
      </c>
    </row>
    <row r="37" spans="1:9" ht="15">
      <c r="A37" s="38"/>
      <c r="B37" s="51" t="s">
        <v>227</v>
      </c>
      <c r="C37" s="44" t="s">
        <v>180</v>
      </c>
      <c r="D37" s="190">
        <v>36465</v>
      </c>
      <c r="E37" s="190">
        <v>18927</v>
      </c>
      <c r="F37" s="190">
        <f t="shared" si="8"/>
        <v>55392</v>
      </c>
      <c r="G37" s="190">
        <v>55392</v>
      </c>
      <c r="H37" s="190">
        <v>55392</v>
      </c>
      <c r="I37" s="190">
        <f t="shared" si="3"/>
        <v>0</v>
      </c>
    </row>
    <row r="38" spans="1:9" ht="15">
      <c r="A38" s="38"/>
      <c r="B38" s="51" t="s">
        <v>228</v>
      </c>
      <c r="C38" s="44" t="s">
        <v>181</v>
      </c>
      <c r="D38" s="190">
        <v>17521</v>
      </c>
      <c r="E38" s="190">
        <v>0</v>
      </c>
      <c r="F38" s="190">
        <f t="shared" si="8"/>
        <v>17521</v>
      </c>
      <c r="G38" s="190">
        <v>8411</v>
      </c>
      <c r="H38" s="190">
        <v>8411</v>
      </c>
      <c r="I38" s="190">
        <f t="shared" si="3"/>
        <v>9110</v>
      </c>
    </row>
    <row r="39" spans="1:9" s="194" customFormat="1" ht="15">
      <c r="A39" s="41"/>
      <c r="B39" s="45" t="s">
        <v>231</v>
      </c>
      <c r="C39" s="46"/>
      <c r="D39" s="191">
        <v>0</v>
      </c>
      <c r="E39" s="191">
        <v>0</v>
      </c>
      <c r="F39" s="191">
        <v>0</v>
      </c>
      <c r="G39" s="191">
        <v>0</v>
      </c>
      <c r="H39" s="191">
        <v>0</v>
      </c>
      <c r="I39" s="190">
        <f t="shared" si="3"/>
        <v>0</v>
      </c>
    </row>
    <row r="40" spans="1:9" ht="15">
      <c r="A40" s="38"/>
      <c r="B40" s="51" t="s">
        <v>26</v>
      </c>
      <c r="C40" s="44" t="s">
        <v>182</v>
      </c>
      <c r="D40" s="190">
        <v>0</v>
      </c>
      <c r="E40" s="190">
        <v>0</v>
      </c>
      <c r="F40" s="190">
        <v>0</v>
      </c>
      <c r="G40" s="190">
        <v>0</v>
      </c>
      <c r="H40" s="190">
        <v>0</v>
      </c>
      <c r="I40" s="190">
        <f t="shared" si="3"/>
        <v>0</v>
      </c>
    </row>
    <row r="41" spans="1:9" ht="15">
      <c r="A41" s="38"/>
      <c r="B41" s="51" t="s">
        <v>27</v>
      </c>
      <c r="C41" s="44" t="s">
        <v>183</v>
      </c>
      <c r="D41" s="190">
        <v>0</v>
      </c>
      <c r="E41" s="190">
        <v>0</v>
      </c>
      <c r="F41" s="190">
        <v>0</v>
      </c>
      <c r="G41" s="190">
        <v>0</v>
      </c>
      <c r="H41" s="190">
        <v>0</v>
      </c>
      <c r="I41" s="190">
        <f t="shared" si="3"/>
        <v>0</v>
      </c>
    </row>
    <row r="42" spans="1:9" ht="15">
      <c r="A42" s="38"/>
      <c r="B42" s="51" t="s">
        <v>28</v>
      </c>
      <c r="C42" s="44" t="s">
        <v>184</v>
      </c>
      <c r="D42" s="190">
        <v>0</v>
      </c>
      <c r="E42" s="190">
        <v>0</v>
      </c>
      <c r="F42" s="190">
        <v>0</v>
      </c>
      <c r="G42" s="190">
        <v>0</v>
      </c>
      <c r="H42" s="190">
        <v>0</v>
      </c>
      <c r="I42" s="190">
        <f t="shared" si="3"/>
        <v>0</v>
      </c>
    </row>
    <row r="43" spans="1:9" ht="15">
      <c r="A43" s="38"/>
      <c r="B43" s="51" t="s">
        <v>29</v>
      </c>
      <c r="C43" s="44" t="s">
        <v>185</v>
      </c>
      <c r="D43" s="190">
        <v>0</v>
      </c>
      <c r="E43" s="190">
        <v>0</v>
      </c>
      <c r="F43" s="190">
        <v>0</v>
      </c>
      <c r="G43" s="190">
        <v>0</v>
      </c>
      <c r="H43" s="190">
        <v>0</v>
      </c>
      <c r="I43" s="190">
        <f t="shared" si="3"/>
        <v>0</v>
      </c>
    </row>
    <row r="44" spans="1:9" ht="15">
      <c r="A44" s="38"/>
      <c r="B44" s="51" t="s">
        <v>30</v>
      </c>
      <c r="C44" s="44" t="s">
        <v>186</v>
      </c>
      <c r="D44" s="190">
        <v>0</v>
      </c>
      <c r="E44" s="190">
        <v>0</v>
      </c>
      <c r="F44" s="190">
        <v>0</v>
      </c>
      <c r="G44" s="190">
        <v>0</v>
      </c>
      <c r="H44" s="190">
        <v>0</v>
      </c>
      <c r="I44" s="190">
        <f t="shared" si="3"/>
        <v>0</v>
      </c>
    </row>
    <row r="45" spans="1:9" ht="15">
      <c r="A45" s="38"/>
      <c r="B45" s="51" t="s">
        <v>232</v>
      </c>
      <c r="C45" s="44" t="s">
        <v>187</v>
      </c>
      <c r="D45" s="190">
        <v>0</v>
      </c>
      <c r="E45" s="190">
        <v>0</v>
      </c>
      <c r="F45" s="190">
        <v>0</v>
      </c>
      <c r="G45" s="190">
        <v>0</v>
      </c>
      <c r="H45" s="190">
        <v>0</v>
      </c>
      <c r="I45" s="190">
        <f t="shared" si="3"/>
        <v>0</v>
      </c>
    </row>
    <row r="46" spans="1:9" ht="15">
      <c r="A46" s="38"/>
      <c r="B46" s="51" t="s">
        <v>233</v>
      </c>
      <c r="C46" s="44" t="s">
        <v>188</v>
      </c>
      <c r="D46" s="190">
        <v>0</v>
      </c>
      <c r="E46" s="190">
        <v>0</v>
      </c>
      <c r="F46" s="190">
        <v>0</v>
      </c>
      <c r="G46" s="190">
        <v>0</v>
      </c>
      <c r="H46" s="190">
        <v>0</v>
      </c>
      <c r="I46" s="190">
        <f t="shared" si="3"/>
        <v>0</v>
      </c>
    </row>
    <row r="47" spans="1:9" ht="15">
      <c r="A47" s="38"/>
      <c r="B47" s="51" t="s">
        <v>234</v>
      </c>
      <c r="C47" s="44" t="s">
        <v>189</v>
      </c>
      <c r="D47" s="190">
        <v>0</v>
      </c>
      <c r="E47" s="190">
        <v>0</v>
      </c>
      <c r="F47" s="190">
        <v>0</v>
      </c>
      <c r="G47" s="190">
        <v>0</v>
      </c>
      <c r="H47" s="190">
        <v>0</v>
      </c>
      <c r="I47" s="190">
        <f t="shared" si="3"/>
        <v>0</v>
      </c>
    </row>
    <row r="48" spans="1:9" ht="15">
      <c r="A48" s="38"/>
      <c r="B48" s="51" t="s">
        <v>235</v>
      </c>
      <c r="C48" s="44" t="s">
        <v>190</v>
      </c>
      <c r="D48" s="190">
        <v>0</v>
      </c>
      <c r="E48" s="190">
        <v>0</v>
      </c>
      <c r="F48" s="190">
        <v>0</v>
      </c>
      <c r="G48" s="190">
        <v>0</v>
      </c>
      <c r="H48" s="190">
        <v>0</v>
      </c>
      <c r="I48" s="190">
        <f t="shared" si="3"/>
        <v>0</v>
      </c>
    </row>
    <row r="49" spans="1:9" s="194" customFormat="1" ht="15">
      <c r="A49" s="41"/>
      <c r="B49" s="45" t="s">
        <v>236</v>
      </c>
      <c r="C49" s="46"/>
      <c r="D49" s="191">
        <f t="shared" ref="D49:H49" si="9">SUM(D50:D58)</f>
        <v>191205</v>
      </c>
      <c r="E49" s="191">
        <f t="shared" si="9"/>
        <v>-35206</v>
      </c>
      <c r="F49" s="191">
        <f t="shared" si="9"/>
        <v>155999</v>
      </c>
      <c r="G49" s="191">
        <f t="shared" si="9"/>
        <v>145987</v>
      </c>
      <c r="H49" s="191">
        <f t="shared" si="9"/>
        <v>145987</v>
      </c>
      <c r="I49" s="190">
        <f t="shared" si="3"/>
        <v>10012</v>
      </c>
    </row>
    <row r="50" spans="1:9" ht="15">
      <c r="A50" s="38"/>
      <c r="B50" s="51" t="s">
        <v>84</v>
      </c>
      <c r="C50" s="44" t="s">
        <v>191</v>
      </c>
      <c r="D50" s="190">
        <v>191205</v>
      </c>
      <c r="E50" s="190">
        <v>-35206</v>
      </c>
      <c r="F50" s="190">
        <f>D50+E50</f>
        <v>155999</v>
      </c>
      <c r="G50" s="190">
        <v>145987</v>
      </c>
      <c r="H50" s="190">
        <v>145987</v>
      </c>
      <c r="I50" s="190">
        <f t="shared" si="3"/>
        <v>10012</v>
      </c>
    </row>
    <row r="51" spans="1:9" ht="15">
      <c r="A51" s="38"/>
      <c r="B51" s="51" t="s">
        <v>85</v>
      </c>
      <c r="C51" s="44" t="s">
        <v>192</v>
      </c>
      <c r="D51" s="190">
        <v>0</v>
      </c>
      <c r="E51" s="190">
        <v>0</v>
      </c>
      <c r="F51" s="190">
        <f t="shared" ref="F51:F53" si="10">D51+E51</f>
        <v>0</v>
      </c>
      <c r="G51" s="190">
        <v>0</v>
      </c>
      <c r="H51" s="190">
        <v>0</v>
      </c>
      <c r="I51" s="190">
        <f t="shared" si="3"/>
        <v>0</v>
      </c>
    </row>
    <row r="52" spans="1:9" ht="15">
      <c r="A52" s="38"/>
      <c r="B52" s="51" t="s">
        <v>86</v>
      </c>
      <c r="C52" s="47" t="s">
        <v>193</v>
      </c>
      <c r="D52" s="190">
        <v>0</v>
      </c>
      <c r="E52" s="190">
        <v>0</v>
      </c>
      <c r="F52" s="190">
        <f t="shared" si="10"/>
        <v>0</v>
      </c>
      <c r="G52" s="190">
        <v>0</v>
      </c>
      <c r="H52" s="190">
        <v>0</v>
      </c>
      <c r="I52" s="190">
        <f t="shared" si="3"/>
        <v>0</v>
      </c>
    </row>
    <row r="53" spans="1:9" ht="15">
      <c r="A53" s="38"/>
      <c r="B53" s="51" t="s">
        <v>237</v>
      </c>
      <c r="C53" s="44" t="s">
        <v>194</v>
      </c>
      <c r="D53" s="190">
        <v>0</v>
      </c>
      <c r="E53" s="190">
        <v>0</v>
      </c>
      <c r="F53" s="190">
        <f t="shared" si="10"/>
        <v>0</v>
      </c>
      <c r="G53" s="190">
        <v>0</v>
      </c>
      <c r="H53" s="190">
        <v>0</v>
      </c>
      <c r="I53" s="190">
        <f t="shared" si="3"/>
        <v>0</v>
      </c>
    </row>
    <row r="54" spans="1:9" ht="15">
      <c r="A54" s="38"/>
      <c r="B54" s="51" t="s">
        <v>238</v>
      </c>
      <c r="C54" s="44" t="s">
        <v>195</v>
      </c>
      <c r="D54" s="190">
        <v>0</v>
      </c>
      <c r="E54" s="190">
        <v>0</v>
      </c>
      <c r="F54" s="190">
        <v>0</v>
      </c>
      <c r="G54" s="190">
        <v>0</v>
      </c>
      <c r="H54" s="190">
        <v>0</v>
      </c>
      <c r="I54" s="190">
        <f t="shared" si="3"/>
        <v>0</v>
      </c>
    </row>
    <row r="55" spans="1:9" ht="15">
      <c r="A55" s="38"/>
      <c r="B55" s="51" t="s">
        <v>239</v>
      </c>
      <c r="C55" s="44" t="s">
        <v>196</v>
      </c>
      <c r="D55" s="190">
        <v>0</v>
      </c>
      <c r="E55" s="190">
        <v>0</v>
      </c>
      <c r="F55" s="190">
        <v>0</v>
      </c>
      <c r="G55" s="190">
        <v>0</v>
      </c>
      <c r="H55" s="190">
        <v>0</v>
      </c>
      <c r="I55" s="190">
        <f t="shared" si="3"/>
        <v>0</v>
      </c>
    </row>
    <row r="56" spans="1:9" ht="15">
      <c r="A56" s="38"/>
      <c r="B56" s="51" t="s">
        <v>240</v>
      </c>
      <c r="C56" s="44" t="s">
        <v>197</v>
      </c>
      <c r="D56" s="190">
        <v>0</v>
      </c>
      <c r="E56" s="190">
        <v>0</v>
      </c>
      <c r="F56" s="190">
        <v>0</v>
      </c>
      <c r="G56" s="190">
        <v>0</v>
      </c>
      <c r="H56" s="190">
        <v>0</v>
      </c>
      <c r="I56" s="190">
        <f t="shared" si="3"/>
        <v>0</v>
      </c>
    </row>
    <row r="57" spans="1:9" ht="15">
      <c r="A57" s="38"/>
      <c r="B57" s="51" t="s">
        <v>241</v>
      </c>
      <c r="C57" s="44" t="s">
        <v>198</v>
      </c>
      <c r="D57" s="190">
        <v>0</v>
      </c>
      <c r="E57" s="190">
        <v>0</v>
      </c>
      <c r="F57" s="190">
        <v>0</v>
      </c>
      <c r="G57" s="190">
        <v>0</v>
      </c>
      <c r="H57" s="190">
        <v>0</v>
      </c>
      <c r="I57" s="190">
        <f t="shared" si="3"/>
        <v>0</v>
      </c>
    </row>
    <row r="58" spans="1:9" ht="15">
      <c r="A58" s="38"/>
      <c r="B58" s="51" t="s">
        <v>242</v>
      </c>
      <c r="C58" s="44" t="s">
        <v>199</v>
      </c>
      <c r="D58" s="190">
        <v>0</v>
      </c>
      <c r="E58" s="190">
        <v>0</v>
      </c>
      <c r="F58" s="190">
        <v>0</v>
      </c>
      <c r="G58" s="190">
        <v>0</v>
      </c>
      <c r="H58" s="190">
        <v>0</v>
      </c>
      <c r="I58" s="190">
        <f t="shared" si="3"/>
        <v>0</v>
      </c>
    </row>
    <row r="59" spans="1:9" ht="15">
      <c r="A59" s="41"/>
      <c r="B59" s="45" t="s">
        <v>243</v>
      </c>
      <c r="C59" s="46"/>
      <c r="D59" s="191">
        <v>0</v>
      </c>
      <c r="E59" s="191">
        <v>0</v>
      </c>
      <c r="F59" s="190">
        <v>0</v>
      </c>
      <c r="G59" s="191">
        <v>0</v>
      </c>
      <c r="H59" s="191">
        <v>0</v>
      </c>
      <c r="I59" s="190">
        <f t="shared" si="3"/>
        <v>0</v>
      </c>
    </row>
    <row r="60" spans="1:9" ht="15">
      <c r="A60" s="38"/>
      <c r="B60" s="51" t="s">
        <v>32</v>
      </c>
      <c r="C60" s="44" t="s">
        <v>200</v>
      </c>
      <c r="D60" s="190">
        <v>0</v>
      </c>
      <c r="E60" s="190">
        <v>0</v>
      </c>
      <c r="F60" s="190">
        <v>0</v>
      </c>
      <c r="G60" s="190">
        <v>0</v>
      </c>
      <c r="H60" s="190">
        <v>0</v>
      </c>
      <c r="I60" s="190">
        <f t="shared" si="3"/>
        <v>0</v>
      </c>
    </row>
    <row r="61" spans="1:9" ht="15">
      <c r="A61" s="38"/>
      <c r="B61" s="51" t="s">
        <v>33</v>
      </c>
      <c r="C61" s="44" t="s">
        <v>201</v>
      </c>
      <c r="D61" s="190">
        <v>0</v>
      </c>
      <c r="E61" s="190">
        <v>0</v>
      </c>
      <c r="F61" s="190">
        <v>0</v>
      </c>
      <c r="G61" s="190">
        <v>0</v>
      </c>
      <c r="H61" s="190">
        <v>0</v>
      </c>
      <c r="I61" s="190">
        <f t="shared" si="3"/>
        <v>0</v>
      </c>
    </row>
    <row r="62" spans="1:9" ht="15">
      <c r="A62" s="38"/>
      <c r="B62" s="51" t="s">
        <v>90</v>
      </c>
      <c r="C62" s="44" t="s">
        <v>202</v>
      </c>
      <c r="D62" s="190">
        <v>0</v>
      </c>
      <c r="E62" s="190">
        <v>0</v>
      </c>
      <c r="F62" s="190">
        <v>0</v>
      </c>
      <c r="G62" s="190">
        <v>0</v>
      </c>
      <c r="H62" s="190">
        <v>0</v>
      </c>
      <c r="I62" s="190">
        <f t="shared" si="3"/>
        <v>0</v>
      </c>
    </row>
    <row r="63" spans="1:9" ht="15">
      <c r="A63" s="41"/>
      <c r="B63" s="45" t="s">
        <v>244</v>
      </c>
      <c r="C63" s="46"/>
      <c r="D63" s="191">
        <f t="shared" ref="D63:H63" si="11">SUM(D64:D70)</f>
        <v>0</v>
      </c>
      <c r="E63" s="191">
        <f t="shared" si="11"/>
        <v>0</v>
      </c>
      <c r="F63" s="191">
        <f t="shared" si="11"/>
        <v>0</v>
      </c>
      <c r="G63" s="191">
        <f t="shared" si="11"/>
        <v>0</v>
      </c>
      <c r="H63" s="191">
        <f t="shared" si="11"/>
        <v>0</v>
      </c>
      <c r="I63" s="190">
        <f t="shared" si="3"/>
        <v>0</v>
      </c>
    </row>
    <row r="64" spans="1:9" ht="15">
      <c r="A64" s="38"/>
      <c r="B64" s="51" t="s">
        <v>35</v>
      </c>
      <c r="C64" s="44" t="s">
        <v>203</v>
      </c>
      <c r="D64" s="190">
        <v>0</v>
      </c>
      <c r="E64" s="190">
        <v>0</v>
      </c>
      <c r="F64" s="190">
        <f>D64+E64</f>
        <v>0</v>
      </c>
      <c r="G64" s="190">
        <v>0</v>
      </c>
      <c r="H64" s="190">
        <v>0</v>
      </c>
      <c r="I64" s="190">
        <f t="shared" si="3"/>
        <v>0</v>
      </c>
    </row>
    <row r="65" spans="1:9" ht="15">
      <c r="A65" s="38"/>
      <c r="B65" s="51" t="s">
        <v>36</v>
      </c>
      <c r="C65" s="44" t="s">
        <v>204</v>
      </c>
      <c r="D65" s="190">
        <v>0</v>
      </c>
      <c r="E65" s="190">
        <v>0</v>
      </c>
      <c r="F65" s="190">
        <f t="shared" ref="F65:F70" si="12">D65+E65</f>
        <v>0</v>
      </c>
      <c r="G65" s="190">
        <v>0</v>
      </c>
      <c r="H65" s="190">
        <v>0</v>
      </c>
      <c r="I65" s="190">
        <f t="shared" si="3"/>
        <v>0</v>
      </c>
    </row>
    <row r="66" spans="1:9" ht="15">
      <c r="A66" s="38"/>
      <c r="B66" s="51" t="s">
        <v>37</v>
      </c>
      <c r="C66" s="44" t="s">
        <v>205</v>
      </c>
      <c r="D66" s="190">
        <v>0</v>
      </c>
      <c r="E66" s="190">
        <v>0</v>
      </c>
      <c r="F66" s="190">
        <f t="shared" si="12"/>
        <v>0</v>
      </c>
      <c r="G66" s="190">
        <v>0</v>
      </c>
      <c r="H66" s="190">
        <v>0</v>
      </c>
      <c r="I66" s="190">
        <f t="shared" si="3"/>
        <v>0</v>
      </c>
    </row>
    <row r="67" spans="1:9" ht="15">
      <c r="A67" s="38"/>
      <c r="B67" s="51" t="s">
        <v>38</v>
      </c>
      <c r="C67" s="44" t="s">
        <v>206</v>
      </c>
      <c r="D67" s="190">
        <v>0</v>
      </c>
      <c r="E67" s="190">
        <v>0</v>
      </c>
      <c r="F67" s="190">
        <f t="shared" si="12"/>
        <v>0</v>
      </c>
      <c r="G67" s="190">
        <v>0</v>
      </c>
      <c r="H67" s="190">
        <v>0</v>
      </c>
      <c r="I67" s="190">
        <f t="shared" si="3"/>
        <v>0</v>
      </c>
    </row>
    <row r="68" spans="1:9" ht="15">
      <c r="A68" s="38"/>
      <c r="B68" s="51" t="s">
        <v>245</v>
      </c>
      <c r="C68" s="44" t="s">
        <v>207</v>
      </c>
      <c r="D68" s="190">
        <v>0</v>
      </c>
      <c r="E68" s="190">
        <v>0</v>
      </c>
      <c r="F68" s="190">
        <f t="shared" si="12"/>
        <v>0</v>
      </c>
      <c r="G68" s="190">
        <v>0</v>
      </c>
      <c r="H68" s="190">
        <v>0</v>
      </c>
      <c r="I68" s="190">
        <f t="shared" si="3"/>
        <v>0</v>
      </c>
    </row>
    <row r="69" spans="1:9" ht="15">
      <c r="A69" s="38"/>
      <c r="B69" s="51" t="s">
        <v>246</v>
      </c>
      <c r="C69" s="44" t="s">
        <v>208</v>
      </c>
      <c r="D69" s="190">
        <v>0</v>
      </c>
      <c r="E69" s="190">
        <v>0</v>
      </c>
      <c r="F69" s="190">
        <f t="shared" si="12"/>
        <v>0</v>
      </c>
      <c r="G69" s="190">
        <v>0</v>
      </c>
      <c r="H69" s="190">
        <v>0</v>
      </c>
      <c r="I69" s="190">
        <f t="shared" si="3"/>
        <v>0</v>
      </c>
    </row>
    <row r="70" spans="1:9" ht="15">
      <c r="A70" s="38"/>
      <c r="B70" s="51" t="s">
        <v>247</v>
      </c>
      <c r="C70" s="44" t="s">
        <v>209</v>
      </c>
      <c r="D70" s="190">
        <v>0</v>
      </c>
      <c r="E70" s="190">
        <v>0</v>
      </c>
      <c r="F70" s="190">
        <f t="shared" si="12"/>
        <v>0</v>
      </c>
      <c r="G70" s="190">
        <v>0</v>
      </c>
      <c r="H70" s="190">
        <v>0</v>
      </c>
      <c r="I70" s="190">
        <f t="shared" si="3"/>
        <v>0</v>
      </c>
    </row>
    <row r="71" spans="1:9" ht="15">
      <c r="A71" s="41"/>
      <c r="B71" s="45" t="s">
        <v>248</v>
      </c>
      <c r="C71" s="46"/>
      <c r="D71" s="191">
        <f t="shared" ref="D71:H71" si="13">SUM(D72:D74)</f>
        <v>0</v>
      </c>
      <c r="E71" s="191">
        <f t="shared" si="13"/>
        <v>0</v>
      </c>
      <c r="F71" s="191">
        <f t="shared" si="13"/>
        <v>0</v>
      </c>
      <c r="G71" s="191">
        <f t="shared" si="13"/>
        <v>0</v>
      </c>
      <c r="H71" s="191">
        <f t="shared" si="13"/>
        <v>0</v>
      </c>
      <c r="I71" s="190">
        <f t="shared" si="3"/>
        <v>0</v>
      </c>
    </row>
    <row r="72" spans="1:9" ht="15">
      <c r="A72" s="38"/>
      <c r="B72" s="51" t="s">
        <v>103</v>
      </c>
      <c r="C72" s="44" t="s">
        <v>210</v>
      </c>
      <c r="D72" s="190">
        <v>0</v>
      </c>
      <c r="E72" s="190">
        <v>0</v>
      </c>
      <c r="F72" s="190">
        <v>0</v>
      </c>
      <c r="G72" s="190">
        <v>0</v>
      </c>
      <c r="H72" s="190">
        <v>0</v>
      </c>
      <c r="I72" s="190">
        <f t="shared" si="3"/>
        <v>0</v>
      </c>
    </row>
    <row r="73" spans="1:9" ht="15">
      <c r="A73" s="38"/>
      <c r="B73" s="51" t="s">
        <v>104</v>
      </c>
      <c r="C73" s="44" t="s">
        <v>211</v>
      </c>
      <c r="D73" s="190">
        <v>0</v>
      </c>
      <c r="E73" s="190">
        <v>0</v>
      </c>
      <c r="F73" s="190">
        <v>0</v>
      </c>
      <c r="G73" s="190">
        <v>0</v>
      </c>
      <c r="H73" s="190">
        <v>0</v>
      </c>
      <c r="I73" s="190">
        <f t="shared" si="3"/>
        <v>0</v>
      </c>
    </row>
    <row r="74" spans="1:9" ht="15">
      <c r="A74" s="38"/>
      <c r="B74" s="51" t="s">
        <v>105</v>
      </c>
      <c r="C74" s="44" t="s">
        <v>212</v>
      </c>
      <c r="D74" s="190">
        <v>0</v>
      </c>
      <c r="E74" s="190">
        <v>0</v>
      </c>
      <c r="F74" s="190">
        <v>0</v>
      </c>
      <c r="G74" s="190">
        <v>0</v>
      </c>
      <c r="H74" s="190">
        <v>0</v>
      </c>
      <c r="I74" s="190">
        <f t="shared" si="3"/>
        <v>0</v>
      </c>
    </row>
    <row r="75" spans="1:9" ht="15">
      <c r="A75" s="41"/>
      <c r="B75" s="45" t="s">
        <v>249</v>
      </c>
      <c r="C75" s="46"/>
      <c r="D75" s="191">
        <f t="shared" ref="D75:H75" si="14">SUM(D76:D82)</f>
        <v>0</v>
      </c>
      <c r="E75" s="191">
        <f t="shared" si="14"/>
        <v>0</v>
      </c>
      <c r="F75" s="191">
        <f t="shared" si="14"/>
        <v>0</v>
      </c>
      <c r="G75" s="191">
        <f t="shared" si="14"/>
        <v>0</v>
      </c>
      <c r="H75" s="191">
        <f t="shared" si="14"/>
        <v>0</v>
      </c>
      <c r="I75" s="190">
        <f t="shared" si="3"/>
        <v>0</v>
      </c>
    </row>
    <row r="76" spans="1:9" ht="15">
      <c r="A76" s="38"/>
      <c r="B76" s="51" t="s">
        <v>250</v>
      </c>
      <c r="C76" s="44" t="s">
        <v>213</v>
      </c>
      <c r="D76" s="190">
        <v>0</v>
      </c>
      <c r="E76" s="190">
        <v>0</v>
      </c>
      <c r="F76" s="190">
        <v>0</v>
      </c>
      <c r="G76" s="190">
        <v>0</v>
      </c>
      <c r="H76" s="190">
        <v>0</v>
      </c>
      <c r="I76" s="190">
        <f t="shared" si="3"/>
        <v>0</v>
      </c>
    </row>
    <row r="77" spans="1:9" ht="15">
      <c r="A77" s="38"/>
      <c r="B77" s="51" t="s">
        <v>251</v>
      </c>
      <c r="C77" s="44" t="s">
        <v>214</v>
      </c>
      <c r="D77" s="190">
        <v>0</v>
      </c>
      <c r="E77" s="190">
        <v>0</v>
      </c>
      <c r="F77" s="190">
        <v>0</v>
      </c>
      <c r="G77" s="190">
        <v>0</v>
      </c>
      <c r="H77" s="190">
        <v>0</v>
      </c>
      <c r="I77" s="190">
        <f t="shared" ref="I77:I140" si="15">F77-G77</f>
        <v>0</v>
      </c>
    </row>
    <row r="78" spans="1:9" ht="15">
      <c r="A78" s="38"/>
      <c r="B78" s="51" t="s">
        <v>252</v>
      </c>
      <c r="C78" s="44" t="s">
        <v>215</v>
      </c>
      <c r="D78" s="190">
        <v>0</v>
      </c>
      <c r="E78" s="190">
        <v>0</v>
      </c>
      <c r="F78" s="190">
        <v>0</v>
      </c>
      <c r="G78" s="190">
        <v>0</v>
      </c>
      <c r="H78" s="190">
        <v>0</v>
      </c>
      <c r="I78" s="190">
        <f t="shared" si="15"/>
        <v>0</v>
      </c>
    </row>
    <row r="79" spans="1:9" ht="15">
      <c r="A79" s="38"/>
      <c r="B79" s="51" t="s">
        <v>253</v>
      </c>
      <c r="C79" s="44" t="s">
        <v>216</v>
      </c>
      <c r="D79" s="190">
        <v>0</v>
      </c>
      <c r="E79" s="190">
        <v>0</v>
      </c>
      <c r="F79" s="190">
        <v>0</v>
      </c>
      <c r="G79" s="190">
        <v>0</v>
      </c>
      <c r="H79" s="190">
        <v>0</v>
      </c>
      <c r="I79" s="190">
        <f t="shared" si="15"/>
        <v>0</v>
      </c>
    </row>
    <row r="80" spans="1:9" ht="15">
      <c r="A80" s="38"/>
      <c r="B80" s="51" t="s">
        <v>254</v>
      </c>
      <c r="C80" s="44" t="s">
        <v>217</v>
      </c>
      <c r="D80" s="190">
        <v>0</v>
      </c>
      <c r="E80" s="190">
        <v>0</v>
      </c>
      <c r="F80" s="190">
        <v>0</v>
      </c>
      <c r="G80" s="190">
        <v>0</v>
      </c>
      <c r="H80" s="190">
        <v>0</v>
      </c>
      <c r="I80" s="190">
        <f t="shared" si="15"/>
        <v>0</v>
      </c>
    </row>
    <row r="81" spans="1:9" ht="15">
      <c r="A81" s="38"/>
      <c r="B81" s="51" t="s">
        <v>255</v>
      </c>
      <c r="C81" s="44" t="s">
        <v>218</v>
      </c>
      <c r="D81" s="190">
        <v>0</v>
      </c>
      <c r="E81" s="190">
        <v>0</v>
      </c>
      <c r="F81" s="190">
        <v>0</v>
      </c>
      <c r="G81" s="190">
        <v>0</v>
      </c>
      <c r="H81" s="190">
        <v>0</v>
      </c>
      <c r="I81" s="190">
        <f t="shared" si="15"/>
        <v>0</v>
      </c>
    </row>
    <row r="82" spans="1:9" ht="15">
      <c r="A82" s="38"/>
      <c r="B82" s="52" t="s">
        <v>256</v>
      </c>
      <c r="C82" s="48" t="s">
        <v>219</v>
      </c>
      <c r="D82" s="190">
        <v>0</v>
      </c>
      <c r="E82" s="190">
        <v>0</v>
      </c>
      <c r="F82" s="190">
        <v>0</v>
      </c>
      <c r="G82" s="190">
        <v>0</v>
      </c>
      <c r="H82" s="190">
        <v>0</v>
      </c>
      <c r="I82" s="190">
        <f t="shared" si="15"/>
        <v>0</v>
      </c>
    </row>
    <row r="83" spans="1:9" ht="15">
      <c r="A83" s="38"/>
      <c r="B83" s="39" t="s">
        <v>257</v>
      </c>
      <c r="C83" s="40"/>
      <c r="D83" s="188">
        <f t="shared" ref="D83:H83" si="16">D84+D92+D102+D112+D122+D132+D136+D144+D148</f>
        <v>0</v>
      </c>
      <c r="E83" s="188">
        <f t="shared" si="16"/>
        <v>0</v>
      </c>
      <c r="F83" s="195">
        <f t="shared" si="16"/>
        <v>0</v>
      </c>
      <c r="G83" s="188">
        <f t="shared" si="16"/>
        <v>0</v>
      </c>
      <c r="H83" s="188">
        <f t="shared" si="16"/>
        <v>0</v>
      </c>
      <c r="I83" s="209">
        <f t="shared" si="15"/>
        <v>0</v>
      </c>
    </row>
    <row r="84" spans="1:9" ht="15">
      <c r="A84" s="41"/>
      <c r="B84" s="42" t="s">
        <v>221</v>
      </c>
      <c r="C84" s="43"/>
      <c r="D84" s="189">
        <f>SUM(D85:D91)</f>
        <v>0</v>
      </c>
      <c r="E84" s="189">
        <f>SUM(E85:E91)</f>
        <v>0</v>
      </c>
      <c r="F84" s="191">
        <f>D84+E84</f>
        <v>0</v>
      </c>
      <c r="G84" s="189">
        <f>SUM(G85:G91)</f>
        <v>0</v>
      </c>
      <c r="H84" s="189">
        <f>SUM(H85:H91)</f>
        <v>0</v>
      </c>
      <c r="I84" s="190">
        <f t="shared" si="15"/>
        <v>0</v>
      </c>
    </row>
    <row r="85" spans="1:9" ht="15">
      <c r="A85" s="38"/>
      <c r="B85" s="51" t="s">
        <v>6</v>
      </c>
      <c r="C85" s="44" t="s">
        <v>157</v>
      </c>
      <c r="D85" s="190">
        <v>0</v>
      </c>
      <c r="E85" s="190">
        <v>0</v>
      </c>
      <c r="F85" s="190">
        <v>0</v>
      </c>
      <c r="G85" s="190">
        <v>0</v>
      </c>
      <c r="H85" s="190">
        <v>0</v>
      </c>
      <c r="I85" s="190">
        <f t="shared" si="15"/>
        <v>0</v>
      </c>
    </row>
    <row r="86" spans="1:9" ht="15">
      <c r="A86" s="38"/>
      <c r="B86" s="51" t="s">
        <v>7</v>
      </c>
      <c r="C86" s="44" t="s">
        <v>158</v>
      </c>
      <c r="D86" s="190">
        <v>0</v>
      </c>
      <c r="E86" s="190">
        <v>0</v>
      </c>
      <c r="F86" s="190">
        <v>0</v>
      </c>
      <c r="G86" s="190">
        <v>0</v>
      </c>
      <c r="H86" s="190">
        <v>0</v>
      </c>
      <c r="I86" s="190">
        <f t="shared" si="15"/>
        <v>0</v>
      </c>
    </row>
    <row r="87" spans="1:9" ht="15">
      <c r="A87" s="38"/>
      <c r="B87" s="51" t="s">
        <v>8</v>
      </c>
      <c r="C87" s="44" t="s">
        <v>159</v>
      </c>
      <c r="D87" s="190">
        <v>0</v>
      </c>
      <c r="E87" s="190">
        <v>0</v>
      </c>
      <c r="F87" s="190">
        <v>0</v>
      </c>
      <c r="G87" s="190">
        <v>0</v>
      </c>
      <c r="H87" s="190">
        <v>0</v>
      </c>
      <c r="I87" s="190">
        <f t="shared" si="15"/>
        <v>0</v>
      </c>
    </row>
    <row r="88" spans="1:9" ht="15">
      <c r="A88" s="38"/>
      <c r="B88" s="51" t="s">
        <v>9</v>
      </c>
      <c r="C88" s="44" t="s">
        <v>160</v>
      </c>
      <c r="D88" s="190">
        <v>0</v>
      </c>
      <c r="E88" s="190">
        <v>0</v>
      </c>
      <c r="F88" s="190">
        <v>0</v>
      </c>
      <c r="G88" s="190">
        <v>0</v>
      </c>
      <c r="H88" s="190">
        <v>0</v>
      </c>
      <c r="I88" s="190">
        <f t="shared" si="15"/>
        <v>0</v>
      </c>
    </row>
    <row r="89" spans="1:9" ht="15">
      <c r="A89" s="38"/>
      <c r="B89" s="51" t="s">
        <v>10</v>
      </c>
      <c r="C89" s="44" t="s">
        <v>161</v>
      </c>
      <c r="D89" s="190">
        <v>0</v>
      </c>
      <c r="E89" s="190">
        <v>0</v>
      </c>
      <c r="F89" s="190">
        <v>0</v>
      </c>
      <c r="G89" s="190">
        <v>0</v>
      </c>
      <c r="H89" s="190">
        <v>0</v>
      </c>
      <c r="I89" s="190">
        <f t="shared" si="15"/>
        <v>0</v>
      </c>
    </row>
    <row r="90" spans="1:9" ht="15">
      <c r="A90" s="38"/>
      <c r="B90" s="51" t="s">
        <v>11</v>
      </c>
      <c r="C90" s="44" t="s">
        <v>162</v>
      </c>
      <c r="D90" s="190">
        <v>0</v>
      </c>
      <c r="E90" s="190">
        <v>0</v>
      </c>
      <c r="F90" s="190">
        <v>0</v>
      </c>
      <c r="G90" s="190">
        <v>0</v>
      </c>
      <c r="H90" s="190">
        <v>0</v>
      </c>
      <c r="I90" s="190">
        <f t="shared" si="15"/>
        <v>0</v>
      </c>
    </row>
    <row r="91" spans="1:9" ht="15">
      <c r="A91" s="38"/>
      <c r="B91" s="51" t="s">
        <v>12</v>
      </c>
      <c r="C91" s="44" t="s">
        <v>163</v>
      </c>
      <c r="D91" s="190">
        <v>0</v>
      </c>
      <c r="E91" s="190">
        <v>0</v>
      </c>
      <c r="F91" s="190">
        <v>0</v>
      </c>
      <c r="G91" s="190">
        <v>0</v>
      </c>
      <c r="H91" s="190">
        <v>0</v>
      </c>
      <c r="I91" s="190">
        <f t="shared" si="15"/>
        <v>0</v>
      </c>
    </row>
    <row r="92" spans="1:9" ht="15">
      <c r="A92" s="41"/>
      <c r="B92" s="45" t="s">
        <v>229</v>
      </c>
      <c r="C92" s="46"/>
      <c r="D92" s="191">
        <f>SUM(D93:D101)</f>
        <v>0</v>
      </c>
      <c r="E92" s="191">
        <f>SUM(E93:E101)</f>
        <v>0</v>
      </c>
      <c r="F92" s="191">
        <f>D92+E92</f>
        <v>0</v>
      </c>
      <c r="G92" s="191">
        <f>SUM(G93:G101)</f>
        <v>0</v>
      </c>
      <c r="H92" s="191">
        <f>SUM(H93:H101)</f>
        <v>0</v>
      </c>
      <c r="I92" s="190">
        <f t="shared" si="15"/>
        <v>0</v>
      </c>
    </row>
    <row r="93" spans="1:9" ht="15">
      <c r="A93" s="38"/>
      <c r="B93" s="51" t="s">
        <v>13</v>
      </c>
      <c r="C93" s="44" t="s">
        <v>164</v>
      </c>
      <c r="D93" s="190">
        <v>0</v>
      </c>
      <c r="E93" s="190">
        <v>0</v>
      </c>
      <c r="F93" s="190">
        <v>0</v>
      </c>
      <c r="G93" s="190">
        <v>0</v>
      </c>
      <c r="H93" s="190">
        <v>0</v>
      </c>
      <c r="I93" s="190">
        <f t="shared" si="15"/>
        <v>0</v>
      </c>
    </row>
    <row r="94" spans="1:9" ht="15">
      <c r="A94" s="38"/>
      <c r="B94" s="51" t="s">
        <v>14</v>
      </c>
      <c r="C94" s="44" t="s">
        <v>165</v>
      </c>
      <c r="D94" s="190">
        <v>0</v>
      </c>
      <c r="E94" s="190">
        <v>0</v>
      </c>
      <c r="F94" s="190">
        <v>0</v>
      </c>
      <c r="G94" s="190">
        <v>0</v>
      </c>
      <c r="H94" s="190">
        <v>0</v>
      </c>
      <c r="I94" s="190">
        <f t="shared" si="15"/>
        <v>0</v>
      </c>
    </row>
    <row r="95" spans="1:9" ht="15">
      <c r="A95" s="38"/>
      <c r="B95" s="51" t="s">
        <v>15</v>
      </c>
      <c r="C95" s="44" t="s">
        <v>166</v>
      </c>
      <c r="D95" s="190">
        <v>0</v>
      </c>
      <c r="E95" s="190">
        <v>0</v>
      </c>
      <c r="F95" s="190">
        <v>0</v>
      </c>
      <c r="G95" s="190">
        <v>0</v>
      </c>
      <c r="H95" s="190">
        <v>0</v>
      </c>
      <c r="I95" s="190">
        <f t="shared" si="15"/>
        <v>0</v>
      </c>
    </row>
    <row r="96" spans="1:9" ht="15">
      <c r="A96" s="38"/>
      <c r="B96" s="51" t="s">
        <v>16</v>
      </c>
      <c r="C96" s="44" t="s">
        <v>167</v>
      </c>
      <c r="D96" s="190">
        <v>0</v>
      </c>
      <c r="E96" s="190">
        <v>0</v>
      </c>
      <c r="F96" s="190">
        <v>0</v>
      </c>
      <c r="G96" s="190">
        <v>0</v>
      </c>
      <c r="H96" s="190">
        <v>0</v>
      </c>
      <c r="I96" s="190">
        <f t="shared" si="15"/>
        <v>0</v>
      </c>
    </row>
    <row r="97" spans="1:9" ht="15">
      <c r="A97" s="38"/>
      <c r="B97" s="51" t="s">
        <v>17</v>
      </c>
      <c r="C97" s="44" t="s">
        <v>168</v>
      </c>
      <c r="D97" s="190">
        <v>0</v>
      </c>
      <c r="E97" s="190">
        <v>0</v>
      </c>
      <c r="F97" s="190">
        <v>0</v>
      </c>
      <c r="G97" s="190">
        <v>0</v>
      </c>
      <c r="H97" s="190">
        <v>0</v>
      </c>
      <c r="I97" s="190">
        <f t="shared" si="15"/>
        <v>0</v>
      </c>
    </row>
    <row r="98" spans="1:9" ht="15">
      <c r="A98" s="38"/>
      <c r="B98" s="51" t="s">
        <v>18</v>
      </c>
      <c r="C98" s="44" t="s">
        <v>169</v>
      </c>
      <c r="D98" s="190">
        <v>0</v>
      </c>
      <c r="E98" s="190">
        <v>0</v>
      </c>
      <c r="F98" s="190">
        <v>0</v>
      </c>
      <c r="G98" s="190">
        <v>0</v>
      </c>
      <c r="H98" s="190">
        <v>0</v>
      </c>
      <c r="I98" s="190">
        <f t="shared" si="15"/>
        <v>0</v>
      </c>
    </row>
    <row r="99" spans="1:9" ht="15">
      <c r="A99" s="38"/>
      <c r="B99" s="51" t="s">
        <v>61</v>
      </c>
      <c r="C99" s="44" t="s">
        <v>170</v>
      </c>
      <c r="D99" s="190">
        <v>0</v>
      </c>
      <c r="E99" s="190">
        <v>0</v>
      </c>
      <c r="F99" s="190">
        <v>0</v>
      </c>
      <c r="G99" s="190">
        <v>0</v>
      </c>
      <c r="H99" s="190">
        <v>0</v>
      </c>
      <c r="I99" s="190">
        <f t="shared" si="15"/>
        <v>0</v>
      </c>
    </row>
    <row r="100" spans="1:9" ht="15">
      <c r="A100" s="38"/>
      <c r="B100" s="51" t="s">
        <v>223</v>
      </c>
      <c r="C100" s="44" t="s">
        <v>171</v>
      </c>
      <c r="D100" s="190">
        <v>0</v>
      </c>
      <c r="E100" s="190">
        <v>0</v>
      </c>
      <c r="F100" s="190">
        <v>0</v>
      </c>
      <c r="G100" s="190">
        <v>0</v>
      </c>
      <c r="H100" s="190">
        <v>0</v>
      </c>
      <c r="I100" s="190">
        <f t="shared" si="15"/>
        <v>0</v>
      </c>
    </row>
    <row r="101" spans="1:9" ht="15">
      <c r="A101" s="38"/>
      <c r="B101" s="51" t="s">
        <v>224</v>
      </c>
      <c r="C101" s="44" t="s">
        <v>172</v>
      </c>
      <c r="D101" s="190">
        <v>0</v>
      </c>
      <c r="E101" s="190">
        <v>0</v>
      </c>
      <c r="F101" s="190">
        <v>0</v>
      </c>
      <c r="G101" s="190">
        <v>0</v>
      </c>
      <c r="H101" s="190">
        <v>0</v>
      </c>
      <c r="I101" s="190">
        <f t="shared" si="15"/>
        <v>0</v>
      </c>
    </row>
    <row r="102" spans="1:9" ht="15">
      <c r="A102" s="41"/>
      <c r="B102" s="45" t="s">
        <v>230</v>
      </c>
      <c r="C102" s="46"/>
      <c r="D102" s="191">
        <f>SUM(D103:D111)</f>
        <v>0</v>
      </c>
      <c r="E102" s="191">
        <f>SUM(E103:E111)</f>
        <v>0</v>
      </c>
      <c r="F102" s="191">
        <f>D102+E102</f>
        <v>0</v>
      </c>
      <c r="G102" s="191">
        <f>SUM(G103:G111)</f>
        <v>0</v>
      </c>
      <c r="H102" s="191">
        <f>SUM(H103:H111)</f>
        <v>0</v>
      </c>
      <c r="I102" s="190">
        <f t="shared" si="15"/>
        <v>0</v>
      </c>
    </row>
    <row r="103" spans="1:9" ht="15">
      <c r="A103" s="38"/>
      <c r="B103" s="51" t="s">
        <v>21</v>
      </c>
      <c r="C103" s="44" t="s">
        <v>173</v>
      </c>
      <c r="D103" s="190">
        <v>0</v>
      </c>
      <c r="E103" s="190">
        <v>0</v>
      </c>
      <c r="F103" s="190">
        <v>0</v>
      </c>
      <c r="G103" s="190">
        <v>0</v>
      </c>
      <c r="H103" s="190">
        <v>0</v>
      </c>
      <c r="I103" s="190">
        <f t="shared" si="15"/>
        <v>0</v>
      </c>
    </row>
    <row r="104" spans="1:9" ht="15">
      <c r="A104" s="38"/>
      <c r="B104" s="51" t="s">
        <v>22</v>
      </c>
      <c r="C104" s="44" t="s">
        <v>174</v>
      </c>
      <c r="D104" s="190">
        <v>0</v>
      </c>
      <c r="E104" s="190">
        <v>0</v>
      </c>
      <c r="F104" s="190">
        <v>0</v>
      </c>
      <c r="G104" s="190">
        <v>0</v>
      </c>
      <c r="H104" s="190">
        <v>0</v>
      </c>
      <c r="I104" s="190">
        <f t="shared" si="15"/>
        <v>0</v>
      </c>
    </row>
    <row r="105" spans="1:9" ht="15">
      <c r="A105" s="38"/>
      <c r="B105" s="51" t="s">
        <v>23</v>
      </c>
      <c r="C105" s="44" t="s">
        <v>175</v>
      </c>
      <c r="D105" s="190">
        <v>0</v>
      </c>
      <c r="E105" s="190">
        <v>0</v>
      </c>
      <c r="F105" s="190">
        <v>0</v>
      </c>
      <c r="G105" s="190">
        <v>0</v>
      </c>
      <c r="H105" s="190">
        <v>0</v>
      </c>
      <c r="I105" s="190">
        <f t="shared" si="15"/>
        <v>0</v>
      </c>
    </row>
    <row r="106" spans="1:9" ht="15">
      <c r="A106" s="38"/>
      <c r="B106" s="51" t="s">
        <v>24</v>
      </c>
      <c r="C106" s="44" t="s">
        <v>176</v>
      </c>
      <c r="D106" s="190">
        <v>0</v>
      </c>
      <c r="E106" s="190">
        <v>0</v>
      </c>
      <c r="F106" s="190">
        <v>0</v>
      </c>
      <c r="G106" s="190">
        <v>0</v>
      </c>
      <c r="H106" s="190">
        <v>0</v>
      </c>
      <c r="I106" s="190">
        <f t="shared" si="15"/>
        <v>0</v>
      </c>
    </row>
    <row r="107" spans="1:9" ht="15">
      <c r="A107" s="38"/>
      <c r="B107" s="51" t="s">
        <v>25</v>
      </c>
      <c r="C107" s="44" t="s">
        <v>177</v>
      </c>
      <c r="D107" s="190">
        <v>0</v>
      </c>
      <c r="E107" s="190">
        <v>0</v>
      </c>
      <c r="F107" s="190">
        <v>0</v>
      </c>
      <c r="G107" s="190">
        <v>0</v>
      </c>
      <c r="H107" s="190">
        <v>0</v>
      </c>
      <c r="I107" s="190">
        <f t="shared" si="15"/>
        <v>0</v>
      </c>
    </row>
    <row r="108" spans="1:9" ht="15">
      <c r="A108" s="38"/>
      <c r="B108" s="51" t="s">
        <v>225</v>
      </c>
      <c r="C108" s="44" t="s">
        <v>178</v>
      </c>
      <c r="D108" s="190">
        <v>0</v>
      </c>
      <c r="E108" s="190">
        <v>0</v>
      </c>
      <c r="F108" s="190">
        <v>0</v>
      </c>
      <c r="G108" s="190">
        <v>0</v>
      </c>
      <c r="H108" s="190">
        <v>0</v>
      </c>
      <c r="I108" s="190">
        <f t="shared" si="15"/>
        <v>0</v>
      </c>
    </row>
    <row r="109" spans="1:9" ht="15">
      <c r="A109" s="38"/>
      <c r="B109" s="51" t="s">
        <v>226</v>
      </c>
      <c r="C109" s="44" t="s">
        <v>179</v>
      </c>
      <c r="D109" s="190">
        <v>0</v>
      </c>
      <c r="E109" s="190">
        <v>0</v>
      </c>
      <c r="F109" s="190">
        <v>0</v>
      </c>
      <c r="G109" s="190">
        <v>0</v>
      </c>
      <c r="H109" s="190">
        <v>0</v>
      </c>
      <c r="I109" s="190">
        <f t="shared" si="15"/>
        <v>0</v>
      </c>
    </row>
    <row r="110" spans="1:9" ht="15">
      <c r="A110" s="38"/>
      <c r="B110" s="51" t="s">
        <v>227</v>
      </c>
      <c r="C110" s="44" t="s">
        <v>180</v>
      </c>
      <c r="D110" s="190">
        <v>0</v>
      </c>
      <c r="E110" s="190">
        <v>0</v>
      </c>
      <c r="F110" s="190">
        <v>0</v>
      </c>
      <c r="G110" s="190">
        <v>0</v>
      </c>
      <c r="H110" s="190">
        <v>0</v>
      </c>
      <c r="I110" s="190">
        <f t="shared" si="15"/>
        <v>0</v>
      </c>
    </row>
    <row r="111" spans="1:9" ht="15">
      <c r="A111" s="38"/>
      <c r="B111" s="51" t="s">
        <v>228</v>
      </c>
      <c r="C111" s="44" t="s">
        <v>181</v>
      </c>
      <c r="D111" s="190">
        <v>0</v>
      </c>
      <c r="E111" s="190">
        <v>0</v>
      </c>
      <c r="F111" s="190">
        <v>0</v>
      </c>
      <c r="G111" s="190">
        <v>0</v>
      </c>
      <c r="H111" s="190">
        <v>0</v>
      </c>
      <c r="I111" s="190">
        <f t="shared" si="15"/>
        <v>0</v>
      </c>
    </row>
    <row r="112" spans="1:9" ht="15">
      <c r="A112" s="41"/>
      <c r="B112" s="45" t="s">
        <v>231</v>
      </c>
      <c r="C112" s="46"/>
      <c r="D112" s="191">
        <f>SUM(D113:D121)</f>
        <v>0</v>
      </c>
      <c r="E112" s="191">
        <f>SUM(E113:E121)</f>
        <v>0</v>
      </c>
      <c r="F112" s="191">
        <f t="shared" ref="F112:F122" si="17">D112+E112</f>
        <v>0</v>
      </c>
      <c r="G112" s="191">
        <f>SUM(G113:G121)</f>
        <v>0</v>
      </c>
      <c r="H112" s="191">
        <f>SUM(H113:H121)</f>
        <v>0</v>
      </c>
      <c r="I112" s="190">
        <f t="shared" si="15"/>
        <v>0</v>
      </c>
    </row>
    <row r="113" spans="1:9" ht="15">
      <c r="A113" s="38"/>
      <c r="B113" s="51" t="s">
        <v>26</v>
      </c>
      <c r="C113" s="44" t="s">
        <v>182</v>
      </c>
      <c r="D113" s="190">
        <v>0</v>
      </c>
      <c r="E113" s="190">
        <v>0</v>
      </c>
      <c r="F113" s="190">
        <f t="shared" si="17"/>
        <v>0</v>
      </c>
      <c r="G113" s="190">
        <v>0</v>
      </c>
      <c r="H113" s="190">
        <v>0</v>
      </c>
      <c r="I113" s="190">
        <f t="shared" si="15"/>
        <v>0</v>
      </c>
    </row>
    <row r="114" spans="1:9" ht="15">
      <c r="A114" s="38"/>
      <c r="B114" s="51" t="s">
        <v>27</v>
      </c>
      <c r="C114" s="44" t="s">
        <v>183</v>
      </c>
      <c r="D114" s="190">
        <v>0</v>
      </c>
      <c r="E114" s="190">
        <v>0</v>
      </c>
      <c r="F114" s="190">
        <f t="shared" si="17"/>
        <v>0</v>
      </c>
      <c r="G114" s="190">
        <v>0</v>
      </c>
      <c r="H114" s="190">
        <v>0</v>
      </c>
      <c r="I114" s="190">
        <f t="shared" si="15"/>
        <v>0</v>
      </c>
    </row>
    <row r="115" spans="1:9" ht="15">
      <c r="A115" s="38"/>
      <c r="B115" s="51" t="s">
        <v>28</v>
      </c>
      <c r="C115" s="44" t="s">
        <v>184</v>
      </c>
      <c r="D115" s="190">
        <v>0</v>
      </c>
      <c r="E115" s="190">
        <v>0</v>
      </c>
      <c r="F115" s="190">
        <f t="shared" si="17"/>
        <v>0</v>
      </c>
      <c r="G115" s="190">
        <v>0</v>
      </c>
      <c r="H115" s="190">
        <v>0</v>
      </c>
      <c r="I115" s="190">
        <f t="shared" si="15"/>
        <v>0</v>
      </c>
    </row>
    <row r="116" spans="1:9" ht="15">
      <c r="A116" s="38"/>
      <c r="B116" s="51" t="s">
        <v>29</v>
      </c>
      <c r="C116" s="44" t="s">
        <v>185</v>
      </c>
      <c r="D116" s="190">
        <v>0</v>
      </c>
      <c r="E116" s="190">
        <v>0</v>
      </c>
      <c r="F116" s="190">
        <f t="shared" si="17"/>
        <v>0</v>
      </c>
      <c r="G116" s="190">
        <v>0</v>
      </c>
      <c r="H116" s="190">
        <v>0</v>
      </c>
      <c r="I116" s="190">
        <f t="shared" si="15"/>
        <v>0</v>
      </c>
    </row>
    <row r="117" spans="1:9" ht="15">
      <c r="A117" s="38"/>
      <c r="B117" s="51" t="s">
        <v>30</v>
      </c>
      <c r="C117" s="44" t="s">
        <v>186</v>
      </c>
      <c r="D117" s="190">
        <v>0</v>
      </c>
      <c r="E117" s="190">
        <v>0</v>
      </c>
      <c r="F117" s="190">
        <f t="shared" si="17"/>
        <v>0</v>
      </c>
      <c r="G117" s="190">
        <v>0</v>
      </c>
      <c r="H117" s="190">
        <v>0</v>
      </c>
      <c r="I117" s="190">
        <f t="shared" si="15"/>
        <v>0</v>
      </c>
    </row>
    <row r="118" spans="1:9" ht="15">
      <c r="A118" s="38"/>
      <c r="B118" s="51" t="s">
        <v>232</v>
      </c>
      <c r="C118" s="44" t="s">
        <v>187</v>
      </c>
      <c r="D118" s="190">
        <v>0</v>
      </c>
      <c r="E118" s="190">
        <v>0</v>
      </c>
      <c r="F118" s="190">
        <f t="shared" si="17"/>
        <v>0</v>
      </c>
      <c r="G118" s="190">
        <v>0</v>
      </c>
      <c r="H118" s="190">
        <v>0</v>
      </c>
      <c r="I118" s="190">
        <f t="shared" si="15"/>
        <v>0</v>
      </c>
    </row>
    <row r="119" spans="1:9" ht="15">
      <c r="A119" s="38"/>
      <c r="B119" s="51" t="s">
        <v>233</v>
      </c>
      <c r="C119" s="44" t="s">
        <v>188</v>
      </c>
      <c r="D119" s="190">
        <v>0</v>
      </c>
      <c r="E119" s="190">
        <v>0</v>
      </c>
      <c r="F119" s="190">
        <f t="shared" si="17"/>
        <v>0</v>
      </c>
      <c r="G119" s="190">
        <v>0</v>
      </c>
      <c r="H119" s="190">
        <v>0</v>
      </c>
      <c r="I119" s="190">
        <f t="shared" si="15"/>
        <v>0</v>
      </c>
    </row>
    <row r="120" spans="1:9" ht="15">
      <c r="A120" s="38"/>
      <c r="B120" s="51" t="s">
        <v>234</v>
      </c>
      <c r="C120" s="44" t="s">
        <v>189</v>
      </c>
      <c r="D120" s="190">
        <v>0</v>
      </c>
      <c r="E120" s="190">
        <v>0</v>
      </c>
      <c r="F120" s="190">
        <f t="shared" si="17"/>
        <v>0</v>
      </c>
      <c r="G120" s="190">
        <v>0</v>
      </c>
      <c r="H120" s="190">
        <v>0</v>
      </c>
      <c r="I120" s="190">
        <f t="shared" si="15"/>
        <v>0</v>
      </c>
    </row>
    <row r="121" spans="1:9" ht="15">
      <c r="A121" s="38"/>
      <c r="B121" s="51" t="s">
        <v>235</v>
      </c>
      <c r="C121" s="44" t="s">
        <v>190</v>
      </c>
      <c r="D121" s="190">
        <v>0</v>
      </c>
      <c r="E121" s="190">
        <v>0</v>
      </c>
      <c r="F121" s="190">
        <f t="shared" si="17"/>
        <v>0</v>
      </c>
      <c r="G121" s="190">
        <v>0</v>
      </c>
      <c r="H121" s="190">
        <v>0</v>
      </c>
      <c r="I121" s="190">
        <f t="shared" si="15"/>
        <v>0</v>
      </c>
    </row>
    <row r="122" spans="1:9" ht="15">
      <c r="A122" s="41"/>
      <c r="B122" s="45" t="s">
        <v>236</v>
      </c>
      <c r="C122" s="46"/>
      <c r="D122" s="191">
        <f>SUM(D123:D131)</f>
        <v>0</v>
      </c>
      <c r="E122" s="191">
        <f>SUM(E123:E131)</f>
        <v>0</v>
      </c>
      <c r="F122" s="191">
        <f t="shared" si="17"/>
        <v>0</v>
      </c>
      <c r="G122" s="191">
        <f>SUM(G123:G131)</f>
        <v>0</v>
      </c>
      <c r="H122" s="191">
        <f>SUM(H123:H131)</f>
        <v>0</v>
      </c>
      <c r="I122" s="190">
        <f t="shared" si="15"/>
        <v>0</v>
      </c>
    </row>
    <row r="123" spans="1:9" ht="15">
      <c r="A123" s="38"/>
      <c r="B123" s="51" t="s">
        <v>84</v>
      </c>
      <c r="C123" s="44" t="s">
        <v>191</v>
      </c>
      <c r="D123" s="190">
        <v>0</v>
      </c>
      <c r="E123" s="190">
        <v>0</v>
      </c>
      <c r="F123" s="190">
        <v>0</v>
      </c>
      <c r="G123" s="190">
        <v>0</v>
      </c>
      <c r="H123" s="190">
        <v>0</v>
      </c>
      <c r="I123" s="190">
        <f t="shared" si="15"/>
        <v>0</v>
      </c>
    </row>
    <row r="124" spans="1:9" ht="15">
      <c r="A124" s="38"/>
      <c r="B124" s="51" t="s">
        <v>85</v>
      </c>
      <c r="C124" s="44" t="s">
        <v>192</v>
      </c>
      <c r="D124" s="190">
        <v>0</v>
      </c>
      <c r="E124" s="190">
        <v>0</v>
      </c>
      <c r="F124" s="190">
        <v>0</v>
      </c>
      <c r="G124" s="190">
        <v>0</v>
      </c>
      <c r="H124" s="190">
        <v>0</v>
      </c>
      <c r="I124" s="190">
        <f t="shared" si="15"/>
        <v>0</v>
      </c>
    </row>
    <row r="125" spans="1:9" ht="15">
      <c r="A125" s="38"/>
      <c r="B125" s="51" t="s">
        <v>86</v>
      </c>
      <c r="C125" s="47" t="s">
        <v>193</v>
      </c>
      <c r="D125" s="190">
        <v>0</v>
      </c>
      <c r="E125" s="190">
        <v>0</v>
      </c>
      <c r="F125" s="190">
        <v>0</v>
      </c>
      <c r="G125" s="190">
        <v>0</v>
      </c>
      <c r="H125" s="190">
        <v>0</v>
      </c>
      <c r="I125" s="190">
        <f t="shared" si="15"/>
        <v>0</v>
      </c>
    </row>
    <row r="126" spans="1:9" ht="15">
      <c r="A126" s="38"/>
      <c r="B126" s="51" t="s">
        <v>237</v>
      </c>
      <c r="C126" s="44" t="s">
        <v>194</v>
      </c>
      <c r="D126" s="190">
        <v>0</v>
      </c>
      <c r="E126" s="190">
        <v>0</v>
      </c>
      <c r="F126" s="190">
        <v>0</v>
      </c>
      <c r="G126" s="190">
        <v>0</v>
      </c>
      <c r="H126" s="190">
        <v>0</v>
      </c>
      <c r="I126" s="190">
        <f t="shared" si="15"/>
        <v>0</v>
      </c>
    </row>
    <row r="127" spans="1:9" ht="15">
      <c r="A127" s="38"/>
      <c r="B127" s="51" t="s">
        <v>238</v>
      </c>
      <c r="C127" s="44" t="s">
        <v>195</v>
      </c>
      <c r="D127" s="190">
        <v>0</v>
      </c>
      <c r="E127" s="190">
        <v>0</v>
      </c>
      <c r="F127" s="190">
        <v>0</v>
      </c>
      <c r="G127" s="190">
        <v>0</v>
      </c>
      <c r="H127" s="190">
        <v>0</v>
      </c>
      <c r="I127" s="190">
        <f t="shared" si="15"/>
        <v>0</v>
      </c>
    </row>
    <row r="128" spans="1:9" ht="15">
      <c r="A128" s="38"/>
      <c r="B128" s="51" t="s">
        <v>239</v>
      </c>
      <c r="C128" s="44" t="s">
        <v>196</v>
      </c>
      <c r="D128" s="190">
        <v>0</v>
      </c>
      <c r="E128" s="190">
        <v>0</v>
      </c>
      <c r="F128" s="190">
        <f t="shared" ref="F128:F142" si="18">D128+E128</f>
        <v>0</v>
      </c>
      <c r="G128" s="190">
        <v>0</v>
      </c>
      <c r="H128" s="190">
        <v>0</v>
      </c>
      <c r="I128" s="190">
        <f t="shared" si="15"/>
        <v>0</v>
      </c>
    </row>
    <row r="129" spans="1:9" ht="15">
      <c r="A129" s="38"/>
      <c r="B129" s="51" t="s">
        <v>240</v>
      </c>
      <c r="C129" s="44" t="s">
        <v>197</v>
      </c>
      <c r="D129" s="190">
        <v>0</v>
      </c>
      <c r="E129" s="190">
        <v>0</v>
      </c>
      <c r="F129" s="190">
        <f t="shared" si="18"/>
        <v>0</v>
      </c>
      <c r="G129" s="190">
        <v>0</v>
      </c>
      <c r="H129" s="190">
        <v>0</v>
      </c>
      <c r="I129" s="190">
        <f t="shared" si="15"/>
        <v>0</v>
      </c>
    </row>
    <row r="130" spans="1:9" ht="15">
      <c r="A130" s="38"/>
      <c r="B130" s="51" t="s">
        <v>241</v>
      </c>
      <c r="C130" s="44" t="s">
        <v>198</v>
      </c>
      <c r="D130" s="190">
        <v>0</v>
      </c>
      <c r="E130" s="190">
        <v>0</v>
      </c>
      <c r="F130" s="190">
        <f t="shared" si="18"/>
        <v>0</v>
      </c>
      <c r="G130" s="190">
        <v>0</v>
      </c>
      <c r="H130" s="190">
        <v>0</v>
      </c>
      <c r="I130" s="190">
        <f t="shared" si="15"/>
        <v>0</v>
      </c>
    </row>
    <row r="131" spans="1:9" ht="15">
      <c r="A131" s="38"/>
      <c r="B131" s="51" t="s">
        <v>242</v>
      </c>
      <c r="C131" s="44" t="s">
        <v>199</v>
      </c>
      <c r="D131" s="190">
        <v>0</v>
      </c>
      <c r="E131" s="190">
        <v>0</v>
      </c>
      <c r="F131" s="190">
        <f t="shared" si="18"/>
        <v>0</v>
      </c>
      <c r="G131" s="190">
        <v>0</v>
      </c>
      <c r="H131" s="190">
        <v>0</v>
      </c>
      <c r="I131" s="190">
        <f t="shared" si="15"/>
        <v>0</v>
      </c>
    </row>
    <row r="132" spans="1:9" ht="15">
      <c r="A132" s="41"/>
      <c r="B132" s="45" t="s">
        <v>243</v>
      </c>
      <c r="C132" s="46"/>
      <c r="D132" s="191">
        <f>SUM(D133:D135)</f>
        <v>0</v>
      </c>
      <c r="E132" s="191">
        <f>SUM(E133:E135)</f>
        <v>0</v>
      </c>
      <c r="F132" s="190">
        <f t="shared" si="18"/>
        <v>0</v>
      </c>
      <c r="G132" s="191">
        <f>SUM(G133:G135)</f>
        <v>0</v>
      </c>
      <c r="H132" s="191">
        <f>SUM(H133:H135)</f>
        <v>0</v>
      </c>
      <c r="I132" s="190">
        <f t="shared" si="15"/>
        <v>0</v>
      </c>
    </row>
    <row r="133" spans="1:9" ht="15">
      <c r="A133" s="38"/>
      <c r="B133" s="51" t="s">
        <v>32</v>
      </c>
      <c r="C133" s="44" t="s">
        <v>200</v>
      </c>
      <c r="D133" s="190">
        <v>0</v>
      </c>
      <c r="E133" s="190">
        <v>0</v>
      </c>
      <c r="F133" s="190">
        <f t="shared" si="18"/>
        <v>0</v>
      </c>
      <c r="G133" s="190">
        <v>0</v>
      </c>
      <c r="H133" s="190">
        <v>0</v>
      </c>
      <c r="I133" s="190">
        <f t="shared" si="15"/>
        <v>0</v>
      </c>
    </row>
    <row r="134" spans="1:9" ht="15">
      <c r="A134" s="38"/>
      <c r="B134" s="51" t="s">
        <v>33</v>
      </c>
      <c r="C134" s="44" t="s">
        <v>201</v>
      </c>
      <c r="D134" s="190">
        <v>0</v>
      </c>
      <c r="E134" s="190">
        <v>0</v>
      </c>
      <c r="F134" s="190">
        <f t="shared" si="18"/>
        <v>0</v>
      </c>
      <c r="G134" s="190">
        <v>0</v>
      </c>
      <c r="H134" s="190">
        <v>0</v>
      </c>
      <c r="I134" s="190">
        <f t="shared" si="15"/>
        <v>0</v>
      </c>
    </row>
    <row r="135" spans="1:9" ht="15">
      <c r="A135" s="38"/>
      <c r="B135" s="51" t="s">
        <v>90</v>
      </c>
      <c r="C135" s="44" t="s">
        <v>202</v>
      </c>
      <c r="D135" s="190">
        <v>0</v>
      </c>
      <c r="E135" s="190">
        <v>0</v>
      </c>
      <c r="F135" s="190">
        <f t="shared" si="18"/>
        <v>0</v>
      </c>
      <c r="G135" s="190">
        <v>0</v>
      </c>
      <c r="H135" s="190">
        <v>0</v>
      </c>
      <c r="I135" s="190">
        <f t="shared" si="15"/>
        <v>0</v>
      </c>
    </row>
    <row r="136" spans="1:9" ht="15">
      <c r="A136" s="41"/>
      <c r="B136" s="45" t="s">
        <v>244</v>
      </c>
      <c r="C136" s="46"/>
      <c r="D136" s="191">
        <f>SUM(D137:D143)</f>
        <v>0</v>
      </c>
      <c r="E136" s="191">
        <f>SUM(E137:E143)</f>
        <v>0</v>
      </c>
      <c r="F136" s="190">
        <f t="shared" si="18"/>
        <v>0</v>
      </c>
      <c r="G136" s="191">
        <f>SUM(G137:G143)</f>
        <v>0</v>
      </c>
      <c r="H136" s="191">
        <f>SUM(H137:H143)</f>
        <v>0</v>
      </c>
      <c r="I136" s="190">
        <f t="shared" si="15"/>
        <v>0</v>
      </c>
    </row>
    <row r="137" spans="1:9" ht="15">
      <c r="A137" s="38"/>
      <c r="B137" s="51" t="s">
        <v>35</v>
      </c>
      <c r="C137" s="44" t="s">
        <v>203</v>
      </c>
      <c r="D137" s="190">
        <v>0</v>
      </c>
      <c r="E137" s="190">
        <v>0</v>
      </c>
      <c r="F137" s="190">
        <f t="shared" si="18"/>
        <v>0</v>
      </c>
      <c r="G137" s="190">
        <v>0</v>
      </c>
      <c r="H137" s="190">
        <v>0</v>
      </c>
      <c r="I137" s="190">
        <f t="shared" si="15"/>
        <v>0</v>
      </c>
    </row>
    <row r="138" spans="1:9" ht="15">
      <c r="A138" s="38"/>
      <c r="B138" s="51" t="s">
        <v>36</v>
      </c>
      <c r="C138" s="44" t="s">
        <v>204</v>
      </c>
      <c r="D138" s="190">
        <v>0</v>
      </c>
      <c r="E138" s="190">
        <v>0</v>
      </c>
      <c r="F138" s="190">
        <f t="shared" si="18"/>
        <v>0</v>
      </c>
      <c r="G138" s="190">
        <v>0</v>
      </c>
      <c r="H138" s="190">
        <v>0</v>
      </c>
      <c r="I138" s="190">
        <f t="shared" si="15"/>
        <v>0</v>
      </c>
    </row>
    <row r="139" spans="1:9" ht="15">
      <c r="A139" s="38"/>
      <c r="B139" s="51" t="s">
        <v>37</v>
      </c>
      <c r="C139" s="44" t="s">
        <v>205</v>
      </c>
      <c r="D139" s="190">
        <v>0</v>
      </c>
      <c r="E139" s="190">
        <v>0</v>
      </c>
      <c r="F139" s="190">
        <f t="shared" si="18"/>
        <v>0</v>
      </c>
      <c r="G139" s="190">
        <v>0</v>
      </c>
      <c r="H139" s="190">
        <v>0</v>
      </c>
      <c r="I139" s="190">
        <f t="shared" si="15"/>
        <v>0</v>
      </c>
    </row>
    <row r="140" spans="1:9" ht="15">
      <c r="A140" s="38"/>
      <c r="B140" s="51" t="s">
        <v>38</v>
      </c>
      <c r="C140" s="44" t="s">
        <v>206</v>
      </c>
      <c r="D140" s="190">
        <v>0</v>
      </c>
      <c r="E140" s="190">
        <v>0</v>
      </c>
      <c r="F140" s="190">
        <f t="shared" si="18"/>
        <v>0</v>
      </c>
      <c r="G140" s="190">
        <v>0</v>
      </c>
      <c r="H140" s="190">
        <v>0</v>
      </c>
      <c r="I140" s="190">
        <f t="shared" si="15"/>
        <v>0</v>
      </c>
    </row>
    <row r="141" spans="1:9" ht="15">
      <c r="A141" s="38"/>
      <c r="B141" s="51" t="s">
        <v>245</v>
      </c>
      <c r="C141" s="44" t="s">
        <v>207</v>
      </c>
      <c r="D141" s="190">
        <v>0</v>
      </c>
      <c r="E141" s="190">
        <v>0</v>
      </c>
      <c r="F141" s="190">
        <f t="shared" si="18"/>
        <v>0</v>
      </c>
      <c r="G141" s="190">
        <v>0</v>
      </c>
      <c r="H141" s="190">
        <v>0</v>
      </c>
      <c r="I141" s="190">
        <f t="shared" ref="I141:I155" si="19">F141-G141</f>
        <v>0</v>
      </c>
    </row>
    <row r="142" spans="1:9" ht="15">
      <c r="A142" s="38"/>
      <c r="B142" s="51" t="s">
        <v>246</v>
      </c>
      <c r="C142" s="44" t="s">
        <v>208</v>
      </c>
      <c r="D142" s="190">
        <v>0</v>
      </c>
      <c r="E142" s="190">
        <v>0</v>
      </c>
      <c r="F142" s="190">
        <f t="shared" si="18"/>
        <v>0</v>
      </c>
      <c r="G142" s="190">
        <v>0</v>
      </c>
      <c r="H142" s="190">
        <v>0</v>
      </c>
      <c r="I142" s="190">
        <f t="shared" si="19"/>
        <v>0</v>
      </c>
    </row>
    <row r="143" spans="1:9" ht="15">
      <c r="A143" s="38"/>
      <c r="B143" s="51" t="s">
        <v>247</v>
      </c>
      <c r="C143" s="44" t="s">
        <v>209</v>
      </c>
      <c r="D143" s="190">
        <v>0</v>
      </c>
      <c r="E143" s="190">
        <v>0</v>
      </c>
      <c r="F143" s="190">
        <v>0</v>
      </c>
      <c r="G143" s="190">
        <v>0</v>
      </c>
      <c r="H143" s="190">
        <v>0</v>
      </c>
      <c r="I143" s="190">
        <f t="shared" si="19"/>
        <v>0</v>
      </c>
    </row>
    <row r="144" spans="1:9" ht="15">
      <c r="A144" s="41"/>
      <c r="B144" s="45" t="s">
        <v>248</v>
      </c>
      <c r="C144" s="46"/>
      <c r="D144" s="191">
        <f>SUM(D145:D147)</f>
        <v>0</v>
      </c>
      <c r="E144" s="191">
        <f>SUM(E145:E147)</f>
        <v>0</v>
      </c>
      <c r="F144" s="190">
        <f t="shared" ref="F144:F155" si="20">D144+E144</f>
        <v>0</v>
      </c>
      <c r="G144" s="191">
        <f>SUM(G145:G147)</f>
        <v>0</v>
      </c>
      <c r="H144" s="191">
        <f>SUM(H145:H147)</f>
        <v>0</v>
      </c>
      <c r="I144" s="190">
        <f t="shared" si="19"/>
        <v>0</v>
      </c>
    </row>
    <row r="145" spans="1:9" ht="15">
      <c r="A145" s="38"/>
      <c r="B145" s="51" t="s">
        <v>103</v>
      </c>
      <c r="C145" s="44" t="s">
        <v>210</v>
      </c>
      <c r="D145" s="190">
        <v>0</v>
      </c>
      <c r="E145" s="190">
        <v>0</v>
      </c>
      <c r="F145" s="190">
        <f t="shared" si="20"/>
        <v>0</v>
      </c>
      <c r="G145" s="190">
        <v>0</v>
      </c>
      <c r="H145" s="190">
        <v>0</v>
      </c>
      <c r="I145" s="190">
        <f t="shared" si="19"/>
        <v>0</v>
      </c>
    </row>
    <row r="146" spans="1:9" ht="15">
      <c r="A146" s="38"/>
      <c r="B146" s="51" t="s">
        <v>104</v>
      </c>
      <c r="C146" s="44" t="s">
        <v>211</v>
      </c>
      <c r="D146" s="190">
        <v>0</v>
      </c>
      <c r="E146" s="190">
        <v>0</v>
      </c>
      <c r="F146" s="190">
        <f t="shared" si="20"/>
        <v>0</v>
      </c>
      <c r="G146" s="190">
        <v>0</v>
      </c>
      <c r="H146" s="190">
        <v>0</v>
      </c>
      <c r="I146" s="190">
        <f t="shared" si="19"/>
        <v>0</v>
      </c>
    </row>
    <row r="147" spans="1:9" ht="15">
      <c r="A147" s="38"/>
      <c r="B147" s="51" t="s">
        <v>105</v>
      </c>
      <c r="C147" s="44" t="s">
        <v>212</v>
      </c>
      <c r="D147" s="190">
        <v>0</v>
      </c>
      <c r="E147" s="190">
        <v>0</v>
      </c>
      <c r="F147" s="190">
        <f t="shared" si="20"/>
        <v>0</v>
      </c>
      <c r="G147" s="190">
        <v>0</v>
      </c>
      <c r="H147" s="190">
        <v>0</v>
      </c>
      <c r="I147" s="190">
        <f t="shared" si="19"/>
        <v>0</v>
      </c>
    </row>
    <row r="148" spans="1:9" ht="15">
      <c r="A148" s="41"/>
      <c r="B148" s="45" t="s">
        <v>249</v>
      </c>
      <c r="C148" s="46"/>
      <c r="D148" s="191">
        <f>SUM(D149:D151)</f>
        <v>0</v>
      </c>
      <c r="E148" s="191">
        <f>SUM(E149:E151)</f>
        <v>0</v>
      </c>
      <c r="F148" s="190">
        <f t="shared" si="20"/>
        <v>0</v>
      </c>
      <c r="G148" s="191">
        <f>SUM(G149:G151)</f>
        <v>0</v>
      </c>
      <c r="H148" s="191">
        <f>SUM(H149:H151)</f>
        <v>0</v>
      </c>
      <c r="I148" s="190">
        <f t="shared" si="19"/>
        <v>0</v>
      </c>
    </row>
    <row r="149" spans="1:9" ht="15">
      <c r="A149" s="38"/>
      <c r="B149" s="51" t="s">
        <v>250</v>
      </c>
      <c r="C149" s="44" t="s">
        <v>213</v>
      </c>
      <c r="D149" s="190">
        <v>0</v>
      </c>
      <c r="E149" s="190">
        <v>0</v>
      </c>
      <c r="F149" s="190">
        <f t="shared" si="20"/>
        <v>0</v>
      </c>
      <c r="G149" s="190">
        <v>0</v>
      </c>
      <c r="H149" s="190">
        <v>0</v>
      </c>
      <c r="I149" s="190">
        <f t="shared" si="19"/>
        <v>0</v>
      </c>
    </row>
    <row r="150" spans="1:9" ht="15">
      <c r="A150" s="38"/>
      <c r="B150" s="51" t="s">
        <v>251</v>
      </c>
      <c r="C150" s="44" t="s">
        <v>214</v>
      </c>
      <c r="D150" s="190">
        <v>0</v>
      </c>
      <c r="E150" s="190">
        <v>0</v>
      </c>
      <c r="F150" s="190">
        <f t="shared" si="20"/>
        <v>0</v>
      </c>
      <c r="G150" s="190">
        <v>0</v>
      </c>
      <c r="H150" s="190">
        <v>0</v>
      </c>
      <c r="I150" s="190">
        <f t="shared" si="19"/>
        <v>0</v>
      </c>
    </row>
    <row r="151" spans="1:9" ht="15">
      <c r="A151" s="38"/>
      <c r="B151" s="51" t="s">
        <v>252</v>
      </c>
      <c r="C151" s="44" t="s">
        <v>215</v>
      </c>
      <c r="D151" s="190">
        <v>0</v>
      </c>
      <c r="E151" s="190">
        <v>0</v>
      </c>
      <c r="F151" s="190">
        <f t="shared" si="20"/>
        <v>0</v>
      </c>
      <c r="G151" s="190">
        <v>0</v>
      </c>
      <c r="H151" s="190">
        <v>0</v>
      </c>
      <c r="I151" s="190">
        <f t="shared" si="19"/>
        <v>0</v>
      </c>
    </row>
    <row r="152" spans="1:9" ht="15">
      <c r="A152" s="38"/>
      <c r="B152" s="51" t="s">
        <v>253</v>
      </c>
      <c r="C152" s="44" t="s">
        <v>216</v>
      </c>
      <c r="D152" s="190">
        <v>0</v>
      </c>
      <c r="E152" s="190">
        <v>0</v>
      </c>
      <c r="F152" s="190">
        <f t="shared" si="20"/>
        <v>0</v>
      </c>
      <c r="G152" s="190">
        <v>0</v>
      </c>
      <c r="H152" s="190">
        <v>0</v>
      </c>
      <c r="I152" s="190">
        <f t="shared" si="19"/>
        <v>0</v>
      </c>
    </row>
    <row r="153" spans="1:9" ht="15">
      <c r="A153" s="38"/>
      <c r="B153" s="51" t="s">
        <v>254</v>
      </c>
      <c r="C153" s="44" t="s">
        <v>217</v>
      </c>
      <c r="D153" s="190">
        <v>0</v>
      </c>
      <c r="E153" s="190">
        <v>0</v>
      </c>
      <c r="F153" s="190">
        <f t="shared" si="20"/>
        <v>0</v>
      </c>
      <c r="G153" s="190">
        <v>0</v>
      </c>
      <c r="H153" s="190">
        <v>0</v>
      </c>
      <c r="I153" s="190">
        <f t="shared" si="19"/>
        <v>0</v>
      </c>
    </row>
    <row r="154" spans="1:9" ht="15">
      <c r="A154" s="38"/>
      <c r="B154" s="51" t="s">
        <v>255</v>
      </c>
      <c r="C154" s="44" t="s">
        <v>218</v>
      </c>
      <c r="D154" s="190">
        <v>0</v>
      </c>
      <c r="E154" s="190">
        <v>0</v>
      </c>
      <c r="F154" s="190">
        <f t="shared" si="20"/>
        <v>0</v>
      </c>
      <c r="G154" s="190">
        <v>0</v>
      </c>
      <c r="H154" s="190">
        <v>0</v>
      </c>
      <c r="I154" s="190">
        <f t="shared" si="19"/>
        <v>0</v>
      </c>
    </row>
    <row r="155" spans="1:9" ht="15">
      <c r="A155" s="38"/>
      <c r="B155" s="52" t="s">
        <v>256</v>
      </c>
      <c r="C155" s="48" t="s">
        <v>219</v>
      </c>
      <c r="D155" s="190">
        <v>0</v>
      </c>
      <c r="E155" s="190">
        <v>0</v>
      </c>
      <c r="F155" s="190">
        <f t="shared" si="20"/>
        <v>0</v>
      </c>
      <c r="G155" s="190">
        <v>0</v>
      </c>
      <c r="H155" s="190">
        <v>0</v>
      </c>
      <c r="I155" s="190">
        <f t="shared" si="19"/>
        <v>0</v>
      </c>
    </row>
    <row r="156" spans="1:9" ht="15">
      <c r="A156" s="38"/>
      <c r="B156" s="49" t="s">
        <v>220</v>
      </c>
      <c r="C156" s="50"/>
      <c r="D156" s="192">
        <f t="shared" ref="D156:I156" si="21">D10+D83</f>
        <v>17344780</v>
      </c>
      <c r="E156" s="192">
        <f t="shared" si="21"/>
        <v>0</v>
      </c>
      <c r="F156" s="192">
        <f t="shared" si="21"/>
        <v>17344780</v>
      </c>
      <c r="G156" s="192">
        <f t="shared" si="21"/>
        <v>17238873</v>
      </c>
      <c r="H156" s="192">
        <f t="shared" si="21"/>
        <v>17238873</v>
      </c>
      <c r="I156" s="192">
        <f t="shared" si="21"/>
        <v>105907</v>
      </c>
    </row>
    <row r="157" spans="1:9">
      <c r="G157" s="65"/>
    </row>
    <row r="158" spans="1:9">
      <c r="G158" s="65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paperSize="9" scale="50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548DD4"/>
  </sheetPr>
  <dimension ref="A1:H110"/>
  <sheetViews>
    <sheetView zoomScale="90" zoomScaleNormal="90" workbookViewId="0">
      <selection activeCell="E28" sqref="E28"/>
    </sheetView>
  </sheetViews>
  <sheetFormatPr baseColWidth="10" defaultColWidth="12.5703125" defaultRowHeight="15"/>
  <cols>
    <col min="1" max="1" width="68.140625" style="156" customWidth="1"/>
    <col min="2" max="2" width="20.5703125" style="156" customWidth="1"/>
    <col min="3" max="7" width="20.7109375" style="156" customWidth="1"/>
    <col min="8" max="8" width="1.5703125" style="156" customWidth="1"/>
    <col min="9" max="20" width="12.5703125" style="156" customWidth="1"/>
    <col min="21" max="16384" width="12.5703125" style="156"/>
  </cols>
  <sheetData>
    <row r="1" spans="1:8" s="136" customFormat="1">
      <c r="A1" s="347" t="s">
        <v>539</v>
      </c>
      <c r="B1" s="348"/>
      <c r="C1" s="348"/>
      <c r="D1" s="348"/>
      <c r="E1" s="348"/>
      <c r="F1" s="348"/>
      <c r="G1" s="349"/>
    </row>
    <row r="2" spans="1:8" s="136" customFormat="1">
      <c r="A2" s="350" t="s">
        <v>473</v>
      </c>
      <c r="B2" s="351"/>
      <c r="C2" s="351"/>
      <c r="D2" s="351"/>
      <c r="E2" s="351"/>
      <c r="F2" s="351"/>
      <c r="G2" s="352"/>
    </row>
    <row r="3" spans="1:8" s="136" customFormat="1">
      <c r="A3" s="353" t="s">
        <v>474</v>
      </c>
      <c r="B3" s="354"/>
      <c r="C3" s="354"/>
      <c r="D3" s="354"/>
      <c r="E3" s="354"/>
      <c r="F3" s="354"/>
      <c r="G3" s="355"/>
    </row>
    <row r="4" spans="1:8" s="136" customFormat="1">
      <c r="A4" s="353" t="s">
        <v>550</v>
      </c>
      <c r="B4" s="354"/>
      <c r="C4" s="354"/>
      <c r="D4" s="354"/>
      <c r="E4" s="354"/>
      <c r="F4" s="354"/>
      <c r="G4" s="355"/>
    </row>
    <row r="5" spans="1:8" s="136" customFormat="1" ht="15.75" thickBot="1">
      <c r="A5" s="356" t="s">
        <v>4</v>
      </c>
      <c r="B5" s="357"/>
      <c r="C5" s="357"/>
      <c r="D5" s="357"/>
      <c r="E5" s="357"/>
      <c r="F5" s="357"/>
      <c r="G5" s="358"/>
    </row>
    <row r="6" spans="1:8" s="136" customFormat="1" ht="7.5" customHeight="1" thickBot="1">
      <c r="A6" s="137"/>
      <c r="B6" s="137"/>
      <c r="C6" s="137"/>
      <c r="D6" s="137"/>
      <c r="E6" s="137"/>
      <c r="F6" s="137"/>
      <c r="G6" s="137"/>
    </row>
    <row r="7" spans="1:8" s="136" customFormat="1" ht="15.75" thickBot="1">
      <c r="A7" s="344" t="s">
        <v>128</v>
      </c>
      <c r="B7" s="346" t="s">
        <v>459</v>
      </c>
      <c r="C7" s="346"/>
      <c r="D7" s="346"/>
      <c r="E7" s="346"/>
      <c r="F7" s="346"/>
      <c r="G7" s="344" t="s">
        <v>149</v>
      </c>
    </row>
    <row r="8" spans="1:8" s="136" customFormat="1" ht="30.75" thickBot="1">
      <c r="A8" s="345"/>
      <c r="B8" s="234" t="s">
        <v>150</v>
      </c>
      <c r="C8" s="235" t="s">
        <v>151</v>
      </c>
      <c r="D8" s="234" t="s">
        <v>152</v>
      </c>
      <c r="E8" s="234" t="s">
        <v>153</v>
      </c>
      <c r="F8" s="234" t="s">
        <v>154</v>
      </c>
      <c r="G8" s="345"/>
    </row>
    <row r="9" spans="1:8" s="139" customFormat="1">
      <c r="A9" s="138" t="s">
        <v>460</v>
      </c>
      <c r="B9" s="196">
        <f>B28</f>
        <v>17344780</v>
      </c>
      <c r="C9" s="196">
        <f t="shared" ref="C9:F9" si="0">C28</f>
        <v>0</v>
      </c>
      <c r="D9" s="196">
        <f t="shared" si="0"/>
        <v>17344780</v>
      </c>
      <c r="E9" s="196">
        <f t="shared" si="0"/>
        <v>17238873</v>
      </c>
      <c r="F9" s="196">
        <f t="shared" si="0"/>
        <v>17238873</v>
      </c>
      <c r="G9" s="196">
        <f>G28</f>
        <v>105907</v>
      </c>
    </row>
    <row r="10" spans="1:8" s="139" customFormat="1">
      <c r="A10" s="140" t="s">
        <v>475</v>
      </c>
      <c r="B10" s="197">
        <v>0</v>
      </c>
      <c r="C10" s="197">
        <v>0</v>
      </c>
      <c r="D10" s="197">
        <v>0</v>
      </c>
      <c r="E10" s="197">
        <v>0</v>
      </c>
      <c r="F10" s="197">
        <v>0</v>
      </c>
      <c r="G10" s="197">
        <v>0</v>
      </c>
      <c r="H10" s="141"/>
    </row>
    <row r="11" spans="1:8" s="139" customFormat="1">
      <c r="A11" s="142" t="s">
        <v>476</v>
      </c>
      <c r="B11" s="197">
        <v>0</v>
      </c>
      <c r="C11" s="197">
        <v>0</v>
      </c>
      <c r="D11" s="197">
        <v>0</v>
      </c>
      <c r="E11" s="197">
        <v>0</v>
      </c>
      <c r="F11" s="197">
        <v>0</v>
      </c>
      <c r="G11" s="197">
        <v>0</v>
      </c>
      <c r="H11" s="143"/>
    </row>
    <row r="12" spans="1:8" s="139" customFormat="1">
      <c r="A12" s="142" t="s">
        <v>477</v>
      </c>
      <c r="B12" s="197">
        <v>0</v>
      </c>
      <c r="C12" s="197">
        <v>0</v>
      </c>
      <c r="D12" s="197">
        <v>0</v>
      </c>
      <c r="E12" s="197">
        <v>0</v>
      </c>
      <c r="F12" s="197">
        <v>0</v>
      </c>
      <c r="G12" s="197">
        <v>0</v>
      </c>
      <c r="H12" s="143"/>
    </row>
    <row r="13" spans="1:8" s="139" customFormat="1">
      <c r="A13" s="142" t="s">
        <v>478</v>
      </c>
      <c r="B13" s="197">
        <v>0</v>
      </c>
      <c r="C13" s="197">
        <v>0</v>
      </c>
      <c r="D13" s="197">
        <v>0</v>
      </c>
      <c r="E13" s="197">
        <v>0</v>
      </c>
      <c r="F13" s="197">
        <v>0</v>
      </c>
      <c r="G13" s="197">
        <v>0</v>
      </c>
      <c r="H13" s="143"/>
    </row>
    <row r="14" spans="1:8" s="139" customFormat="1">
      <c r="A14" s="142" t="s">
        <v>479</v>
      </c>
      <c r="B14" s="197">
        <v>0</v>
      </c>
      <c r="C14" s="197">
        <v>0</v>
      </c>
      <c r="D14" s="197">
        <v>0</v>
      </c>
      <c r="E14" s="197">
        <v>0</v>
      </c>
      <c r="F14" s="197">
        <v>0</v>
      </c>
      <c r="G14" s="197">
        <v>0</v>
      </c>
      <c r="H14" s="143"/>
    </row>
    <row r="15" spans="1:8" s="139" customFormat="1">
      <c r="A15" s="142" t="s">
        <v>480</v>
      </c>
      <c r="B15" s="197">
        <v>0</v>
      </c>
      <c r="C15" s="197">
        <v>0</v>
      </c>
      <c r="D15" s="197">
        <v>0</v>
      </c>
      <c r="E15" s="197">
        <v>0</v>
      </c>
      <c r="F15" s="197">
        <v>0</v>
      </c>
      <c r="G15" s="197">
        <v>0</v>
      </c>
      <c r="H15" s="143"/>
    </row>
    <row r="16" spans="1:8" s="139" customFormat="1">
      <c r="A16" s="142" t="s">
        <v>481</v>
      </c>
      <c r="B16" s="197">
        <v>0</v>
      </c>
      <c r="C16" s="197">
        <v>0</v>
      </c>
      <c r="D16" s="197">
        <v>0</v>
      </c>
      <c r="E16" s="197">
        <v>0</v>
      </c>
      <c r="F16" s="197">
        <v>0</v>
      </c>
      <c r="G16" s="197">
        <v>0</v>
      </c>
      <c r="H16" s="143"/>
    </row>
    <row r="17" spans="1:8" s="139" customFormat="1">
      <c r="A17" s="142" t="s">
        <v>482</v>
      </c>
      <c r="B17" s="197">
        <v>0</v>
      </c>
      <c r="C17" s="197">
        <v>0</v>
      </c>
      <c r="D17" s="197">
        <v>0</v>
      </c>
      <c r="E17" s="197">
        <v>0</v>
      </c>
      <c r="F17" s="197">
        <v>0</v>
      </c>
      <c r="G17" s="197">
        <v>0</v>
      </c>
      <c r="H17" s="143"/>
    </row>
    <row r="18" spans="1:8" s="139" customFormat="1">
      <c r="A18" s="142" t="s">
        <v>483</v>
      </c>
      <c r="B18" s="197">
        <v>0</v>
      </c>
      <c r="C18" s="197">
        <v>0</v>
      </c>
      <c r="D18" s="197">
        <v>0</v>
      </c>
      <c r="E18" s="197">
        <v>0</v>
      </c>
      <c r="F18" s="197">
        <v>0</v>
      </c>
      <c r="G18" s="197">
        <v>0</v>
      </c>
      <c r="H18" s="143"/>
    </row>
    <row r="19" spans="1:8" s="139" customFormat="1">
      <c r="A19" s="142" t="s">
        <v>484</v>
      </c>
      <c r="B19" s="197">
        <v>0</v>
      </c>
      <c r="C19" s="197">
        <v>0</v>
      </c>
      <c r="D19" s="197">
        <v>0</v>
      </c>
      <c r="E19" s="197">
        <v>0</v>
      </c>
      <c r="F19" s="197">
        <v>0</v>
      </c>
      <c r="G19" s="197">
        <v>0</v>
      </c>
      <c r="H19" s="143"/>
    </row>
    <row r="20" spans="1:8" s="139" customFormat="1">
      <c r="A20" s="142" t="s">
        <v>485</v>
      </c>
      <c r="B20" s="197">
        <v>0</v>
      </c>
      <c r="C20" s="197">
        <v>0</v>
      </c>
      <c r="D20" s="197">
        <v>0</v>
      </c>
      <c r="E20" s="197">
        <v>0</v>
      </c>
      <c r="F20" s="197">
        <v>0</v>
      </c>
      <c r="G20" s="197">
        <v>0</v>
      </c>
      <c r="H20" s="143"/>
    </row>
    <row r="21" spans="1:8" s="139" customFormat="1">
      <c r="A21" s="142" t="s">
        <v>486</v>
      </c>
      <c r="B21" s="197">
        <v>0</v>
      </c>
      <c r="C21" s="197">
        <v>0</v>
      </c>
      <c r="D21" s="197">
        <v>0</v>
      </c>
      <c r="E21" s="197">
        <v>0</v>
      </c>
      <c r="F21" s="197">
        <v>0</v>
      </c>
      <c r="G21" s="197">
        <v>0</v>
      </c>
      <c r="H21" s="143"/>
    </row>
    <row r="22" spans="1:8" s="139" customFormat="1">
      <c r="A22" s="142" t="s">
        <v>487</v>
      </c>
      <c r="B22" s="197">
        <v>0</v>
      </c>
      <c r="C22" s="197">
        <v>0</v>
      </c>
      <c r="D22" s="197">
        <v>0</v>
      </c>
      <c r="E22" s="197">
        <v>0</v>
      </c>
      <c r="F22" s="197">
        <v>0</v>
      </c>
      <c r="G22" s="197">
        <v>0</v>
      </c>
      <c r="H22" s="143"/>
    </row>
    <row r="23" spans="1:8" s="139" customFormat="1">
      <c r="A23" s="142" t="s">
        <v>488</v>
      </c>
      <c r="B23" s="197">
        <v>0</v>
      </c>
      <c r="C23" s="197">
        <v>0</v>
      </c>
      <c r="D23" s="197">
        <v>0</v>
      </c>
      <c r="E23" s="197">
        <v>0</v>
      </c>
      <c r="F23" s="197">
        <v>0</v>
      </c>
      <c r="G23" s="197">
        <v>0</v>
      </c>
      <c r="H23" s="143"/>
    </row>
    <row r="24" spans="1:8" s="139" customFormat="1">
      <c r="A24" s="142" t="s">
        <v>489</v>
      </c>
      <c r="B24" s="197">
        <v>0</v>
      </c>
      <c r="C24" s="197">
        <v>0</v>
      </c>
      <c r="D24" s="197">
        <v>0</v>
      </c>
      <c r="E24" s="197">
        <v>0</v>
      </c>
      <c r="F24" s="197">
        <v>0</v>
      </c>
      <c r="G24" s="197">
        <v>0</v>
      </c>
      <c r="H24" s="143"/>
    </row>
    <row r="25" spans="1:8" s="139" customFormat="1">
      <c r="A25" s="142" t="s">
        <v>490</v>
      </c>
      <c r="B25" s="197">
        <v>0</v>
      </c>
      <c r="C25" s="197">
        <v>0</v>
      </c>
      <c r="D25" s="197">
        <v>0</v>
      </c>
      <c r="E25" s="197">
        <v>0</v>
      </c>
      <c r="F25" s="197">
        <v>0</v>
      </c>
      <c r="G25" s="197">
        <v>0</v>
      </c>
      <c r="H25" s="143"/>
    </row>
    <row r="26" spans="1:8" s="139" customFormat="1">
      <c r="A26" s="142" t="s">
        <v>491</v>
      </c>
      <c r="B26" s="197">
        <v>0</v>
      </c>
      <c r="C26" s="197">
        <v>0</v>
      </c>
      <c r="D26" s="197">
        <v>0</v>
      </c>
      <c r="E26" s="197">
        <v>0</v>
      </c>
      <c r="F26" s="197">
        <v>0</v>
      </c>
      <c r="G26" s="197">
        <v>0</v>
      </c>
      <c r="H26" s="143"/>
    </row>
    <row r="27" spans="1:8" s="139" customFormat="1">
      <c r="A27" s="144" t="s">
        <v>492</v>
      </c>
      <c r="B27" s="208">
        <v>0</v>
      </c>
      <c r="C27" s="208">
        <v>0</v>
      </c>
      <c r="D27" s="208">
        <v>0</v>
      </c>
      <c r="E27" s="208">
        <v>0</v>
      </c>
      <c r="F27" s="208">
        <v>0</v>
      </c>
      <c r="G27" s="208">
        <v>0</v>
      </c>
      <c r="H27" s="141"/>
    </row>
    <row r="28" spans="1:8" s="139" customFormat="1">
      <c r="A28" s="144" t="s">
        <v>493</v>
      </c>
      <c r="B28" s="197">
        <f>'F6a. EAEPE OG'!D156</f>
        <v>17344780</v>
      </c>
      <c r="C28" s="197">
        <v>0</v>
      </c>
      <c r="D28" s="197">
        <f>B28+C28</f>
        <v>17344780</v>
      </c>
      <c r="E28" s="197">
        <f>'F6a. EAEPE OG'!G156</f>
        <v>17238873</v>
      </c>
      <c r="F28" s="197">
        <f>'F6a. EAEPE OG'!H156</f>
        <v>17238873</v>
      </c>
      <c r="G28" s="197">
        <f>D28-E28</f>
        <v>105907</v>
      </c>
      <c r="H28" s="141"/>
    </row>
    <row r="29" spans="1:8" s="139" customFormat="1">
      <c r="A29" s="144" t="s">
        <v>494</v>
      </c>
      <c r="B29" s="197">
        <v>0</v>
      </c>
      <c r="C29" s="197">
        <v>0</v>
      </c>
      <c r="D29" s="197">
        <v>0</v>
      </c>
      <c r="E29" s="197">
        <v>0</v>
      </c>
      <c r="F29" s="197">
        <v>0</v>
      </c>
      <c r="G29" s="197">
        <v>0</v>
      </c>
      <c r="H29" s="141"/>
    </row>
    <row r="30" spans="1:8" s="143" customFormat="1">
      <c r="A30" s="145" t="s">
        <v>495</v>
      </c>
      <c r="B30" s="197">
        <v>0</v>
      </c>
      <c r="C30" s="197">
        <v>0</v>
      </c>
      <c r="D30" s="197">
        <v>0</v>
      </c>
      <c r="E30" s="197">
        <v>0</v>
      </c>
      <c r="F30" s="197">
        <v>0</v>
      </c>
      <c r="G30" s="197">
        <v>0</v>
      </c>
    </row>
    <row r="31" spans="1:8" s="143" customFormat="1" ht="30">
      <c r="A31" s="146" t="s">
        <v>496</v>
      </c>
      <c r="B31" s="197">
        <v>0</v>
      </c>
      <c r="C31" s="197">
        <v>0</v>
      </c>
      <c r="D31" s="197">
        <v>0</v>
      </c>
      <c r="E31" s="197">
        <v>0</v>
      </c>
      <c r="F31" s="197">
        <v>0</v>
      </c>
      <c r="G31" s="197">
        <v>0</v>
      </c>
    </row>
    <row r="32" spans="1:8" s="143" customFormat="1">
      <c r="A32" s="145" t="s">
        <v>497</v>
      </c>
      <c r="B32" s="197">
        <v>0</v>
      </c>
      <c r="C32" s="197">
        <v>0</v>
      </c>
      <c r="D32" s="197">
        <v>0</v>
      </c>
      <c r="E32" s="197">
        <v>0</v>
      </c>
      <c r="F32" s="197">
        <v>0</v>
      </c>
      <c r="G32" s="197">
        <v>0</v>
      </c>
    </row>
    <row r="33" spans="1:8" s="143" customFormat="1">
      <c r="A33" s="147"/>
      <c r="B33" s="197"/>
      <c r="C33" s="197"/>
      <c r="D33" s="197"/>
      <c r="E33" s="197"/>
      <c r="F33" s="197"/>
      <c r="G33" s="197"/>
    </row>
    <row r="34" spans="1:8" s="150" customFormat="1">
      <c r="A34" s="148" t="s">
        <v>498</v>
      </c>
      <c r="B34" s="198">
        <f>SUM(B53)</f>
        <v>0</v>
      </c>
      <c r="C34" s="198">
        <f t="shared" ref="C34:G34" si="1">SUM(C53)</f>
        <v>0</v>
      </c>
      <c r="D34" s="198">
        <f t="shared" si="1"/>
        <v>0</v>
      </c>
      <c r="E34" s="198">
        <f t="shared" si="1"/>
        <v>0</v>
      </c>
      <c r="F34" s="198">
        <f t="shared" si="1"/>
        <v>0</v>
      </c>
      <c r="G34" s="198">
        <f t="shared" si="1"/>
        <v>0</v>
      </c>
      <c r="H34" s="149"/>
    </row>
    <row r="35" spans="1:8" s="152" customFormat="1">
      <c r="A35" s="151" t="s">
        <v>475</v>
      </c>
      <c r="B35" s="197">
        <v>0</v>
      </c>
      <c r="C35" s="197">
        <v>0</v>
      </c>
      <c r="D35" s="197">
        <v>0</v>
      </c>
      <c r="E35" s="197">
        <v>0</v>
      </c>
      <c r="F35" s="197">
        <v>0</v>
      </c>
      <c r="G35" s="197">
        <v>0</v>
      </c>
    </row>
    <row r="36" spans="1:8" s="152" customFormat="1">
      <c r="A36" s="151" t="s">
        <v>476</v>
      </c>
      <c r="B36" s="197">
        <v>0</v>
      </c>
      <c r="C36" s="197">
        <v>0</v>
      </c>
      <c r="D36" s="197">
        <v>0</v>
      </c>
      <c r="E36" s="197">
        <v>0</v>
      </c>
      <c r="F36" s="197">
        <v>0</v>
      </c>
      <c r="G36" s="197">
        <v>0</v>
      </c>
    </row>
    <row r="37" spans="1:8" s="152" customFormat="1">
      <c r="A37" s="151" t="s">
        <v>477</v>
      </c>
      <c r="B37" s="197">
        <v>0</v>
      </c>
      <c r="C37" s="197">
        <v>0</v>
      </c>
      <c r="D37" s="197">
        <v>0</v>
      </c>
      <c r="E37" s="197">
        <v>0</v>
      </c>
      <c r="F37" s="197">
        <v>0</v>
      </c>
      <c r="G37" s="197">
        <v>0</v>
      </c>
    </row>
    <row r="38" spans="1:8" s="152" customFormat="1">
      <c r="A38" s="151" t="s">
        <v>478</v>
      </c>
      <c r="B38" s="197">
        <v>0</v>
      </c>
      <c r="C38" s="197">
        <v>0</v>
      </c>
      <c r="D38" s="197">
        <v>0</v>
      </c>
      <c r="E38" s="197">
        <v>0</v>
      </c>
      <c r="F38" s="197">
        <v>0</v>
      </c>
      <c r="G38" s="197">
        <v>0</v>
      </c>
    </row>
    <row r="39" spans="1:8" s="152" customFormat="1">
      <c r="A39" s="151" t="s">
        <v>479</v>
      </c>
      <c r="B39" s="197">
        <v>0</v>
      </c>
      <c r="C39" s="197">
        <v>0</v>
      </c>
      <c r="D39" s="197">
        <v>0</v>
      </c>
      <c r="E39" s="197">
        <v>0</v>
      </c>
      <c r="F39" s="197">
        <v>0</v>
      </c>
      <c r="G39" s="197">
        <v>0</v>
      </c>
    </row>
    <row r="40" spans="1:8" s="152" customFormat="1">
      <c r="A40" s="151" t="s">
        <v>480</v>
      </c>
      <c r="B40" s="197">
        <v>0</v>
      </c>
      <c r="C40" s="197">
        <v>0</v>
      </c>
      <c r="D40" s="197">
        <v>0</v>
      </c>
      <c r="E40" s="197">
        <v>0</v>
      </c>
      <c r="F40" s="197">
        <v>0</v>
      </c>
      <c r="G40" s="197">
        <v>0</v>
      </c>
    </row>
    <row r="41" spans="1:8" s="152" customFormat="1">
      <c r="A41" s="151" t="s">
        <v>481</v>
      </c>
      <c r="B41" s="197">
        <v>0</v>
      </c>
      <c r="C41" s="197">
        <v>0</v>
      </c>
      <c r="D41" s="197">
        <v>0</v>
      </c>
      <c r="E41" s="197">
        <v>0</v>
      </c>
      <c r="F41" s="197">
        <v>0</v>
      </c>
      <c r="G41" s="197">
        <v>0</v>
      </c>
    </row>
    <row r="42" spans="1:8" s="152" customFormat="1">
      <c r="A42" s="151" t="s">
        <v>482</v>
      </c>
      <c r="B42" s="197">
        <v>0</v>
      </c>
      <c r="C42" s="197">
        <v>0</v>
      </c>
      <c r="D42" s="197">
        <v>0</v>
      </c>
      <c r="E42" s="197">
        <v>0</v>
      </c>
      <c r="F42" s="197">
        <v>0</v>
      </c>
      <c r="G42" s="197">
        <v>0</v>
      </c>
    </row>
    <row r="43" spans="1:8" s="152" customFormat="1">
      <c r="A43" s="151" t="s">
        <v>483</v>
      </c>
      <c r="B43" s="197">
        <v>0</v>
      </c>
      <c r="C43" s="197">
        <v>0</v>
      </c>
      <c r="D43" s="197">
        <v>0</v>
      </c>
      <c r="E43" s="197">
        <v>0</v>
      </c>
      <c r="F43" s="197">
        <v>0</v>
      </c>
      <c r="G43" s="197">
        <v>0</v>
      </c>
    </row>
    <row r="44" spans="1:8" s="152" customFormat="1">
      <c r="A44" s="151" t="s">
        <v>484</v>
      </c>
      <c r="B44" s="197">
        <v>0</v>
      </c>
      <c r="C44" s="197">
        <v>0</v>
      </c>
      <c r="D44" s="197">
        <v>0</v>
      </c>
      <c r="E44" s="197">
        <v>0</v>
      </c>
      <c r="F44" s="197">
        <v>0</v>
      </c>
      <c r="G44" s="197">
        <v>0</v>
      </c>
    </row>
    <row r="45" spans="1:8" s="152" customFormat="1">
      <c r="A45" s="151" t="s">
        <v>485</v>
      </c>
      <c r="B45" s="196">
        <v>0</v>
      </c>
      <c r="C45" s="196">
        <v>0</v>
      </c>
      <c r="D45" s="196">
        <v>0</v>
      </c>
      <c r="E45" s="196">
        <v>0</v>
      </c>
      <c r="F45" s="196">
        <v>0</v>
      </c>
      <c r="G45" s="196">
        <v>0</v>
      </c>
    </row>
    <row r="46" spans="1:8" s="152" customFormat="1">
      <c r="A46" s="151" t="s">
        <v>486</v>
      </c>
      <c r="B46" s="197">
        <v>0</v>
      </c>
      <c r="C46" s="197">
        <v>0</v>
      </c>
      <c r="D46" s="197">
        <v>0</v>
      </c>
      <c r="E46" s="197">
        <v>0</v>
      </c>
      <c r="F46" s="197">
        <v>0</v>
      </c>
      <c r="G46" s="197">
        <v>0</v>
      </c>
    </row>
    <row r="47" spans="1:8" s="152" customFormat="1">
      <c r="A47" s="151" t="s">
        <v>487</v>
      </c>
      <c r="B47" s="197">
        <v>0</v>
      </c>
      <c r="C47" s="197">
        <v>0</v>
      </c>
      <c r="D47" s="197">
        <v>0</v>
      </c>
      <c r="E47" s="197">
        <v>0</v>
      </c>
      <c r="F47" s="197">
        <v>0</v>
      </c>
      <c r="G47" s="197">
        <v>0</v>
      </c>
    </row>
    <row r="48" spans="1:8" s="152" customFormat="1">
      <c r="A48" s="151" t="s">
        <v>488</v>
      </c>
      <c r="B48" s="197">
        <v>0</v>
      </c>
      <c r="C48" s="197">
        <v>0</v>
      </c>
      <c r="D48" s="197">
        <v>0</v>
      </c>
      <c r="E48" s="197">
        <v>0</v>
      </c>
      <c r="F48" s="197">
        <v>0</v>
      </c>
      <c r="G48" s="197">
        <v>0</v>
      </c>
    </row>
    <row r="49" spans="1:8" s="152" customFormat="1">
      <c r="A49" s="151" t="s">
        <v>489</v>
      </c>
      <c r="B49" s="197">
        <v>0</v>
      </c>
      <c r="C49" s="197">
        <v>0</v>
      </c>
      <c r="D49" s="197">
        <v>0</v>
      </c>
      <c r="E49" s="197">
        <v>0</v>
      </c>
      <c r="F49" s="197">
        <v>0</v>
      </c>
      <c r="G49" s="197">
        <v>0</v>
      </c>
    </row>
    <row r="50" spans="1:8" s="152" customFormat="1">
      <c r="A50" s="151" t="s">
        <v>490</v>
      </c>
      <c r="B50" s="197">
        <v>0</v>
      </c>
      <c r="C50" s="197">
        <v>0</v>
      </c>
      <c r="D50" s="197">
        <v>0</v>
      </c>
      <c r="E50" s="197">
        <v>0</v>
      </c>
      <c r="F50" s="197">
        <v>0</v>
      </c>
      <c r="G50" s="197">
        <v>0</v>
      </c>
    </row>
    <row r="51" spans="1:8" s="152" customFormat="1">
      <c r="A51" s="151" t="s">
        <v>491</v>
      </c>
      <c r="B51" s="197">
        <v>0</v>
      </c>
      <c r="C51" s="197">
        <v>0</v>
      </c>
      <c r="D51" s="197">
        <v>0</v>
      </c>
      <c r="E51" s="197">
        <v>0</v>
      </c>
      <c r="F51" s="197">
        <v>0</v>
      </c>
      <c r="G51" s="197">
        <v>0</v>
      </c>
      <c r="H51" s="141"/>
    </row>
    <row r="52" spans="1:8" s="152" customFormat="1">
      <c r="A52" s="153" t="s">
        <v>492</v>
      </c>
      <c r="B52" s="197">
        <v>0</v>
      </c>
      <c r="C52" s="197">
        <v>0</v>
      </c>
      <c r="D52" s="197">
        <v>0</v>
      </c>
      <c r="E52" s="197">
        <v>0</v>
      </c>
      <c r="F52" s="197">
        <v>0</v>
      </c>
      <c r="G52" s="197">
        <v>0</v>
      </c>
      <c r="H52" s="141"/>
    </row>
    <row r="53" spans="1:8" s="152" customFormat="1">
      <c r="A53" s="153" t="s">
        <v>493</v>
      </c>
      <c r="B53" s="197">
        <v>0</v>
      </c>
      <c r="C53" s="197">
        <v>0</v>
      </c>
      <c r="D53" s="197">
        <f>B53+C53</f>
        <v>0</v>
      </c>
      <c r="E53" s="197">
        <v>0</v>
      </c>
      <c r="F53" s="197">
        <v>0</v>
      </c>
      <c r="G53" s="197">
        <f>D53-E53</f>
        <v>0</v>
      </c>
      <c r="H53" s="141"/>
    </row>
    <row r="54" spans="1:8" s="152" customFormat="1">
      <c r="A54" s="145" t="s">
        <v>494</v>
      </c>
      <c r="B54" s="197">
        <v>0</v>
      </c>
      <c r="C54" s="197">
        <v>0</v>
      </c>
      <c r="D54" s="197">
        <v>0</v>
      </c>
      <c r="E54" s="197">
        <v>0</v>
      </c>
      <c r="F54" s="197">
        <v>0</v>
      </c>
      <c r="G54" s="197">
        <v>0</v>
      </c>
    </row>
    <row r="55" spans="1:8" s="152" customFormat="1" ht="30">
      <c r="A55" s="146" t="s">
        <v>495</v>
      </c>
      <c r="B55" s="197">
        <v>0</v>
      </c>
      <c r="C55" s="197">
        <v>0</v>
      </c>
      <c r="D55" s="197">
        <v>0</v>
      </c>
      <c r="E55" s="197">
        <v>0</v>
      </c>
      <c r="F55" s="197">
        <v>0</v>
      </c>
      <c r="G55" s="197">
        <v>0</v>
      </c>
    </row>
    <row r="56" spans="1:8" s="152" customFormat="1">
      <c r="A56" s="145" t="s">
        <v>496</v>
      </c>
      <c r="B56" s="197">
        <v>0</v>
      </c>
      <c r="C56" s="197">
        <v>0</v>
      </c>
      <c r="D56" s="197">
        <v>0</v>
      </c>
      <c r="E56" s="197">
        <v>0</v>
      </c>
      <c r="F56" s="197">
        <v>0</v>
      </c>
      <c r="G56" s="197">
        <v>0</v>
      </c>
    </row>
    <row r="57" spans="1:8" s="152" customFormat="1">
      <c r="A57" s="145" t="s">
        <v>497</v>
      </c>
      <c r="B57" s="197">
        <v>0</v>
      </c>
      <c r="C57" s="197">
        <v>0</v>
      </c>
      <c r="D57" s="197">
        <v>0</v>
      </c>
      <c r="E57" s="197">
        <v>0</v>
      </c>
      <c r="F57" s="197">
        <v>0</v>
      </c>
      <c r="G57" s="197">
        <v>0</v>
      </c>
    </row>
    <row r="58" spans="1:8" s="152" customFormat="1" ht="15.75" thickBot="1">
      <c r="A58" s="154"/>
      <c r="B58" s="199"/>
      <c r="C58" s="199"/>
      <c r="D58" s="199"/>
      <c r="E58" s="199"/>
      <c r="F58" s="199"/>
      <c r="G58" s="199"/>
    </row>
    <row r="59" spans="1:8" ht="15.75" thickBot="1">
      <c r="A59" s="155" t="s">
        <v>499</v>
      </c>
      <c r="B59" s="200">
        <f>B9</f>
        <v>17344780</v>
      </c>
      <c r="C59" s="200">
        <f t="shared" ref="C59:G59" si="2">C9</f>
        <v>0</v>
      </c>
      <c r="D59" s="200">
        <f t="shared" si="2"/>
        <v>17344780</v>
      </c>
      <c r="E59" s="200">
        <f t="shared" si="2"/>
        <v>17238873</v>
      </c>
      <c r="F59" s="200">
        <f t="shared" si="2"/>
        <v>17238873</v>
      </c>
      <c r="G59" s="200">
        <f t="shared" si="2"/>
        <v>105907</v>
      </c>
    </row>
    <row r="60" spans="1:8">
      <c r="B60" s="157"/>
      <c r="C60" s="157"/>
      <c r="D60" s="157"/>
      <c r="E60" s="157"/>
      <c r="F60" s="157"/>
      <c r="G60" s="157"/>
    </row>
    <row r="61" spans="1:8">
      <c r="B61" s="157"/>
      <c r="C61" s="157"/>
      <c r="D61" s="157"/>
      <c r="E61" s="157"/>
      <c r="F61" s="157"/>
      <c r="G61" s="157"/>
    </row>
    <row r="62" spans="1:8">
      <c r="B62" s="157"/>
      <c r="C62" s="157"/>
      <c r="D62" s="157"/>
      <c r="E62" s="157"/>
      <c r="F62" s="157"/>
      <c r="G62" s="157"/>
    </row>
    <row r="71" spans="2:8">
      <c r="B71" s="157"/>
      <c r="C71" s="157"/>
      <c r="D71" s="157"/>
      <c r="E71" s="157"/>
      <c r="F71" s="157"/>
      <c r="G71" s="157"/>
      <c r="H71" s="157"/>
    </row>
    <row r="72" spans="2:8">
      <c r="B72" s="157"/>
      <c r="C72" s="157"/>
      <c r="D72" s="157"/>
      <c r="E72" s="157"/>
      <c r="F72" s="157"/>
      <c r="G72" s="157"/>
      <c r="H72" s="157"/>
    </row>
    <row r="73" spans="2:8">
      <c r="B73" s="157"/>
      <c r="C73" s="157"/>
      <c r="D73" s="157"/>
      <c r="E73" s="157"/>
      <c r="F73" s="157"/>
      <c r="G73" s="157"/>
      <c r="H73" s="157"/>
    </row>
    <row r="87" spans="2:7">
      <c r="B87" s="157"/>
      <c r="C87" s="157"/>
      <c r="D87" s="157"/>
      <c r="E87" s="157"/>
      <c r="F87" s="157"/>
      <c r="G87" s="157"/>
    </row>
    <row r="88" spans="2:7">
      <c r="B88" s="157"/>
      <c r="C88" s="157"/>
      <c r="D88" s="157"/>
      <c r="E88" s="157"/>
      <c r="F88" s="157"/>
      <c r="G88" s="157"/>
    </row>
    <row r="89" spans="2:7">
      <c r="B89" s="157"/>
      <c r="C89" s="157"/>
      <c r="D89" s="157"/>
      <c r="E89" s="157"/>
      <c r="F89" s="157"/>
      <c r="G89" s="157"/>
    </row>
    <row r="90" spans="2:7">
      <c r="B90" s="157"/>
      <c r="C90" s="157"/>
      <c r="D90" s="157"/>
      <c r="E90" s="157"/>
      <c r="F90" s="157"/>
      <c r="G90" s="157"/>
    </row>
    <row r="91" spans="2:7">
      <c r="B91" s="157"/>
      <c r="C91" s="157"/>
      <c r="D91" s="157"/>
      <c r="E91" s="157"/>
      <c r="F91" s="157"/>
      <c r="G91" s="157"/>
    </row>
    <row r="92" spans="2:7">
      <c r="B92" s="157"/>
      <c r="C92" s="157"/>
      <c r="D92" s="157"/>
      <c r="E92" s="157"/>
      <c r="F92" s="157"/>
      <c r="G92" s="157"/>
    </row>
    <row r="93" spans="2:7">
      <c r="B93" s="157"/>
      <c r="C93" s="157"/>
      <c r="D93" s="157"/>
      <c r="E93" s="157"/>
      <c r="F93" s="157"/>
      <c r="G93" s="157"/>
    </row>
    <row r="94" spans="2:7">
      <c r="B94" s="157"/>
      <c r="C94" s="157"/>
      <c r="D94" s="157"/>
      <c r="E94" s="157"/>
      <c r="F94" s="157"/>
      <c r="G94" s="157"/>
    </row>
    <row r="95" spans="2:7">
      <c r="B95" s="157"/>
      <c r="C95" s="157"/>
      <c r="D95" s="157"/>
      <c r="E95" s="157"/>
      <c r="F95" s="157"/>
      <c r="G95" s="157"/>
    </row>
    <row r="96" spans="2:7">
      <c r="B96" s="157"/>
      <c r="C96" s="157"/>
      <c r="D96" s="157"/>
      <c r="E96" s="157"/>
      <c r="F96" s="157"/>
      <c r="G96" s="157"/>
    </row>
    <row r="97" spans="2:7">
      <c r="B97" s="157"/>
      <c r="C97" s="157"/>
      <c r="D97" s="157"/>
      <c r="E97" s="157"/>
      <c r="F97" s="157"/>
      <c r="G97" s="157"/>
    </row>
    <row r="98" spans="2:7">
      <c r="B98" s="157"/>
      <c r="C98" s="157"/>
      <c r="D98" s="157"/>
      <c r="E98" s="157"/>
      <c r="F98" s="157"/>
      <c r="G98" s="157"/>
    </row>
    <row r="99" spans="2:7">
      <c r="B99" s="157"/>
      <c r="C99" s="157"/>
      <c r="D99" s="157"/>
      <c r="E99" s="157"/>
      <c r="F99" s="157"/>
      <c r="G99" s="157"/>
    </row>
    <row r="100" spans="2:7">
      <c r="B100" s="157"/>
      <c r="C100" s="157"/>
      <c r="D100" s="157"/>
      <c r="E100" s="157"/>
      <c r="F100" s="157"/>
      <c r="G100" s="157"/>
    </row>
    <row r="101" spans="2:7">
      <c r="B101" s="157"/>
      <c r="C101" s="157"/>
      <c r="D101" s="157"/>
      <c r="E101" s="157"/>
      <c r="F101" s="157"/>
      <c r="G101" s="157"/>
    </row>
    <row r="102" spans="2:7">
      <c r="B102" s="157"/>
      <c r="C102" s="157"/>
      <c r="D102" s="157"/>
      <c r="E102" s="157"/>
      <c r="F102" s="157"/>
      <c r="G102" s="157"/>
    </row>
    <row r="103" spans="2:7">
      <c r="B103" s="157"/>
      <c r="C103" s="157"/>
      <c r="D103" s="157"/>
      <c r="E103" s="157"/>
      <c r="F103" s="157"/>
      <c r="G103" s="157"/>
    </row>
    <row r="104" spans="2:7">
      <c r="B104" s="157"/>
      <c r="C104" s="157"/>
      <c r="D104" s="157"/>
      <c r="E104" s="157"/>
      <c r="F104" s="157"/>
      <c r="G104" s="157"/>
    </row>
    <row r="105" spans="2:7">
      <c r="B105" s="157"/>
      <c r="C105" s="157"/>
      <c r="D105" s="157"/>
      <c r="E105" s="157"/>
      <c r="F105" s="157"/>
      <c r="G105" s="157"/>
    </row>
    <row r="106" spans="2:7">
      <c r="B106" s="157"/>
      <c r="C106" s="157"/>
      <c r="D106" s="157"/>
      <c r="E106" s="157"/>
      <c r="F106" s="157"/>
      <c r="G106" s="157"/>
    </row>
    <row r="107" spans="2:7">
      <c r="B107" s="157"/>
      <c r="C107" s="157"/>
      <c r="D107" s="157"/>
      <c r="E107" s="157"/>
      <c r="F107" s="157"/>
      <c r="G107" s="157"/>
    </row>
    <row r="108" spans="2:7">
      <c r="B108" s="157"/>
      <c r="C108" s="157"/>
      <c r="D108" s="157"/>
      <c r="E108" s="157"/>
      <c r="F108" s="157"/>
      <c r="G108" s="157"/>
    </row>
    <row r="109" spans="2:7">
      <c r="B109" s="157"/>
      <c r="C109" s="157"/>
      <c r="D109" s="157"/>
      <c r="E109" s="157"/>
      <c r="F109" s="157"/>
      <c r="G109" s="157"/>
    </row>
    <row r="110" spans="2:7">
      <c r="B110" s="157"/>
      <c r="C110" s="157"/>
      <c r="D110" s="157"/>
      <c r="E110" s="157"/>
      <c r="F110" s="157"/>
      <c r="G110" s="157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1.2736614173228347" right="0.70866141732283472" top="0.74803149606299213" bottom="0.74803149606299213" header="0.31496062992125984" footer="0.31496062992125984"/>
  <pageSetup paperSize="9" scale="66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548DD4"/>
  </sheetPr>
  <dimension ref="B1:I82"/>
  <sheetViews>
    <sheetView topLeftCell="B1" workbookViewId="0">
      <selection activeCell="B4" sqref="B4:I4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ht="15">
      <c r="B1" s="361" t="s">
        <v>539</v>
      </c>
      <c r="C1" s="362"/>
      <c r="D1" s="362"/>
      <c r="E1" s="362"/>
      <c r="F1" s="362"/>
      <c r="G1" s="362"/>
      <c r="H1" s="362"/>
      <c r="I1" s="363"/>
    </row>
    <row r="2" spans="2:9" ht="15">
      <c r="B2" s="364" t="s">
        <v>367</v>
      </c>
      <c r="C2" s="365"/>
      <c r="D2" s="365"/>
      <c r="E2" s="365"/>
      <c r="F2" s="365"/>
      <c r="G2" s="365"/>
      <c r="H2" s="365"/>
      <c r="I2" s="366"/>
    </row>
    <row r="3" spans="2:9" ht="15">
      <c r="B3" s="364" t="s">
        <v>500</v>
      </c>
      <c r="C3" s="365"/>
      <c r="D3" s="365"/>
      <c r="E3" s="365"/>
      <c r="F3" s="365"/>
      <c r="G3" s="365"/>
      <c r="H3" s="365"/>
      <c r="I3" s="366"/>
    </row>
    <row r="4" spans="2:9" ht="15">
      <c r="B4" s="364" t="s">
        <v>550</v>
      </c>
      <c r="C4" s="365"/>
      <c r="D4" s="365"/>
      <c r="E4" s="365"/>
      <c r="F4" s="365"/>
      <c r="G4" s="365"/>
      <c r="H4" s="365"/>
      <c r="I4" s="366"/>
    </row>
    <row r="5" spans="2:9" ht="15.75" thickBot="1">
      <c r="B5" s="367" t="s">
        <v>4</v>
      </c>
      <c r="C5" s="368"/>
      <c r="D5" s="368"/>
      <c r="E5" s="368"/>
      <c r="F5" s="368"/>
      <c r="G5" s="368"/>
      <c r="H5" s="368"/>
      <c r="I5" s="369"/>
    </row>
    <row r="6" spans="2:9" ht="7.5" customHeight="1" thickBot="1">
      <c r="B6" s="158"/>
      <c r="C6" s="158"/>
      <c r="D6" s="159"/>
      <c r="E6" s="159"/>
      <c r="F6" s="159"/>
      <c r="G6" s="159"/>
      <c r="H6" s="159"/>
      <c r="I6" s="158"/>
    </row>
    <row r="7" spans="2:9" ht="15.75" thickBot="1">
      <c r="B7" s="361" t="s">
        <v>128</v>
      </c>
      <c r="C7" s="370"/>
      <c r="D7" s="372" t="s">
        <v>459</v>
      </c>
      <c r="E7" s="373"/>
      <c r="F7" s="373"/>
      <c r="G7" s="373"/>
      <c r="H7" s="374"/>
      <c r="I7" s="375" t="s">
        <v>149</v>
      </c>
    </row>
    <row r="8" spans="2:9" ht="30.75" thickBot="1">
      <c r="B8" s="367"/>
      <c r="C8" s="371"/>
      <c r="D8" s="238" t="s">
        <v>501</v>
      </c>
      <c r="E8" s="238" t="s">
        <v>502</v>
      </c>
      <c r="F8" s="238" t="s">
        <v>503</v>
      </c>
      <c r="G8" s="238" t="s">
        <v>153</v>
      </c>
      <c r="H8" s="238" t="s">
        <v>154</v>
      </c>
      <c r="I8" s="376"/>
    </row>
    <row r="9" spans="2:9" ht="7.9" customHeight="1">
      <c r="B9" s="359"/>
      <c r="C9" s="360"/>
      <c r="D9" s="160"/>
      <c r="E9" s="160"/>
      <c r="F9" s="160"/>
      <c r="G9" s="160"/>
      <c r="H9" s="160"/>
      <c r="I9" s="160"/>
    </row>
    <row r="10" spans="2:9" ht="14.45" customHeight="1">
      <c r="B10" s="161" t="s">
        <v>504</v>
      </c>
      <c r="C10" s="162"/>
      <c r="D10" s="163">
        <f>D13</f>
        <v>17344780</v>
      </c>
      <c r="E10" s="163">
        <f t="shared" ref="E10:I10" si="0">E13</f>
        <v>0</v>
      </c>
      <c r="F10" s="163">
        <f t="shared" si="0"/>
        <v>17344780</v>
      </c>
      <c r="G10" s="163">
        <f t="shared" si="0"/>
        <v>17238873</v>
      </c>
      <c r="H10" s="163">
        <f t="shared" si="0"/>
        <v>17238873</v>
      </c>
      <c r="I10" s="163">
        <f t="shared" si="0"/>
        <v>105907</v>
      </c>
    </row>
    <row r="11" spans="2:9" ht="15">
      <c r="B11" s="161" t="s">
        <v>505</v>
      </c>
      <c r="C11" s="162"/>
      <c r="D11" s="164">
        <f>SUM(D12:D19)</f>
        <v>17344780</v>
      </c>
      <c r="E11" s="164">
        <f t="shared" ref="E11:I11" si="1">SUM(E12:E19)</f>
        <v>0</v>
      </c>
      <c r="F11" s="164">
        <f t="shared" si="1"/>
        <v>17344780</v>
      </c>
      <c r="G11" s="164">
        <f t="shared" si="1"/>
        <v>17238873</v>
      </c>
      <c r="H11" s="164">
        <f t="shared" si="1"/>
        <v>17238873</v>
      </c>
      <c r="I11" s="164">
        <f t="shared" si="1"/>
        <v>105907</v>
      </c>
    </row>
    <row r="12" spans="2:9" ht="15">
      <c r="B12" s="165"/>
      <c r="C12" s="166" t="s">
        <v>506</v>
      </c>
      <c r="D12" s="167">
        <v>0</v>
      </c>
      <c r="E12" s="167">
        <v>0</v>
      </c>
      <c r="F12" s="167">
        <v>0</v>
      </c>
      <c r="G12" s="167">
        <v>0</v>
      </c>
      <c r="H12" s="167">
        <v>0</v>
      </c>
      <c r="I12" s="167">
        <v>0</v>
      </c>
    </row>
    <row r="13" spans="2:9" ht="15">
      <c r="B13" s="165"/>
      <c r="C13" s="166" t="s">
        <v>507</v>
      </c>
      <c r="D13" s="167">
        <f>'F6b. EAEPE ADMVA'!B59</f>
        <v>17344780</v>
      </c>
      <c r="E13" s="167">
        <v>0</v>
      </c>
      <c r="F13" s="167">
        <f>D13+E13</f>
        <v>17344780</v>
      </c>
      <c r="G13" s="167">
        <f>'F6b. EAEPE ADMVA'!E59</f>
        <v>17238873</v>
      </c>
      <c r="H13" s="167">
        <f>'F6b. EAEPE ADMVA'!F59</f>
        <v>17238873</v>
      </c>
      <c r="I13" s="167">
        <f>F13-G13</f>
        <v>105907</v>
      </c>
    </row>
    <row r="14" spans="2:9" ht="15">
      <c r="B14" s="165"/>
      <c r="C14" s="166" t="s">
        <v>508</v>
      </c>
      <c r="D14" s="167">
        <v>0</v>
      </c>
      <c r="E14" s="167">
        <v>0</v>
      </c>
      <c r="F14" s="167">
        <v>0</v>
      </c>
      <c r="G14" s="167">
        <v>0</v>
      </c>
      <c r="H14" s="167">
        <v>0</v>
      </c>
      <c r="I14" s="167">
        <v>0</v>
      </c>
    </row>
    <row r="15" spans="2:9" ht="15">
      <c r="B15" s="165"/>
      <c r="C15" s="166" t="s">
        <v>509</v>
      </c>
      <c r="D15" s="167">
        <v>0</v>
      </c>
      <c r="E15" s="167">
        <v>0</v>
      </c>
      <c r="F15" s="167">
        <v>0</v>
      </c>
      <c r="G15" s="167">
        <v>0</v>
      </c>
      <c r="H15" s="167">
        <v>0</v>
      </c>
      <c r="I15" s="167">
        <v>0</v>
      </c>
    </row>
    <row r="16" spans="2:9" ht="15">
      <c r="B16" s="165"/>
      <c r="C16" s="166" t="s">
        <v>510</v>
      </c>
      <c r="D16" s="167">
        <v>0</v>
      </c>
      <c r="E16" s="167">
        <v>0</v>
      </c>
      <c r="F16" s="167">
        <v>0</v>
      </c>
      <c r="G16" s="167">
        <v>0</v>
      </c>
      <c r="H16" s="167">
        <v>0</v>
      </c>
      <c r="I16" s="167">
        <v>0</v>
      </c>
    </row>
    <row r="17" spans="2:9" ht="15">
      <c r="B17" s="165"/>
      <c r="C17" s="166" t="s">
        <v>511</v>
      </c>
      <c r="D17" s="167">
        <v>0</v>
      </c>
      <c r="E17" s="167">
        <v>0</v>
      </c>
      <c r="F17" s="167">
        <v>0</v>
      </c>
      <c r="G17" s="167">
        <v>0</v>
      </c>
      <c r="H17" s="167">
        <v>0</v>
      </c>
      <c r="I17" s="167">
        <v>0</v>
      </c>
    </row>
    <row r="18" spans="2:9" ht="15">
      <c r="B18" s="165"/>
      <c r="C18" s="166" t="s">
        <v>512</v>
      </c>
      <c r="D18" s="167">
        <v>0</v>
      </c>
      <c r="E18" s="167">
        <v>0</v>
      </c>
      <c r="F18" s="167">
        <v>0</v>
      </c>
      <c r="G18" s="167">
        <v>0</v>
      </c>
      <c r="H18" s="167">
        <v>0</v>
      </c>
      <c r="I18" s="167">
        <v>0</v>
      </c>
    </row>
    <row r="19" spans="2:9" ht="15">
      <c r="B19" s="165"/>
      <c r="C19" s="166" t="s">
        <v>513</v>
      </c>
      <c r="D19" s="167">
        <v>0</v>
      </c>
      <c r="E19" s="167">
        <v>0</v>
      </c>
      <c r="F19" s="167">
        <v>0</v>
      </c>
      <c r="G19" s="167">
        <v>0</v>
      </c>
      <c r="H19" s="167">
        <v>0</v>
      </c>
      <c r="I19" s="167">
        <v>0</v>
      </c>
    </row>
    <row r="20" spans="2:9" ht="15">
      <c r="B20" s="161" t="s">
        <v>514</v>
      </c>
      <c r="C20" s="162"/>
      <c r="D20" s="164">
        <v>0</v>
      </c>
      <c r="E20" s="164">
        <v>0</v>
      </c>
      <c r="F20" s="164">
        <v>0</v>
      </c>
      <c r="G20" s="164">
        <v>0</v>
      </c>
      <c r="H20" s="164">
        <v>0</v>
      </c>
      <c r="I20" s="164">
        <v>0</v>
      </c>
    </row>
    <row r="21" spans="2:9" ht="15">
      <c r="B21" s="165"/>
      <c r="C21" s="166" t="s">
        <v>515</v>
      </c>
      <c r="D21" s="167">
        <v>0</v>
      </c>
      <c r="E21" s="167">
        <v>0</v>
      </c>
      <c r="F21" s="167">
        <v>0</v>
      </c>
      <c r="G21" s="167">
        <v>0</v>
      </c>
      <c r="H21" s="167">
        <v>0</v>
      </c>
      <c r="I21" s="167">
        <v>0</v>
      </c>
    </row>
    <row r="22" spans="2:9" ht="15">
      <c r="B22" s="165"/>
      <c r="C22" s="166" t="s">
        <v>516</v>
      </c>
      <c r="D22" s="167">
        <v>0</v>
      </c>
      <c r="E22" s="167">
        <v>0</v>
      </c>
      <c r="F22" s="167">
        <v>0</v>
      </c>
      <c r="G22" s="167">
        <v>0</v>
      </c>
      <c r="H22" s="167">
        <v>0</v>
      </c>
      <c r="I22" s="167">
        <v>0</v>
      </c>
    </row>
    <row r="23" spans="2:9" ht="15">
      <c r="B23" s="165"/>
      <c r="C23" s="166" t="s">
        <v>517</v>
      </c>
      <c r="D23" s="167">
        <v>0</v>
      </c>
      <c r="E23" s="167">
        <v>0</v>
      </c>
      <c r="F23" s="167">
        <v>0</v>
      </c>
      <c r="G23" s="167">
        <v>0</v>
      </c>
      <c r="H23" s="167">
        <v>0</v>
      </c>
      <c r="I23" s="167">
        <v>0</v>
      </c>
    </row>
    <row r="24" spans="2:9" ht="15">
      <c r="B24" s="165"/>
      <c r="C24" s="166" t="s">
        <v>518</v>
      </c>
      <c r="D24" s="167">
        <v>0</v>
      </c>
      <c r="E24" s="167">
        <v>0</v>
      </c>
      <c r="F24" s="167">
        <v>0</v>
      </c>
      <c r="G24" s="167">
        <v>0</v>
      </c>
      <c r="H24" s="167">
        <v>0</v>
      </c>
      <c r="I24" s="167">
        <v>0</v>
      </c>
    </row>
    <row r="25" spans="2:9" ht="15">
      <c r="B25" s="165"/>
      <c r="C25" s="166" t="s">
        <v>519</v>
      </c>
      <c r="D25" s="167">
        <v>0</v>
      </c>
      <c r="E25" s="167">
        <v>0</v>
      </c>
      <c r="F25" s="167">
        <v>0</v>
      </c>
      <c r="G25" s="167">
        <v>0</v>
      </c>
      <c r="H25" s="167">
        <v>0</v>
      </c>
      <c r="I25" s="167">
        <v>0</v>
      </c>
    </row>
    <row r="26" spans="2:9" ht="15">
      <c r="B26" s="165"/>
      <c r="C26" s="166" t="s">
        <v>520</v>
      </c>
      <c r="D26" s="167">
        <v>0</v>
      </c>
      <c r="E26" s="167">
        <v>0</v>
      </c>
      <c r="F26" s="167">
        <v>0</v>
      </c>
      <c r="G26" s="167">
        <v>0</v>
      </c>
      <c r="H26" s="167">
        <v>0</v>
      </c>
      <c r="I26" s="167">
        <v>0</v>
      </c>
    </row>
    <row r="27" spans="2:9" ht="15">
      <c r="B27" s="165"/>
      <c r="C27" s="166" t="s">
        <v>521</v>
      </c>
      <c r="D27" s="167">
        <v>0</v>
      </c>
      <c r="E27" s="167">
        <v>0</v>
      </c>
      <c r="F27" s="167">
        <v>0</v>
      </c>
      <c r="G27" s="167">
        <v>0</v>
      </c>
      <c r="H27" s="167">
        <v>0</v>
      </c>
      <c r="I27" s="167">
        <v>0</v>
      </c>
    </row>
    <row r="28" spans="2:9" ht="15">
      <c r="B28" s="168" t="s">
        <v>522</v>
      </c>
      <c r="C28" s="169"/>
      <c r="D28" s="164">
        <v>0</v>
      </c>
      <c r="E28" s="164">
        <v>0</v>
      </c>
      <c r="F28" s="164">
        <v>0</v>
      </c>
      <c r="G28" s="164">
        <v>0</v>
      </c>
      <c r="H28" s="164">
        <v>0</v>
      </c>
      <c r="I28" s="164">
        <v>0</v>
      </c>
    </row>
    <row r="29" spans="2:9" ht="15">
      <c r="B29" s="165"/>
      <c r="C29" s="166" t="s">
        <v>523</v>
      </c>
      <c r="D29" s="167">
        <v>0</v>
      </c>
      <c r="E29" s="167">
        <v>0</v>
      </c>
      <c r="F29" s="167">
        <v>0</v>
      </c>
      <c r="G29" s="167">
        <v>0</v>
      </c>
      <c r="H29" s="167">
        <v>0</v>
      </c>
      <c r="I29" s="167">
        <v>0</v>
      </c>
    </row>
    <row r="30" spans="2:9" ht="15">
      <c r="B30" s="165"/>
      <c r="C30" s="166" t="s">
        <v>524</v>
      </c>
      <c r="D30" s="167">
        <v>0</v>
      </c>
      <c r="E30" s="167">
        <v>0</v>
      </c>
      <c r="F30" s="167">
        <v>0</v>
      </c>
      <c r="G30" s="167">
        <v>0</v>
      </c>
      <c r="H30" s="167">
        <v>0</v>
      </c>
      <c r="I30" s="167">
        <v>0</v>
      </c>
    </row>
    <row r="31" spans="2:9" ht="15">
      <c r="B31" s="165"/>
      <c r="C31" s="166" t="s">
        <v>525</v>
      </c>
      <c r="D31" s="167">
        <v>0</v>
      </c>
      <c r="E31" s="167">
        <v>0</v>
      </c>
      <c r="F31" s="167">
        <v>0</v>
      </c>
      <c r="G31" s="167">
        <v>0</v>
      </c>
      <c r="H31" s="167">
        <v>0</v>
      </c>
      <c r="I31" s="167">
        <v>0</v>
      </c>
    </row>
    <row r="32" spans="2:9" ht="15">
      <c r="B32" s="165"/>
      <c r="C32" s="166" t="s">
        <v>526</v>
      </c>
      <c r="D32" s="167">
        <v>0</v>
      </c>
      <c r="E32" s="167">
        <v>0</v>
      </c>
      <c r="F32" s="167">
        <v>0</v>
      </c>
      <c r="G32" s="167">
        <v>0</v>
      </c>
      <c r="H32" s="167">
        <v>0</v>
      </c>
      <c r="I32" s="167">
        <v>0</v>
      </c>
    </row>
    <row r="33" spans="2:9" ht="15">
      <c r="B33" s="165"/>
      <c r="C33" s="166" t="s">
        <v>527</v>
      </c>
      <c r="D33" s="167">
        <v>0</v>
      </c>
      <c r="E33" s="167">
        <v>0</v>
      </c>
      <c r="F33" s="167">
        <v>0</v>
      </c>
      <c r="G33" s="167">
        <v>0</v>
      </c>
      <c r="H33" s="167">
        <v>0</v>
      </c>
      <c r="I33" s="167">
        <v>0</v>
      </c>
    </row>
    <row r="34" spans="2:9" ht="15">
      <c r="B34" s="165"/>
      <c r="C34" s="166" t="s">
        <v>528</v>
      </c>
      <c r="D34" s="167">
        <v>0</v>
      </c>
      <c r="E34" s="167">
        <v>0</v>
      </c>
      <c r="F34" s="167">
        <v>0</v>
      </c>
      <c r="G34" s="167">
        <v>0</v>
      </c>
      <c r="H34" s="167">
        <v>0</v>
      </c>
      <c r="I34" s="167">
        <v>0</v>
      </c>
    </row>
    <row r="35" spans="2:9" ht="15">
      <c r="B35" s="165"/>
      <c r="C35" s="166" t="s">
        <v>529</v>
      </c>
      <c r="D35" s="167">
        <v>0</v>
      </c>
      <c r="E35" s="167">
        <v>0</v>
      </c>
      <c r="F35" s="167">
        <v>0</v>
      </c>
      <c r="G35" s="167">
        <v>0</v>
      </c>
      <c r="H35" s="167">
        <v>0</v>
      </c>
      <c r="I35" s="167">
        <v>0</v>
      </c>
    </row>
    <row r="36" spans="2:9" ht="15">
      <c r="B36" s="165"/>
      <c r="C36" s="166" t="s">
        <v>530</v>
      </c>
      <c r="D36" s="167">
        <v>0</v>
      </c>
      <c r="E36" s="167">
        <v>0</v>
      </c>
      <c r="F36" s="167">
        <v>0</v>
      </c>
      <c r="G36" s="167">
        <v>0</v>
      </c>
      <c r="H36" s="167">
        <v>0</v>
      </c>
      <c r="I36" s="167">
        <v>0</v>
      </c>
    </row>
    <row r="37" spans="2:9" ht="15">
      <c r="B37" s="165"/>
      <c r="C37" s="166" t="s">
        <v>531</v>
      </c>
      <c r="D37" s="167">
        <v>0</v>
      </c>
      <c r="E37" s="167">
        <v>0</v>
      </c>
      <c r="F37" s="167">
        <v>0</v>
      </c>
      <c r="G37" s="167">
        <v>0</v>
      </c>
      <c r="H37" s="167">
        <v>0</v>
      </c>
      <c r="I37" s="167">
        <v>0</v>
      </c>
    </row>
    <row r="38" spans="2:9" ht="15">
      <c r="B38" s="168" t="s">
        <v>532</v>
      </c>
      <c r="C38" s="169"/>
      <c r="D38" s="164">
        <v>0</v>
      </c>
      <c r="E38" s="164">
        <v>0</v>
      </c>
      <c r="F38" s="164">
        <v>0</v>
      </c>
      <c r="G38" s="164">
        <v>0</v>
      </c>
      <c r="H38" s="164">
        <v>0</v>
      </c>
      <c r="I38" s="164">
        <v>0</v>
      </c>
    </row>
    <row r="39" spans="2:9" ht="15">
      <c r="B39" s="165"/>
      <c r="C39" s="170" t="s">
        <v>533</v>
      </c>
      <c r="D39" s="167">
        <v>0</v>
      </c>
      <c r="E39" s="167">
        <v>0</v>
      </c>
      <c r="F39" s="167">
        <v>0</v>
      </c>
      <c r="G39" s="167">
        <v>0</v>
      </c>
      <c r="H39" s="167">
        <v>0</v>
      </c>
      <c r="I39" s="167">
        <v>0</v>
      </c>
    </row>
    <row r="40" spans="2:9" ht="30">
      <c r="B40" s="165"/>
      <c r="C40" s="171" t="s">
        <v>534</v>
      </c>
      <c r="D40" s="167">
        <v>0</v>
      </c>
      <c r="E40" s="167">
        <v>0</v>
      </c>
      <c r="F40" s="167">
        <v>0</v>
      </c>
      <c r="G40" s="167">
        <v>0</v>
      </c>
      <c r="H40" s="167">
        <v>0</v>
      </c>
      <c r="I40" s="167">
        <v>0</v>
      </c>
    </row>
    <row r="41" spans="2:9" ht="15">
      <c r="B41" s="165"/>
      <c r="C41" s="170" t="s">
        <v>535</v>
      </c>
      <c r="D41" s="167">
        <v>0</v>
      </c>
      <c r="E41" s="167">
        <v>0</v>
      </c>
      <c r="F41" s="167">
        <v>0</v>
      </c>
      <c r="G41" s="167">
        <v>0</v>
      </c>
      <c r="H41" s="167">
        <v>0</v>
      </c>
      <c r="I41" s="167">
        <v>0</v>
      </c>
    </row>
    <row r="42" spans="2:9" ht="15">
      <c r="B42" s="165"/>
      <c r="C42" s="170" t="s">
        <v>536</v>
      </c>
      <c r="D42" s="167">
        <v>0</v>
      </c>
      <c r="E42" s="167">
        <v>0</v>
      </c>
      <c r="F42" s="167">
        <v>0</v>
      </c>
      <c r="G42" s="167">
        <v>0</v>
      </c>
      <c r="H42" s="167">
        <v>0</v>
      </c>
      <c r="I42" s="167">
        <v>0</v>
      </c>
    </row>
    <row r="43" spans="2:9" ht="15">
      <c r="B43" s="161" t="s">
        <v>537</v>
      </c>
      <c r="C43" s="162"/>
      <c r="D43" s="163">
        <f>D46</f>
        <v>0</v>
      </c>
      <c r="E43" s="163">
        <f t="shared" ref="E43:I43" si="2">E46</f>
        <v>0</v>
      </c>
      <c r="F43" s="163">
        <f t="shared" si="2"/>
        <v>0</v>
      </c>
      <c r="G43" s="163">
        <f t="shared" si="2"/>
        <v>0</v>
      </c>
      <c r="H43" s="163">
        <f t="shared" si="2"/>
        <v>0</v>
      </c>
      <c r="I43" s="163">
        <f t="shared" si="2"/>
        <v>0</v>
      </c>
    </row>
    <row r="44" spans="2:9" ht="15">
      <c r="B44" s="172" t="s">
        <v>505</v>
      </c>
      <c r="C44" s="173"/>
      <c r="D44" s="164">
        <v>0</v>
      </c>
      <c r="E44" s="164">
        <v>0</v>
      </c>
      <c r="F44" s="164">
        <v>0</v>
      </c>
      <c r="G44" s="164">
        <v>0</v>
      </c>
      <c r="H44" s="164">
        <v>0</v>
      </c>
      <c r="I44" s="164">
        <v>0</v>
      </c>
    </row>
    <row r="45" spans="2:9" ht="15">
      <c r="B45" s="165"/>
      <c r="C45" s="170" t="s">
        <v>506</v>
      </c>
      <c r="D45" s="167">
        <v>0</v>
      </c>
      <c r="E45" s="167">
        <v>0</v>
      </c>
      <c r="F45" s="167">
        <v>0</v>
      </c>
      <c r="G45" s="167">
        <v>0</v>
      </c>
      <c r="H45" s="167">
        <v>0</v>
      </c>
      <c r="I45" s="167">
        <v>0</v>
      </c>
    </row>
    <row r="46" spans="2:9" ht="15">
      <c r="B46" s="165"/>
      <c r="C46" s="170" t="s">
        <v>507</v>
      </c>
      <c r="D46" s="167">
        <v>0</v>
      </c>
      <c r="E46" s="167">
        <v>0</v>
      </c>
      <c r="F46" s="167">
        <v>0</v>
      </c>
      <c r="G46" s="167">
        <v>0</v>
      </c>
      <c r="H46" s="167">
        <v>0</v>
      </c>
      <c r="I46" s="167">
        <v>0</v>
      </c>
    </row>
    <row r="47" spans="2:9" ht="15">
      <c r="B47" s="165"/>
      <c r="C47" s="170" t="s">
        <v>508</v>
      </c>
      <c r="D47" s="167">
        <v>0</v>
      </c>
      <c r="E47" s="167">
        <v>0</v>
      </c>
      <c r="F47" s="167">
        <v>0</v>
      </c>
      <c r="G47" s="167">
        <v>0</v>
      </c>
      <c r="H47" s="167">
        <v>0</v>
      </c>
      <c r="I47" s="167">
        <v>0</v>
      </c>
    </row>
    <row r="48" spans="2:9" ht="15">
      <c r="B48" s="165"/>
      <c r="C48" s="170" t="s">
        <v>509</v>
      </c>
      <c r="D48" s="167">
        <v>0</v>
      </c>
      <c r="E48" s="167">
        <v>0</v>
      </c>
      <c r="F48" s="167">
        <v>0</v>
      </c>
      <c r="G48" s="167">
        <v>0</v>
      </c>
      <c r="H48" s="167">
        <v>0</v>
      </c>
      <c r="I48" s="167">
        <v>0</v>
      </c>
    </row>
    <row r="49" spans="2:9" ht="15">
      <c r="B49" s="165"/>
      <c r="C49" s="170" t="s">
        <v>510</v>
      </c>
      <c r="D49" s="167">
        <v>0</v>
      </c>
      <c r="E49" s="167">
        <v>0</v>
      </c>
      <c r="F49" s="167">
        <v>0</v>
      </c>
      <c r="G49" s="167">
        <v>0</v>
      </c>
      <c r="H49" s="167">
        <v>0</v>
      </c>
      <c r="I49" s="167">
        <v>0</v>
      </c>
    </row>
    <row r="50" spans="2:9" ht="15">
      <c r="B50" s="165"/>
      <c r="C50" s="170" t="s">
        <v>511</v>
      </c>
      <c r="D50" s="167">
        <v>0</v>
      </c>
      <c r="E50" s="167">
        <v>0</v>
      </c>
      <c r="F50" s="167">
        <v>0</v>
      </c>
      <c r="G50" s="167">
        <v>0</v>
      </c>
      <c r="H50" s="167">
        <v>0</v>
      </c>
      <c r="I50" s="167">
        <v>0</v>
      </c>
    </row>
    <row r="51" spans="2:9" ht="15">
      <c r="B51" s="165"/>
      <c r="C51" s="170" t="s">
        <v>512</v>
      </c>
      <c r="D51" s="167">
        <v>0</v>
      </c>
      <c r="E51" s="167">
        <v>0</v>
      </c>
      <c r="F51" s="167">
        <v>0</v>
      </c>
      <c r="G51" s="167">
        <v>0</v>
      </c>
      <c r="H51" s="167">
        <v>0</v>
      </c>
      <c r="I51" s="167">
        <v>0</v>
      </c>
    </row>
    <row r="52" spans="2:9" ht="15">
      <c r="B52" s="165"/>
      <c r="C52" s="170" t="s">
        <v>513</v>
      </c>
      <c r="D52" s="167">
        <v>0</v>
      </c>
      <c r="E52" s="167">
        <v>0</v>
      </c>
      <c r="F52" s="167">
        <v>0</v>
      </c>
      <c r="G52" s="167">
        <v>0</v>
      </c>
      <c r="H52" s="167">
        <v>0</v>
      </c>
      <c r="I52" s="167">
        <v>0</v>
      </c>
    </row>
    <row r="53" spans="2:9" ht="15">
      <c r="B53" s="161" t="s">
        <v>514</v>
      </c>
      <c r="C53" s="162"/>
      <c r="D53" s="164">
        <v>0</v>
      </c>
      <c r="E53" s="164">
        <v>0</v>
      </c>
      <c r="F53" s="164">
        <v>0</v>
      </c>
      <c r="G53" s="164">
        <v>0</v>
      </c>
      <c r="H53" s="164">
        <v>0</v>
      </c>
      <c r="I53" s="164">
        <v>0</v>
      </c>
    </row>
    <row r="54" spans="2:9" ht="15">
      <c r="B54" s="165"/>
      <c r="C54" s="166" t="s">
        <v>515</v>
      </c>
      <c r="D54" s="167">
        <v>0</v>
      </c>
      <c r="E54" s="167">
        <v>0</v>
      </c>
      <c r="F54" s="167">
        <v>0</v>
      </c>
      <c r="G54" s="167">
        <v>0</v>
      </c>
      <c r="H54" s="167">
        <v>0</v>
      </c>
      <c r="I54" s="167">
        <v>0</v>
      </c>
    </row>
    <row r="55" spans="2:9" ht="15">
      <c r="B55" s="165"/>
      <c r="C55" s="166" t="s">
        <v>516</v>
      </c>
      <c r="D55" s="167">
        <v>0</v>
      </c>
      <c r="E55" s="167">
        <v>0</v>
      </c>
      <c r="F55" s="167">
        <v>0</v>
      </c>
      <c r="G55" s="167">
        <v>0</v>
      </c>
      <c r="H55" s="167">
        <v>0</v>
      </c>
      <c r="I55" s="167">
        <v>0</v>
      </c>
    </row>
    <row r="56" spans="2:9" ht="15">
      <c r="B56" s="165"/>
      <c r="C56" s="166" t="s">
        <v>517</v>
      </c>
      <c r="D56" s="167">
        <v>0</v>
      </c>
      <c r="E56" s="167">
        <v>0</v>
      </c>
      <c r="F56" s="167">
        <v>0</v>
      </c>
      <c r="G56" s="167">
        <v>0</v>
      </c>
      <c r="H56" s="167">
        <v>0</v>
      </c>
      <c r="I56" s="167">
        <v>0</v>
      </c>
    </row>
    <row r="57" spans="2:9" ht="15">
      <c r="B57" s="165"/>
      <c r="C57" s="166" t="s">
        <v>518</v>
      </c>
      <c r="D57" s="167">
        <v>0</v>
      </c>
      <c r="E57" s="167">
        <v>0</v>
      </c>
      <c r="F57" s="167">
        <v>0</v>
      </c>
      <c r="G57" s="167">
        <v>0</v>
      </c>
      <c r="H57" s="167">
        <v>0</v>
      </c>
      <c r="I57" s="167">
        <v>0</v>
      </c>
    </row>
    <row r="58" spans="2:9" ht="15">
      <c r="B58" s="165"/>
      <c r="C58" s="166" t="s">
        <v>519</v>
      </c>
      <c r="D58" s="167">
        <v>0</v>
      </c>
      <c r="E58" s="167">
        <v>0</v>
      </c>
      <c r="F58" s="167">
        <v>0</v>
      </c>
      <c r="G58" s="167">
        <v>0</v>
      </c>
      <c r="H58" s="167">
        <v>0</v>
      </c>
      <c r="I58" s="167">
        <v>0</v>
      </c>
    </row>
    <row r="59" spans="2:9" ht="15">
      <c r="B59" s="165"/>
      <c r="C59" s="166" t="s">
        <v>520</v>
      </c>
      <c r="D59" s="167">
        <v>0</v>
      </c>
      <c r="E59" s="167">
        <v>0</v>
      </c>
      <c r="F59" s="167">
        <v>0</v>
      </c>
      <c r="G59" s="167">
        <v>0</v>
      </c>
      <c r="H59" s="167">
        <v>0</v>
      </c>
      <c r="I59" s="167">
        <v>0</v>
      </c>
    </row>
    <row r="60" spans="2:9" ht="15">
      <c r="B60" s="165"/>
      <c r="C60" s="166" t="s">
        <v>521</v>
      </c>
      <c r="D60" s="167">
        <v>0</v>
      </c>
      <c r="E60" s="167">
        <v>0</v>
      </c>
      <c r="F60" s="167">
        <v>0</v>
      </c>
      <c r="G60" s="167">
        <v>0</v>
      </c>
      <c r="H60" s="167">
        <v>0</v>
      </c>
      <c r="I60" s="167">
        <v>0</v>
      </c>
    </row>
    <row r="61" spans="2:9" ht="15">
      <c r="B61" s="168" t="s">
        <v>522</v>
      </c>
      <c r="C61" s="169"/>
      <c r="D61" s="164">
        <v>0</v>
      </c>
      <c r="E61" s="164">
        <v>0</v>
      </c>
      <c r="F61" s="164">
        <v>0</v>
      </c>
      <c r="G61" s="164">
        <v>0</v>
      </c>
      <c r="H61" s="164">
        <v>0</v>
      </c>
      <c r="I61" s="164">
        <v>0</v>
      </c>
    </row>
    <row r="62" spans="2:9" ht="15">
      <c r="B62" s="165"/>
      <c r="C62" s="166" t="s">
        <v>523</v>
      </c>
      <c r="D62" s="167">
        <v>0</v>
      </c>
      <c r="E62" s="167">
        <v>0</v>
      </c>
      <c r="F62" s="167">
        <v>0</v>
      </c>
      <c r="G62" s="167">
        <v>0</v>
      </c>
      <c r="H62" s="167">
        <v>0</v>
      </c>
      <c r="I62" s="167">
        <v>0</v>
      </c>
    </row>
    <row r="63" spans="2:9" ht="15">
      <c r="B63" s="165"/>
      <c r="C63" s="166" t="s">
        <v>524</v>
      </c>
      <c r="D63" s="167">
        <v>0</v>
      </c>
      <c r="E63" s="167">
        <v>0</v>
      </c>
      <c r="F63" s="167">
        <v>0</v>
      </c>
      <c r="G63" s="167">
        <v>0</v>
      </c>
      <c r="H63" s="167">
        <v>0</v>
      </c>
      <c r="I63" s="167">
        <v>0</v>
      </c>
    </row>
    <row r="64" spans="2:9" ht="15">
      <c r="B64" s="165"/>
      <c r="C64" s="166" t="s">
        <v>525</v>
      </c>
      <c r="D64" s="167">
        <v>0</v>
      </c>
      <c r="E64" s="167">
        <v>0</v>
      </c>
      <c r="F64" s="167">
        <v>0</v>
      </c>
      <c r="G64" s="167">
        <v>0</v>
      </c>
      <c r="H64" s="167">
        <v>0</v>
      </c>
      <c r="I64" s="167">
        <v>0</v>
      </c>
    </row>
    <row r="65" spans="2:9" ht="15">
      <c r="B65" s="165"/>
      <c r="C65" s="166" t="s">
        <v>526</v>
      </c>
      <c r="D65" s="167">
        <v>0</v>
      </c>
      <c r="E65" s="167">
        <v>0</v>
      </c>
      <c r="F65" s="167">
        <v>0</v>
      </c>
      <c r="G65" s="167">
        <v>0</v>
      </c>
      <c r="H65" s="167">
        <v>0</v>
      </c>
      <c r="I65" s="167">
        <v>0</v>
      </c>
    </row>
    <row r="66" spans="2:9" ht="15">
      <c r="B66" s="165"/>
      <c r="C66" s="166" t="s">
        <v>527</v>
      </c>
      <c r="D66" s="167">
        <v>0</v>
      </c>
      <c r="E66" s="167">
        <v>0</v>
      </c>
      <c r="F66" s="167">
        <v>0</v>
      </c>
      <c r="G66" s="167">
        <v>0</v>
      </c>
      <c r="H66" s="167">
        <v>0</v>
      </c>
      <c r="I66" s="167">
        <v>0</v>
      </c>
    </row>
    <row r="67" spans="2:9" ht="15">
      <c r="B67" s="165"/>
      <c r="C67" s="166" t="s">
        <v>528</v>
      </c>
      <c r="D67" s="167">
        <v>0</v>
      </c>
      <c r="E67" s="167">
        <v>0</v>
      </c>
      <c r="F67" s="167">
        <v>0</v>
      </c>
      <c r="G67" s="167">
        <v>0</v>
      </c>
      <c r="H67" s="167">
        <v>0</v>
      </c>
      <c r="I67" s="167">
        <v>0</v>
      </c>
    </row>
    <row r="68" spans="2:9" ht="15">
      <c r="B68" s="165"/>
      <c r="C68" s="166" t="s">
        <v>529</v>
      </c>
      <c r="D68" s="167">
        <v>0</v>
      </c>
      <c r="E68" s="167">
        <v>0</v>
      </c>
      <c r="F68" s="167">
        <v>0</v>
      </c>
      <c r="G68" s="167">
        <v>0</v>
      </c>
      <c r="H68" s="167">
        <v>0</v>
      </c>
      <c r="I68" s="167">
        <v>0</v>
      </c>
    </row>
    <row r="69" spans="2:9" ht="15">
      <c r="B69" s="165"/>
      <c r="C69" s="166" t="s">
        <v>530</v>
      </c>
      <c r="D69" s="167">
        <v>0</v>
      </c>
      <c r="E69" s="167">
        <v>0</v>
      </c>
      <c r="F69" s="167">
        <v>0</v>
      </c>
      <c r="G69" s="167">
        <v>0</v>
      </c>
      <c r="H69" s="167">
        <v>0</v>
      </c>
      <c r="I69" s="167">
        <v>0</v>
      </c>
    </row>
    <row r="70" spans="2:9" ht="15">
      <c r="B70" s="165"/>
      <c r="C70" s="166" t="s">
        <v>531</v>
      </c>
      <c r="D70" s="167">
        <v>0</v>
      </c>
      <c r="E70" s="167">
        <v>0</v>
      </c>
      <c r="F70" s="167">
        <v>0</v>
      </c>
      <c r="G70" s="167">
        <v>0</v>
      </c>
      <c r="H70" s="167">
        <v>0</v>
      </c>
      <c r="I70" s="167">
        <v>0</v>
      </c>
    </row>
    <row r="71" spans="2:9" ht="15">
      <c r="B71" s="168" t="s">
        <v>532</v>
      </c>
      <c r="C71" s="169"/>
      <c r="D71" s="164">
        <v>0</v>
      </c>
      <c r="E71" s="164">
        <v>0</v>
      </c>
      <c r="F71" s="164">
        <v>0</v>
      </c>
      <c r="G71" s="164">
        <v>0</v>
      </c>
      <c r="H71" s="164">
        <v>0</v>
      </c>
      <c r="I71" s="164">
        <v>0</v>
      </c>
    </row>
    <row r="72" spans="2:9" ht="15">
      <c r="B72" s="165"/>
      <c r="C72" s="166" t="s">
        <v>533</v>
      </c>
      <c r="D72" s="167">
        <v>0</v>
      </c>
      <c r="E72" s="167">
        <v>0</v>
      </c>
      <c r="F72" s="167">
        <v>0</v>
      </c>
      <c r="G72" s="167">
        <v>0</v>
      </c>
      <c r="H72" s="167">
        <v>0</v>
      </c>
      <c r="I72" s="167">
        <v>0</v>
      </c>
    </row>
    <row r="73" spans="2:9" ht="30">
      <c r="B73" s="165"/>
      <c r="C73" s="174" t="s">
        <v>534</v>
      </c>
      <c r="D73" s="167">
        <v>0</v>
      </c>
      <c r="E73" s="167">
        <v>0</v>
      </c>
      <c r="F73" s="167">
        <v>0</v>
      </c>
      <c r="G73" s="167">
        <v>0</v>
      </c>
      <c r="H73" s="167">
        <v>0</v>
      </c>
      <c r="I73" s="167">
        <v>0</v>
      </c>
    </row>
    <row r="74" spans="2:9" ht="15">
      <c r="B74" s="165"/>
      <c r="C74" s="166" t="s">
        <v>535</v>
      </c>
      <c r="D74" s="167">
        <v>0</v>
      </c>
      <c r="E74" s="167">
        <v>0</v>
      </c>
      <c r="F74" s="167">
        <v>0</v>
      </c>
      <c r="G74" s="167">
        <v>0</v>
      </c>
      <c r="H74" s="167">
        <v>0</v>
      </c>
      <c r="I74" s="167">
        <v>0</v>
      </c>
    </row>
    <row r="75" spans="2:9" ht="15.75" thickBot="1">
      <c r="B75" s="165"/>
      <c r="C75" s="166" t="s">
        <v>536</v>
      </c>
      <c r="D75" s="167">
        <v>0</v>
      </c>
      <c r="E75" s="167">
        <v>0</v>
      </c>
      <c r="F75" s="167">
        <v>0</v>
      </c>
      <c r="G75" s="167">
        <v>0</v>
      </c>
      <c r="H75" s="167">
        <v>0</v>
      </c>
      <c r="I75" s="167">
        <v>0</v>
      </c>
    </row>
    <row r="76" spans="2:9" ht="15.75" thickBot="1">
      <c r="B76" s="175" t="s">
        <v>538</v>
      </c>
      <c r="C76" s="176"/>
      <c r="D76" s="177">
        <f>D10</f>
        <v>17344780</v>
      </c>
      <c r="E76" s="177">
        <f t="shared" ref="E76:I76" si="3">E10</f>
        <v>0</v>
      </c>
      <c r="F76" s="177">
        <f t="shared" si="3"/>
        <v>17344780</v>
      </c>
      <c r="G76" s="177">
        <f t="shared" si="3"/>
        <v>17238873</v>
      </c>
      <c r="H76" s="177">
        <f t="shared" si="3"/>
        <v>17238873</v>
      </c>
      <c r="I76" s="177">
        <f t="shared" si="3"/>
        <v>105907</v>
      </c>
    </row>
    <row r="77" spans="2:9">
      <c r="D77" s="66"/>
      <c r="E77" s="66"/>
      <c r="F77" s="66"/>
      <c r="G77" s="66"/>
      <c r="H77" s="66"/>
      <c r="I77" s="66"/>
    </row>
    <row r="78" spans="2:9">
      <c r="D78" s="66"/>
      <c r="E78" s="66"/>
      <c r="F78" s="66"/>
      <c r="G78" s="66"/>
      <c r="H78" s="66"/>
      <c r="I78" s="66"/>
    </row>
    <row r="79" spans="2:9">
      <c r="D79" s="66"/>
      <c r="E79" s="66"/>
      <c r="F79" s="66"/>
      <c r="G79" s="66"/>
      <c r="H79" s="66"/>
      <c r="I79" s="66"/>
    </row>
    <row r="80" spans="2:9">
      <c r="D80" s="66"/>
      <c r="E80" s="66"/>
      <c r="F80" s="66"/>
      <c r="G80" s="66"/>
      <c r="H80" s="66"/>
      <c r="I80" s="66"/>
    </row>
    <row r="81" spans="4:9">
      <c r="D81" s="66"/>
      <c r="E81" s="66"/>
      <c r="F81" s="66"/>
      <c r="G81" s="66"/>
      <c r="H81" s="66"/>
      <c r="I81" s="66"/>
    </row>
    <row r="82" spans="4:9">
      <c r="D82" s="66"/>
      <c r="E82" s="66"/>
      <c r="F82" s="66"/>
      <c r="G82" s="66"/>
      <c r="H82" s="66"/>
      <c r="I82" s="66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31496062992125984" right="0.31496062992125984" top="1.273031496062992" bottom="0.35433070866141736" header="0.31496062992125984" footer="0.31496062992125984"/>
  <pageSetup paperSize="9" scale="5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548DD4"/>
  </sheetPr>
  <dimension ref="B1:H34"/>
  <sheetViews>
    <sheetView zoomScaleNormal="100" workbookViewId="0">
      <selection activeCell="B4" sqref="B4:H4"/>
    </sheetView>
  </sheetViews>
  <sheetFormatPr baseColWidth="10" defaultColWidth="12.5703125" defaultRowHeight="12.75"/>
  <cols>
    <col min="1" max="1" width="1.7109375" style="128" customWidth="1"/>
    <col min="2" max="2" width="53" style="128" customWidth="1"/>
    <col min="3" max="8" width="18.28515625" style="128" customWidth="1"/>
    <col min="9" max="16384" width="12.5703125" style="128"/>
  </cols>
  <sheetData>
    <row r="1" spans="2:8" ht="6.75" customHeight="1" thickBot="1"/>
    <row r="2" spans="2:8">
      <c r="B2" s="380" t="s">
        <v>539</v>
      </c>
      <c r="C2" s="381"/>
      <c r="D2" s="381"/>
      <c r="E2" s="381"/>
      <c r="F2" s="381"/>
      <c r="G2" s="381"/>
      <c r="H2" s="382"/>
    </row>
    <row r="3" spans="2:8">
      <c r="B3" s="383" t="s">
        <v>367</v>
      </c>
      <c r="C3" s="384"/>
      <c r="D3" s="384"/>
      <c r="E3" s="384"/>
      <c r="F3" s="384"/>
      <c r="G3" s="384"/>
      <c r="H3" s="385"/>
    </row>
    <row r="4" spans="2:8">
      <c r="B4" s="383" t="s">
        <v>458</v>
      </c>
      <c r="C4" s="384"/>
      <c r="D4" s="384"/>
      <c r="E4" s="384"/>
      <c r="F4" s="384"/>
      <c r="G4" s="384"/>
      <c r="H4" s="385"/>
    </row>
    <row r="5" spans="2:8">
      <c r="B5" s="383" t="s">
        <v>551</v>
      </c>
      <c r="C5" s="384"/>
      <c r="D5" s="384"/>
      <c r="E5" s="384"/>
      <c r="F5" s="384"/>
      <c r="G5" s="384"/>
      <c r="H5" s="385"/>
    </row>
    <row r="6" spans="2:8" ht="13.5" thickBot="1">
      <c r="B6" s="386" t="s">
        <v>4</v>
      </c>
      <c r="C6" s="387"/>
      <c r="D6" s="387"/>
      <c r="E6" s="387"/>
      <c r="F6" s="387"/>
      <c r="G6" s="387"/>
      <c r="H6" s="388"/>
    </row>
    <row r="7" spans="2:8" ht="6" customHeight="1" thickBot="1">
      <c r="B7" s="129"/>
      <c r="C7" s="129"/>
      <c r="D7" s="129"/>
      <c r="E7" s="129"/>
      <c r="F7" s="129"/>
      <c r="G7" s="129"/>
      <c r="H7" s="129"/>
    </row>
    <row r="8" spans="2:8" ht="13.5" thickBot="1">
      <c r="B8" s="377" t="s">
        <v>128</v>
      </c>
      <c r="C8" s="379" t="s">
        <v>459</v>
      </c>
      <c r="D8" s="379"/>
      <c r="E8" s="379"/>
      <c r="F8" s="379"/>
      <c r="G8" s="379"/>
      <c r="H8" s="379" t="s">
        <v>149</v>
      </c>
    </row>
    <row r="9" spans="2:8" ht="26.25" thickBot="1">
      <c r="B9" s="378"/>
      <c r="C9" s="236" t="s">
        <v>150</v>
      </c>
      <c r="D9" s="237" t="s">
        <v>151</v>
      </c>
      <c r="E9" s="236" t="s">
        <v>152</v>
      </c>
      <c r="F9" s="236" t="s">
        <v>153</v>
      </c>
      <c r="G9" s="236" t="s">
        <v>154</v>
      </c>
      <c r="H9" s="379"/>
    </row>
    <row r="10" spans="2:8">
      <c r="B10" s="130" t="s">
        <v>460</v>
      </c>
      <c r="C10" s="201">
        <f>C11</f>
        <v>14813963</v>
      </c>
      <c r="D10" s="201">
        <f t="shared" ref="D10:H10" si="0">D11</f>
        <v>0</v>
      </c>
      <c r="E10" s="201">
        <f t="shared" si="0"/>
        <v>14813963</v>
      </c>
      <c r="F10" s="201">
        <f t="shared" si="0"/>
        <v>14813963</v>
      </c>
      <c r="G10" s="201">
        <f t="shared" si="0"/>
        <v>14813963</v>
      </c>
      <c r="H10" s="201">
        <f t="shared" si="0"/>
        <v>0</v>
      </c>
    </row>
    <row r="11" spans="2:8">
      <c r="B11" s="131" t="s">
        <v>461</v>
      </c>
      <c r="C11" s="202">
        <f>'F6a. EAEPE OG'!D11</f>
        <v>14813963</v>
      </c>
      <c r="D11" s="202">
        <v>0</v>
      </c>
      <c r="E11" s="202">
        <f>C11+D11</f>
        <v>14813963</v>
      </c>
      <c r="F11" s="202">
        <f>'F6a. EAEPE OG'!G11</f>
        <v>14813963</v>
      </c>
      <c r="G11" s="202">
        <f>'F6a. EAEPE OG'!H11</f>
        <v>14813963</v>
      </c>
      <c r="H11" s="202">
        <f>E11-F11</f>
        <v>0</v>
      </c>
    </row>
    <row r="12" spans="2:8">
      <c r="B12" s="131" t="s">
        <v>462</v>
      </c>
      <c r="C12" s="202">
        <v>0</v>
      </c>
      <c r="D12" s="202">
        <v>0</v>
      </c>
      <c r="E12" s="202">
        <v>0</v>
      </c>
      <c r="F12" s="202">
        <v>0</v>
      </c>
      <c r="G12" s="202">
        <v>0</v>
      </c>
      <c r="H12" s="202">
        <v>0</v>
      </c>
    </row>
    <row r="13" spans="2:8">
      <c r="B13" s="131" t="s">
        <v>463</v>
      </c>
      <c r="C13" s="202">
        <v>0</v>
      </c>
      <c r="D13" s="202">
        <v>0</v>
      </c>
      <c r="E13" s="202">
        <v>0</v>
      </c>
      <c r="F13" s="202">
        <v>0</v>
      </c>
      <c r="G13" s="202">
        <v>0</v>
      </c>
      <c r="H13" s="202">
        <v>0</v>
      </c>
    </row>
    <row r="14" spans="2:8">
      <c r="B14" s="132" t="s">
        <v>464</v>
      </c>
      <c r="C14" s="202">
        <v>0</v>
      </c>
      <c r="D14" s="202">
        <v>0</v>
      </c>
      <c r="E14" s="202">
        <v>0</v>
      </c>
      <c r="F14" s="202">
        <v>0</v>
      </c>
      <c r="G14" s="202">
        <v>0</v>
      </c>
      <c r="H14" s="202">
        <v>0</v>
      </c>
    </row>
    <row r="15" spans="2:8">
      <c r="B15" s="132" t="s">
        <v>465</v>
      </c>
      <c r="C15" s="202">
        <v>0</v>
      </c>
      <c r="D15" s="202">
        <v>0</v>
      </c>
      <c r="E15" s="202">
        <v>0</v>
      </c>
      <c r="F15" s="202">
        <v>0</v>
      </c>
      <c r="G15" s="202">
        <v>0</v>
      </c>
      <c r="H15" s="202">
        <v>0</v>
      </c>
    </row>
    <row r="16" spans="2:8">
      <c r="B16" s="131" t="s">
        <v>466</v>
      </c>
      <c r="C16" s="202">
        <v>0</v>
      </c>
      <c r="D16" s="202">
        <v>0</v>
      </c>
      <c r="E16" s="202">
        <v>0</v>
      </c>
      <c r="F16" s="202">
        <v>0</v>
      </c>
      <c r="G16" s="202">
        <v>0</v>
      </c>
      <c r="H16" s="202">
        <v>0</v>
      </c>
    </row>
    <row r="17" spans="2:8" ht="25.5">
      <c r="B17" s="131" t="s">
        <v>467</v>
      </c>
      <c r="C17" s="202">
        <v>0</v>
      </c>
      <c r="D17" s="202">
        <v>0</v>
      </c>
      <c r="E17" s="202">
        <v>0</v>
      </c>
      <c r="F17" s="202">
        <v>0</v>
      </c>
      <c r="G17" s="202">
        <v>0</v>
      </c>
      <c r="H17" s="202">
        <v>0</v>
      </c>
    </row>
    <row r="18" spans="2:8">
      <c r="B18" s="132" t="s">
        <v>468</v>
      </c>
      <c r="C18" s="202">
        <v>0</v>
      </c>
      <c r="D18" s="202">
        <v>0</v>
      </c>
      <c r="E18" s="202">
        <v>0</v>
      </c>
      <c r="F18" s="202">
        <v>0</v>
      </c>
      <c r="G18" s="202">
        <v>0</v>
      </c>
      <c r="H18" s="202">
        <v>0</v>
      </c>
    </row>
    <row r="19" spans="2:8">
      <c r="B19" s="132" t="s">
        <v>469</v>
      </c>
      <c r="C19" s="202">
        <v>0</v>
      </c>
      <c r="D19" s="202">
        <v>0</v>
      </c>
      <c r="E19" s="202">
        <v>0</v>
      </c>
      <c r="F19" s="202">
        <v>0</v>
      </c>
      <c r="G19" s="202">
        <v>0</v>
      </c>
      <c r="H19" s="202">
        <v>0</v>
      </c>
    </row>
    <row r="20" spans="2:8">
      <c r="B20" s="131" t="s">
        <v>470</v>
      </c>
      <c r="C20" s="202">
        <v>0</v>
      </c>
      <c r="D20" s="202">
        <v>0</v>
      </c>
      <c r="E20" s="202">
        <v>0</v>
      </c>
      <c r="F20" s="202">
        <v>0</v>
      </c>
      <c r="G20" s="202">
        <v>0</v>
      </c>
      <c r="H20" s="202">
        <v>0</v>
      </c>
    </row>
    <row r="21" spans="2:8">
      <c r="B21" s="133"/>
      <c r="C21" s="203"/>
      <c r="D21" s="203"/>
      <c r="E21" s="203"/>
      <c r="F21" s="203"/>
      <c r="G21" s="203"/>
      <c r="H21" s="203"/>
    </row>
    <row r="22" spans="2:8">
      <c r="B22" s="130" t="s">
        <v>257</v>
      </c>
      <c r="C22" s="203">
        <f>SUM(C23:C32)</f>
        <v>0</v>
      </c>
      <c r="D22" s="203">
        <f t="shared" ref="D22:H22" si="1">SUM(D23:D32)</f>
        <v>0</v>
      </c>
      <c r="E22" s="203">
        <f t="shared" si="1"/>
        <v>0</v>
      </c>
      <c r="F22" s="203">
        <f t="shared" si="1"/>
        <v>0</v>
      </c>
      <c r="G22" s="203">
        <f t="shared" si="1"/>
        <v>0</v>
      </c>
      <c r="H22" s="203">
        <f t="shared" si="1"/>
        <v>0</v>
      </c>
    </row>
    <row r="23" spans="2:8">
      <c r="B23" s="131" t="s">
        <v>461</v>
      </c>
      <c r="C23" s="202">
        <v>0</v>
      </c>
      <c r="D23" s="202">
        <v>0</v>
      </c>
      <c r="E23" s="202">
        <v>0</v>
      </c>
      <c r="F23" s="202">
        <v>0</v>
      </c>
      <c r="G23" s="202">
        <v>0</v>
      </c>
      <c r="H23" s="202">
        <f>E23-F23</f>
        <v>0</v>
      </c>
    </row>
    <row r="24" spans="2:8">
      <c r="B24" s="131" t="s">
        <v>462</v>
      </c>
      <c r="C24" s="202">
        <v>0</v>
      </c>
      <c r="D24" s="202">
        <v>0</v>
      </c>
      <c r="E24" s="202">
        <v>0</v>
      </c>
      <c r="F24" s="202">
        <v>0</v>
      </c>
      <c r="G24" s="202">
        <v>0</v>
      </c>
      <c r="H24" s="202">
        <v>0</v>
      </c>
    </row>
    <row r="25" spans="2:8">
      <c r="B25" s="131" t="s">
        <v>463</v>
      </c>
      <c r="C25" s="202">
        <v>0</v>
      </c>
      <c r="D25" s="202">
        <v>0</v>
      </c>
      <c r="E25" s="202">
        <v>0</v>
      </c>
      <c r="F25" s="202">
        <v>0</v>
      </c>
      <c r="G25" s="202">
        <v>0</v>
      </c>
      <c r="H25" s="202">
        <v>0</v>
      </c>
    </row>
    <row r="26" spans="2:8">
      <c r="B26" s="132" t="s">
        <v>464</v>
      </c>
      <c r="C26" s="202">
        <v>0</v>
      </c>
      <c r="D26" s="202">
        <v>0</v>
      </c>
      <c r="E26" s="202">
        <v>0</v>
      </c>
      <c r="F26" s="202">
        <v>0</v>
      </c>
      <c r="G26" s="202">
        <v>0</v>
      </c>
      <c r="H26" s="202">
        <v>0</v>
      </c>
    </row>
    <row r="27" spans="2:8">
      <c r="B27" s="132" t="s">
        <v>465</v>
      </c>
      <c r="C27" s="202">
        <v>0</v>
      </c>
      <c r="D27" s="202">
        <v>0</v>
      </c>
      <c r="E27" s="202">
        <v>0</v>
      </c>
      <c r="F27" s="202">
        <v>0</v>
      </c>
      <c r="G27" s="202">
        <v>0</v>
      </c>
      <c r="H27" s="202">
        <v>0</v>
      </c>
    </row>
    <row r="28" spans="2:8">
      <c r="B28" s="131" t="s">
        <v>466</v>
      </c>
      <c r="C28" s="202">
        <v>0</v>
      </c>
      <c r="D28" s="202">
        <v>0</v>
      </c>
      <c r="E28" s="202">
        <v>0</v>
      </c>
      <c r="F28" s="202">
        <v>0</v>
      </c>
      <c r="G28" s="202">
        <v>0</v>
      </c>
      <c r="H28" s="202">
        <v>0</v>
      </c>
    </row>
    <row r="29" spans="2:8" ht="25.5">
      <c r="B29" s="131" t="s">
        <v>471</v>
      </c>
      <c r="C29" s="202">
        <v>0</v>
      </c>
      <c r="D29" s="202">
        <v>0</v>
      </c>
      <c r="E29" s="202">
        <v>0</v>
      </c>
      <c r="F29" s="202">
        <v>0</v>
      </c>
      <c r="G29" s="202">
        <v>0</v>
      </c>
      <c r="H29" s="202">
        <v>0</v>
      </c>
    </row>
    <row r="30" spans="2:8">
      <c r="B30" s="134" t="s">
        <v>468</v>
      </c>
      <c r="C30" s="202">
        <v>0</v>
      </c>
      <c r="D30" s="202">
        <v>0</v>
      </c>
      <c r="E30" s="202">
        <v>0</v>
      </c>
      <c r="F30" s="202">
        <v>0</v>
      </c>
      <c r="G30" s="202">
        <v>0</v>
      </c>
      <c r="H30" s="202">
        <v>0</v>
      </c>
    </row>
    <row r="31" spans="2:8">
      <c r="B31" s="134" t="s">
        <v>469</v>
      </c>
      <c r="C31" s="202">
        <v>0</v>
      </c>
      <c r="D31" s="202">
        <v>0</v>
      </c>
      <c r="E31" s="202">
        <v>0</v>
      </c>
      <c r="F31" s="202">
        <v>0</v>
      </c>
      <c r="G31" s="202">
        <v>0</v>
      </c>
      <c r="H31" s="202">
        <v>0</v>
      </c>
    </row>
    <row r="32" spans="2:8">
      <c r="B32" s="131" t="s">
        <v>470</v>
      </c>
      <c r="C32" s="202">
        <v>0</v>
      </c>
      <c r="D32" s="202">
        <v>0</v>
      </c>
      <c r="E32" s="202">
        <v>0</v>
      </c>
      <c r="F32" s="202">
        <v>0</v>
      </c>
      <c r="G32" s="202">
        <v>0</v>
      </c>
      <c r="H32" s="202">
        <v>0</v>
      </c>
    </row>
    <row r="33" spans="2:8" ht="13.5" thickBot="1">
      <c r="B33" s="131"/>
      <c r="C33" s="203"/>
      <c r="D33" s="202"/>
      <c r="E33" s="203"/>
      <c r="F33" s="203"/>
      <c r="G33" s="204"/>
      <c r="H33" s="204"/>
    </row>
    <row r="34" spans="2:8" ht="13.5" thickBot="1">
      <c r="B34" s="135" t="s">
        <v>472</v>
      </c>
      <c r="C34" s="205">
        <f>C10</f>
        <v>14813963</v>
      </c>
      <c r="D34" s="205">
        <f t="shared" ref="D34:H34" si="2">D10</f>
        <v>0</v>
      </c>
      <c r="E34" s="205">
        <f t="shared" si="2"/>
        <v>14813963</v>
      </c>
      <c r="F34" s="205">
        <f t="shared" si="2"/>
        <v>14813963</v>
      </c>
      <c r="G34" s="205">
        <f t="shared" si="2"/>
        <v>14813963</v>
      </c>
      <c r="H34" s="205">
        <f t="shared" si="2"/>
        <v>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1.2736614173228347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Tribunal para Menores Infractores Poder Judicial del E</cp:lastModifiedBy>
  <cp:lastPrinted>2024-10-15T15:43:51Z</cp:lastPrinted>
  <dcterms:created xsi:type="dcterms:W3CDTF">2017-05-03T19:21:22Z</dcterms:created>
  <dcterms:modified xsi:type="dcterms:W3CDTF">2025-01-31T21:45:08Z</dcterms:modified>
</cp:coreProperties>
</file>