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n.sanchez\Desktop\DIRECCIÓN\2024\2 T 2024\LDF0K\"/>
    </mc:Choice>
  </mc:AlternateContent>
  <bookViews>
    <workbookView xWindow="0" yWindow="0" windowWidth="28800" windowHeight="120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21" i="1"/>
  <c r="G19" i="1"/>
  <c r="G20" i="1"/>
  <c r="D11" i="1"/>
  <c r="D10" i="1" s="1"/>
  <c r="G13" i="1"/>
  <c r="E11" i="1"/>
  <c r="E10" i="1" s="1"/>
  <c r="C11" i="1"/>
  <c r="C10" i="1" s="1"/>
  <c r="C9" i="1" s="1"/>
  <c r="G10" i="1" l="1"/>
  <c r="G39" i="1"/>
  <c r="G38" i="1"/>
  <c r="G37" i="1"/>
  <c r="G36" i="1"/>
  <c r="G35" i="1"/>
  <c r="G34" i="1"/>
  <c r="G33" i="1"/>
  <c r="G32" i="1"/>
  <c r="G31" i="1"/>
  <c r="G30" i="1"/>
  <c r="G29" i="1"/>
  <c r="I28" i="1"/>
  <c r="H28" i="1"/>
  <c r="H27" i="1" s="1"/>
  <c r="F28" i="1"/>
  <c r="E28" i="1"/>
  <c r="E27" i="1" s="1"/>
  <c r="E9" i="1" s="1"/>
  <c r="D28" i="1"/>
  <c r="D27" i="1" s="1"/>
  <c r="D9" i="1" s="1"/>
  <c r="C28" i="1"/>
  <c r="I27" i="1"/>
  <c r="G24" i="1"/>
  <c r="G23" i="1"/>
  <c r="G22" i="1"/>
  <c r="G18" i="1"/>
  <c r="G17" i="1"/>
  <c r="G16" i="1"/>
  <c r="G15" i="1"/>
  <c r="G14" i="1"/>
  <c r="G12" i="1"/>
  <c r="I11" i="1"/>
  <c r="I10" i="1" s="1"/>
  <c r="I9" i="1" s="1"/>
  <c r="I45" i="1" s="1"/>
  <c r="H10" i="1"/>
  <c r="F11" i="1"/>
  <c r="F9" i="1"/>
  <c r="G9" i="1" l="1"/>
  <c r="G45" i="1" s="1"/>
  <c r="H9" i="1"/>
  <c r="H45" i="1" s="1"/>
  <c r="G11" i="1"/>
  <c r="G28" i="1"/>
  <c r="G27" i="1" s="1"/>
</calcChain>
</file>

<file path=xl/sharedStrings.xml><?xml version="1.0" encoding="utf-8"?>
<sst xmlns="http://schemas.openxmlformats.org/spreadsheetml/2006/main" count="122" uniqueCount="88">
  <si>
    <t>Formato 2: Informe Analítico de la Deuda Pública y Otros Pasivos - LDF</t>
  </si>
  <si>
    <t xml:space="preserve">GOBIERNO DEL ESTADO DE DURANGO </t>
  </si>
  <si>
    <t>Informe Analítico de la Deuda Pública y Otros Pasivos - LDF</t>
  </si>
  <si>
    <t>(Cifras en Pesos)</t>
  </si>
  <si>
    <t>Denominación de la Deuda Pública y Otros Pasivos (c)</t>
  </si>
  <si>
    <t>Saldo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</si>
  <si>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</si>
  <si>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</si>
  <si>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</si>
  <si>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</si>
  <si>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</si>
  <si>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</si>
  <si>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al 31 de diciembre de 2023(d)</t>
  </si>
  <si>
    <t>h=d+e-f+g</t>
  </si>
  <si>
    <t>1. Deuda Pública (1=A+B)</t>
  </si>
  <si>
    <t>A. Corto Plazo (A=a1+a2+a3)</t>
  </si>
  <si>
    <t>a1) Instituciones de Crédito</t>
  </si>
  <si>
    <t>BANORTE</t>
  </si>
  <si>
    <t>BANCA MULTIVA</t>
  </si>
  <si>
    <t xml:space="preserve">HSBC </t>
  </si>
  <si>
    <t>BANSI</t>
  </si>
  <si>
    <t>SANTANDER</t>
  </si>
  <si>
    <t>a2) Títulos y Valores</t>
  </si>
  <si>
    <t>a3) Arrendamientos Financieros</t>
  </si>
  <si>
    <t>B. Largo Plazo (B=b1+b2+b3)</t>
  </si>
  <si>
    <t>b1) Instituciones de Crédito</t>
  </si>
  <si>
    <t>BANCOMER 980</t>
  </si>
  <si>
    <t>SANTANDER 3200</t>
  </si>
  <si>
    <t>BANORTE  2200</t>
  </si>
  <si>
    <t xml:space="preserve">BANOBRAS 760 </t>
  </si>
  <si>
    <t>BANOBRAS 500</t>
  </si>
  <si>
    <t xml:space="preserve">BANCO BANSI </t>
  </si>
  <si>
    <t xml:space="preserve">BANOBRAS 425 </t>
  </si>
  <si>
    <t xml:space="preserve">BANOBRAS 485 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</si>
  <si>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</si>
  <si>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</si>
  <si>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</si>
  <si>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</si>
  <si>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</si>
  <si>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</si>
  <si>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</si>
  <si>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</si>
  <si>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</si>
  <si>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</si>
  <si>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</si>
  <si>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</t>
  </si>
  <si>
    <t>Monto</t>
  </si>
  <si>
    <t>Plazo</t>
  </si>
  <si>
    <t>Tasa de Interés</t>
  </si>
  <si>
    <t>Comisiones y Costos Relacionados (o)</t>
  </si>
  <si>
    <t>Tasa Efectiva</t>
  </si>
  <si>
    <t>Contratado</t>
  </si>
  <si>
    <t>Pactado</t>
  </si>
  <si>
    <t>(n)</t>
  </si>
  <si>
    <t>(p)</t>
  </si>
  <si>
    <t>(k)</t>
  </si>
  <si>
    <t>(l)</t>
  </si>
  <si>
    <t>(m)</t>
  </si>
  <si>
    <t>6. Obligaciones a Corto Plazo (Informativo)</t>
  </si>
  <si>
    <t>M. Crédito 1</t>
  </si>
  <si>
    <t>12 MESES</t>
  </si>
  <si>
    <t>TIIE MAS 2.00%</t>
  </si>
  <si>
    <t>M. Crédito 2</t>
  </si>
  <si>
    <t>MULTIVA</t>
  </si>
  <si>
    <t>TIIE MAS 1.50%</t>
  </si>
  <si>
    <t>M. Crédito 3</t>
  </si>
  <si>
    <t>HSBC</t>
  </si>
  <si>
    <t>TIIE MAS 0.95%</t>
  </si>
  <si>
    <t>M. Crédito 4</t>
  </si>
  <si>
    <t>TIIE MAS 1.37%</t>
  </si>
  <si>
    <t>M. Crédito 5</t>
  </si>
  <si>
    <t xml:space="preserve">MULTIVA </t>
  </si>
  <si>
    <t>TIIE MAS 1.25%</t>
  </si>
  <si>
    <t>M. Crédito 6</t>
  </si>
  <si>
    <t>TIIE MAS 1.95%</t>
  </si>
  <si>
    <t>M. Crédito 7</t>
  </si>
  <si>
    <t>TIIE MAS 1.75%</t>
  </si>
  <si>
    <t>M.Crédito 8</t>
  </si>
  <si>
    <t>TIIE MAS 1.03%</t>
  </si>
  <si>
    <t>M.Crédito 9</t>
  </si>
  <si>
    <t>TIIE MAS 0.93%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</si>
  <si>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</si>
  <si>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</si>
  <si>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Del 1 de enero al 31 de Diciembre 2024 (b)</t>
  </si>
  <si>
    <t>M.Crédito 10</t>
  </si>
  <si>
    <t>M.Crédito 11</t>
  </si>
  <si>
    <t>M.Crédito 12</t>
  </si>
  <si>
    <t>TIIE MAS 0.70%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</si>
</sst>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i/>
      <sz val="8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43" fontId="0" fillId="0" borderId="0" xfId="1" applyFont="1"/>
    <xf numFmtId="0" fontId="4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3" fontId="6" fillId="4" borderId="10" xfId="0" applyNumberFormat="1" applyFont="1" applyFill="1" applyBorder="1" applyAlignment="1">
      <alignment horizontal="right" wrapText="1"/>
    </xf>
    <xf numFmtId="3" fontId="6" fillId="4" borderId="5" xfId="0" applyNumberFormat="1" applyFont="1" applyFill="1" applyBorder="1" applyAlignment="1">
      <alignment horizontal="right" wrapText="1"/>
    </xf>
    <xf numFmtId="3" fontId="2" fillId="0" borderId="10" xfId="0" applyNumberFormat="1" applyFont="1" applyBorder="1" applyAlignment="1">
      <alignment horizontal="right" wrapText="1"/>
    </xf>
    <xf numFmtId="3" fontId="2" fillId="0" borderId="5" xfId="0" applyNumberFormat="1" applyFont="1" applyBorder="1" applyAlignment="1">
      <alignment horizontal="right" wrapText="1"/>
    </xf>
    <xf numFmtId="0" fontId="5" fillId="0" borderId="4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164" fontId="8" fillId="0" borderId="0" xfId="1" applyNumberFormat="1" applyFont="1" applyFill="1" applyBorder="1" applyAlignment="1">
      <alignment horizontal="center"/>
    </xf>
    <xf numFmtId="3" fontId="9" fillId="0" borderId="10" xfId="0" applyNumberFormat="1" applyFont="1" applyBorder="1" applyAlignment="1">
      <alignment horizontal="right" wrapText="1"/>
    </xf>
    <xf numFmtId="3" fontId="9" fillId="0" borderId="5" xfId="0" applyNumberFormat="1" applyFont="1" applyBorder="1" applyAlignment="1">
      <alignment horizontal="right" wrapText="1"/>
    </xf>
    <xf numFmtId="43" fontId="0" fillId="0" borderId="0" xfId="0" applyNumberFormat="1"/>
    <xf numFmtId="0" fontId="7" fillId="0" borderId="4" xfId="0" applyFont="1" applyBorder="1" applyAlignment="1">
      <alignment horizontal="justify" vertical="center" wrapText="1"/>
    </xf>
    <xf numFmtId="3" fontId="9" fillId="0" borderId="10" xfId="1" applyNumberFormat="1" applyFont="1" applyBorder="1" applyAlignment="1">
      <alignment horizontal="right" wrapText="1"/>
    </xf>
    <xf numFmtId="3" fontId="0" fillId="0" borderId="10" xfId="0" applyNumberFormat="1" applyBorder="1" applyAlignment="1">
      <alignment horizontal="right"/>
    </xf>
    <xf numFmtId="3" fontId="9" fillId="0" borderId="5" xfId="0" applyNumberFormat="1" applyFont="1" applyFill="1" applyBorder="1" applyAlignment="1">
      <alignment horizontal="right" wrapText="1"/>
    </xf>
    <xf numFmtId="164" fontId="8" fillId="0" borderId="0" xfId="1" applyNumberFormat="1" applyFont="1" applyFill="1" applyBorder="1" applyAlignment="1">
      <alignment horizontal="center" vertical="center"/>
    </xf>
    <xf numFmtId="3" fontId="0" fillId="0" borderId="0" xfId="0" applyNumberFormat="1"/>
    <xf numFmtId="0" fontId="7" fillId="0" borderId="0" xfId="0" applyFont="1" applyAlignment="1">
      <alignment horizontal="justify" vertical="center" wrapText="1"/>
    </xf>
    <xf numFmtId="3" fontId="10" fillId="4" borderId="10" xfId="2" applyNumberFormat="1" applyFont="1" applyFill="1" applyBorder="1" applyAlignment="1" applyProtection="1">
      <alignment horizontal="right" vertical="top"/>
      <protection locked="0"/>
    </xf>
    <xf numFmtId="3" fontId="10" fillId="5" borderId="0" xfId="2" applyNumberFormat="1" applyFont="1" applyFill="1" applyAlignment="1" applyProtection="1">
      <alignment horizontal="right" vertical="top"/>
      <protection locked="0"/>
    </xf>
    <xf numFmtId="3" fontId="2" fillId="0" borderId="10" xfId="1" applyNumberFormat="1" applyFont="1" applyBorder="1" applyAlignment="1">
      <alignment horizontal="right" wrapText="1"/>
    </xf>
    <xf numFmtId="3" fontId="2" fillId="0" borderId="5" xfId="1" applyNumberFormat="1" applyFont="1" applyBorder="1" applyAlignment="1">
      <alignment horizontal="right" wrapText="1"/>
    </xf>
    <xf numFmtId="3" fontId="0" fillId="0" borderId="0" xfId="0" applyNumberFormat="1" applyAlignment="1">
      <alignment horizontal="right"/>
    </xf>
    <xf numFmtId="3" fontId="6" fillId="0" borderId="10" xfId="0" applyNumberFormat="1" applyFont="1" applyBorder="1" applyAlignment="1">
      <alignment horizontal="right" wrapText="1"/>
    </xf>
    <xf numFmtId="3" fontId="6" fillId="0" borderId="5" xfId="0" applyNumberFormat="1" applyFont="1" applyBorder="1" applyAlignment="1">
      <alignment horizontal="right" wrapText="1"/>
    </xf>
    <xf numFmtId="3" fontId="11" fillId="0" borderId="5" xfId="0" applyNumberFormat="1" applyFont="1" applyBorder="1" applyAlignment="1">
      <alignment horizontal="right" wrapText="1"/>
    </xf>
    <xf numFmtId="3" fontId="6" fillId="0" borderId="11" xfId="0" applyNumberFormat="1" applyFont="1" applyBorder="1" applyAlignment="1">
      <alignment horizontal="justify" wrapText="1"/>
    </xf>
    <xf numFmtId="3" fontId="6" fillId="0" borderId="8" xfId="0" applyNumberFormat="1" applyFont="1" applyBorder="1" applyAlignment="1">
      <alignment horizontal="justify" wrapText="1"/>
    </xf>
    <xf numFmtId="0" fontId="14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 wrapText="1" indent="1"/>
    </xf>
    <xf numFmtId="0" fontId="17" fillId="0" borderId="0" xfId="0" applyFont="1" applyBorder="1" applyAlignment="1">
      <alignment horizontal="justify" vertical="center" wrapText="1"/>
    </xf>
    <xf numFmtId="165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7" fillId="0" borderId="6" xfId="0" applyFont="1" applyBorder="1" applyAlignment="1">
      <alignment horizontal="left" vertical="center" wrapText="1" indent="1"/>
    </xf>
    <xf numFmtId="0" fontId="17" fillId="0" borderId="7" xfId="0" applyFont="1" applyBorder="1" applyAlignment="1">
      <alignment horizontal="justify"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9" fillId="0" borderId="7" xfId="0" applyFont="1" applyBorder="1" applyAlignment="1">
      <alignment horizontal="justify" vertical="center" wrapText="1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 applyAlignment="1" applyProtection="1">
      <alignment vertical="center"/>
    </xf>
    <xf numFmtId="0" fontId="1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</cellXfs>
  <cellStyles count="3">
    <cellStyle name="Millares 2 3" xfId="1"/>
    <cellStyle name="Normal" xfId="0" builtinId="0"/>
    <cellStyle name="Normal 1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8"/>
  <sheetViews>
    <sheetView tabSelected="1" topLeftCell="A19" workbookViewId="0">
      <selection activeCell="N22" sqref="N22"/>
    </sheetView>
  </sheetViews>
  <sheetFormatPr baseColWidth="10" defaultColWidth="11.5703125" defaultRowHeight="15" zeroHeight="1" x14ac:dyDescent="0.25"/>
  <cols>
    <col min="1" max="1" width="15.28515625" customWidth="1"/>
    <col min="2" max="2" width="34.140625" customWidth="1"/>
    <col min="3" max="6" width="18.7109375" customWidth="1"/>
    <col min="7" max="7" width="19.5703125" customWidth="1"/>
    <col min="8" max="8" width="19.28515625" customWidth="1"/>
    <col min="9" max="9" width="18.7109375" customWidth="1"/>
    <col min="10" max="10" width="17" style="1" bestFit="1" customWidth="1"/>
    <col min="11" max="11" width="14.42578125" style="1" bestFit="1" customWidth="1"/>
    <col min="12" max="12" width="14.42578125" bestFit="1" customWidth="1"/>
  </cols>
  <sheetData>
    <row r="1" spans="1:12" ht="21" customHeight="1" thickBot="1" x14ac:dyDescent="0.3">
      <c r="A1" s="67" t="s">
        <v>0</v>
      </c>
      <c r="B1" s="67"/>
      <c r="C1" s="67"/>
      <c r="D1" s="67"/>
      <c r="E1" s="67"/>
      <c r="F1" s="67"/>
      <c r="G1" s="67"/>
      <c r="H1" s="67"/>
      <c r="I1" s="67"/>
    </row>
    <row r="2" spans="1:12" x14ac:dyDescent="0.25">
      <c r="A2" s="68" t="s">
        <v>1</v>
      </c>
      <c r="B2" s="69"/>
      <c r="C2" s="69"/>
      <c r="D2" s="69"/>
      <c r="E2" s="69"/>
      <c r="F2" s="69"/>
      <c r="G2" s="69"/>
      <c r="H2" s="69"/>
      <c r="I2" s="70"/>
    </row>
    <row r="3" spans="1:12" x14ac:dyDescent="0.25">
      <c r="A3" s="71" t="s">
        <v>2</v>
      </c>
      <c r="B3" s="72"/>
      <c r="C3" s="72"/>
      <c r="D3" s="72"/>
      <c r="E3" s="72"/>
      <c r="F3" s="72"/>
      <c r="G3" s="72"/>
      <c r="H3" s="72"/>
      <c r="I3" s="73"/>
    </row>
    <row r="4" spans="1:12" x14ac:dyDescent="0.25">
      <c r="A4" s="71" t="s">
        <v>83</v>
      </c>
      <c r="B4" s="72"/>
      <c r="C4" s="72"/>
      <c r="D4" s="72"/>
      <c r="E4" s="72"/>
      <c r="F4" s="72"/>
      <c r="G4" s="72"/>
      <c r="H4" s="72"/>
      <c r="I4" s="73"/>
    </row>
    <row r="5" spans="1:12" ht="15.75" thickBot="1" x14ac:dyDescent="0.3">
      <c r="A5" s="74" t="s">
        <v>3</v>
      </c>
      <c r="B5" s="75"/>
      <c r="C5" s="75"/>
      <c r="D5" s="75"/>
      <c r="E5" s="75"/>
      <c r="F5" s="75"/>
      <c r="G5" s="75"/>
      <c r="H5" s="75"/>
      <c r="I5" s="76"/>
    </row>
    <row r="6" spans="1:12" ht="24" customHeight="1" x14ac:dyDescent="0.25">
      <c r="A6" s="85" t="s">
        <v>4</v>
      </c>
      <c r="B6" s="86"/>
      <c r="C6" s="2" t="s">
        <v>5</v>
      </c>
      <c r="D6" s="79" t="s">
        <v>6</v>
      </c>
      <c r="E6" s="79" t="s">
        <v>7</v>
      </c>
      <c r="F6" s="79" t="s">
        <v>8</v>
      </c>
      <c r="G6" s="3" t="s">
        <v>9</v>
      </c>
      <c r="H6" s="79" t="s">
        <v>10</v>
      </c>
      <c r="I6" s="79" t="s">
        <v>11</v>
      </c>
    </row>
    <row r="7" spans="1:12" ht="26.25" thickBot="1" x14ac:dyDescent="0.3">
      <c r="A7" s="87"/>
      <c r="B7" s="88"/>
      <c r="C7" s="4" t="s">
        <v>12</v>
      </c>
      <c r="D7" s="80"/>
      <c r="E7" s="80"/>
      <c r="F7" s="80"/>
      <c r="G7" s="5" t="s">
        <v>13</v>
      </c>
      <c r="H7" s="80"/>
      <c r="I7" s="80"/>
    </row>
    <row r="8" spans="1:12" x14ac:dyDescent="0.25">
      <c r="A8" s="81"/>
      <c r="B8" s="82"/>
      <c r="C8" s="6"/>
      <c r="D8" s="7"/>
      <c r="E8" s="8"/>
      <c r="F8" s="9"/>
      <c r="G8" s="7"/>
      <c r="H8" s="9"/>
      <c r="I8" s="9"/>
    </row>
    <row r="9" spans="1:12" x14ac:dyDescent="0.25">
      <c r="A9" s="83" t="s">
        <v>14</v>
      </c>
      <c r="B9" s="84"/>
      <c r="C9" s="10">
        <f>+C10+C27</f>
        <v>10233545982.013542</v>
      </c>
      <c r="D9" s="10">
        <f>+D10+D27</f>
        <v>2921317561.6300001</v>
      </c>
      <c r="E9" s="10">
        <f t="shared" ref="E9" si="0">+E10+E27</f>
        <v>2394451002.3899999</v>
      </c>
      <c r="F9" s="11">
        <f>+F10+F27</f>
        <v>0</v>
      </c>
      <c r="G9" s="10">
        <f>+C9+D9-E9+F9</f>
        <v>10760412541.253544</v>
      </c>
      <c r="H9" s="11">
        <f>+H10+H27</f>
        <v>1355219756.05</v>
      </c>
      <c r="I9" s="11">
        <f>+I10+I27</f>
        <v>0</v>
      </c>
    </row>
    <row r="10" spans="1:12" x14ac:dyDescent="0.25">
      <c r="A10" s="83" t="s">
        <v>15</v>
      </c>
      <c r="B10" s="84"/>
      <c r="C10" s="12">
        <f>+C11+C24+C25</f>
        <v>2085555556</v>
      </c>
      <c r="D10" s="12">
        <f>+D11+D24+D25</f>
        <v>1750000000</v>
      </c>
      <c r="E10" s="13">
        <f>+E11+E24+E25</f>
        <v>2235547222</v>
      </c>
      <c r="F10" s="13">
        <v>0</v>
      </c>
      <c r="G10" s="12">
        <f>+C10+D10-E10+F10</f>
        <v>1600008334</v>
      </c>
      <c r="H10" s="13">
        <f>H11+H24+H25</f>
        <v>215227397.66999999</v>
      </c>
      <c r="I10" s="13">
        <f>I11+I24+I25</f>
        <v>0</v>
      </c>
    </row>
    <row r="11" spans="1:12" x14ac:dyDescent="0.25">
      <c r="A11" s="14"/>
      <c r="B11" s="15" t="s">
        <v>16</v>
      </c>
      <c r="C11" s="12">
        <f>SUM(C12:C23)</f>
        <v>2085555556</v>
      </c>
      <c r="D11" s="12">
        <f>SUM(D12:D23)</f>
        <v>1750000000</v>
      </c>
      <c r="E11" s="12">
        <f>SUM(E12:E23)</f>
        <v>2235547222</v>
      </c>
      <c r="F11" s="13">
        <f>SUM(F12:F25)</f>
        <v>0</v>
      </c>
      <c r="G11" s="12">
        <f>SUM(G12:G22)</f>
        <v>1100008334</v>
      </c>
      <c r="H11" s="13">
        <f>SUM(H12:H23)</f>
        <v>215227397.66999999</v>
      </c>
      <c r="I11" s="13">
        <f>SUM(I12:I12)</f>
        <v>0</v>
      </c>
    </row>
    <row r="12" spans="1:12" x14ac:dyDescent="0.25">
      <c r="A12" s="14"/>
      <c r="B12" s="16" t="s">
        <v>17</v>
      </c>
      <c r="C12" s="17">
        <v>175555556</v>
      </c>
      <c r="D12" s="17">
        <v>0</v>
      </c>
      <c r="E12" s="18">
        <v>175555556</v>
      </c>
      <c r="F12" s="18">
        <v>0</v>
      </c>
      <c r="G12" s="17">
        <f>+C12+D12-E12</f>
        <v>0</v>
      </c>
      <c r="H12" s="18">
        <v>5436203.7000000002</v>
      </c>
      <c r="I12" s="18">
        <v>0</v>
      </c>
      <c r="L12" s="19"/>
    </row>
    <row r="13" spans="1:12" x14ac:dyDescent="0.25">
      <c r="A13" s="14"/>
      <c r="B13" s="16" t="s">
        <v>18</v>
      </c>
      <c r="C13" s="17">
        <v>300000000</v>
      </c>
      <c r="D13" s="17">
        <v>0</v>
      </c>
      <c r="E13" s="18">
        <v>300000000</v>
      </c>
      <c r="F13" s="18">
        <v>0</v>
      </c>
      <c r="G13" s="17">
        <f>+C13+D13-E13</f>
        <v>0</v>
      </c>
      <c r="H13" s="18">
        <v>24356171.84</v>
      </c>
      <c r="I13" s="18">
        <v>0</v>
      </c>
      <c r="L13" s="19"/>
    </row>
    <row r="14" spans="1:12" x14ac:dyDescent="0.25">
      <c r="A14" s="14"/>
      <c r="B14" s="16" t="s">
        <v>19</v>
      </c>
      <c r="C14" s="17">
        <v>300000000</v>
      </c>
      <c r="D14" s="17">
        <v>0</v>
      </c>
      <c r="E14" s="18">
        <v>300000000</v>
      </c>
      <c r="F14" s="18">
        <v>0</v>
      </c>
      <c r="G14" s="17">
        <f t="shared" ref="G14:G24" si="1">+C14+D14-E14</f>
        <v>0</v>
      </c>
      <c r="H14" s="18">
        <v>23333923.079999998</v>
      </c>
      <c r="I14" s="18">
        <v>0</v>
      </c>
      <c r="L14" s="19"/>
    </row>
    <row r="15" spans="1:12" x14ac:dyDescent="0.25">
      <c r="A15" s="14"/>
      <c r="B15" s="16" t="s">
        <v>17</v>
      </c>
      <c r="C15" s="17">
        <v>400000000</v>
      </c>
      <c r="D15" s="17">
        <v>0</v>
      </c>
      <c r="E15" s="18">
        <v>400000000</v>
      </c>
      <c r="F15" s="18">
        <v>0</v>
      </c>
      <c r="G15" s="17">
        <f t="shared" si="1"/>
        <v>0</v>
      </c>
      <c r="H15" s="18">
        <v>32794034.48</v>
      </c>
      <c r="I15" s="18">
        <v>0</v>
      </c>
      <c r="L15" s="19"/>
    </row>
    <row r="16" spans="1:12" x14ac:dyDescent="0.25">
      <c r="A16" s="14"/>
      <c r="B16" s="16" t="s">
        <v>18</v>
      </c>
      <c r="C16" s="17">
        <v>410000000</v>
      </c>
      <c r="D16" s="17">
        <v>0</v>
      </c>
      <c r="E16" s="18">
        <v>410000000</v>
      </c>
      <c r="F16" s="18">
        <v>0</v>
      </c>
      <c r="G16" s="17">
        <f t="shared" si="1"/>
        <v>0</v>
      </c>
      <c r="H16" s="18">
        <v>33617824.209999993</v>
      </c>
      <c r="I16" s="18">
        <v>0</v>
      </c>
      <c r="L16" s="19"/>
    </row>
    <row r="17" spans="1:12" x14ac:dyDescent="0.25">
      <c r="A17" s="14"/>
      <c r="B17" s="16" t="s">
        <v>20</v>
      </c>
      <c r="C17" s="17">
        <v>250000000</v>
      </c>
      <c r="D17" s="17">
        <v>0</v>
      </c>
      <c r="E17" s="18">
        <v>250000000</v>
      </c>
      <c r="F17" s="18">
        <v>0</v>
      </c>
      <c r="G17" s="17">
        <f t="shared" si="1"/>
        <v>0</v>
      </c>
      <c r="H17" s="18">
        <v>26215472.870000001</v>
      </c>
      <c r="I17" s="18">
        <v>0</v>
      </c>
      <c r="L17" s="19"/>
    </row>
    <row r="18" spans="1:12" x14ac:dyDescent="0.25">
      <c r="A18" s="14"/>
      <c r="B18" s="16" t="s">
        <v>20</v>
      </c>
      <c r="C18" s="17">
        <v>250000000</v>
      </c>
      <c r="D18" s="17">
        <v>0</v>
      </c>
      <c r="E18" s="18">
        <v>250000000</v>
      </c>
      <c r="F18" s="18">
        <v>0</v>
      </c>
      <c r="G18" s="17">
        <f t="shared" si="1"/>
        <v>0</v>
      </c>
      <c r="H18" s="18">
        <v>26618736.260000005</v>
      </c>
      <c r="I18" s="18">
        <v>0</v>
      </c>
      <c r="L18" s="19"/>
    </row>
    <row r="19" spans="1:12" x14ac:dyDescent="0.25">
      <c r="A19" s="14"/>
      <c r="B19" s="16" t="s">
        <v>21</v>
      </c>
      <c r="C19" s="17">
        <v>0</v>
      </c>
      <c r="D19" s="17">
        <v>250000000</v>
      </c>
      <c r="E19" s="18">
        <v>83325000</v>
      </c>
      <c r="F19" s="18">
        <v>0</v>
      </c>
      <c r="G19" s="17">
        <f t="shared" si="1"/>
        <v>166675000</v>
      </c>
      <c r="H19" s="18">
        <v>14493753.530000001</v>
      </c>
      <c r="I19" s="18">
        <v>0</v>
      </c>
      <c r="L19" s="19"/>
    </row>
    <row r="20" spans="1:12" x14ac:dyDescent="0.25">
      <c r="A20" s="14"/>
      <c r="B20" s="16" t="s">
        <v>19</v>
      </c>
      <c r="C20" s="17">
        <v>0</v>
      </c>
      <c r="D20" s="17">
        <v>300000000</v>
      </c>
      <c r="E20" s="18">
        <v>66666666</v>
      </c>
      <c r="F20" s="18">
        <v>0</v>
      </c>
      <c r="G20" s="17">
        <f t="shared" si="1"/>
        <v>233333334</v>
      </c>
      <c r="H20" s="18">
        <v>14601309.629999999</v>
      </c>
      <c r="I20" s="18">
        <v>0</v>
      </c>
      <c r="L20" s="19"/>
    </row>
    <row r="21" spans="1:12" x14ac:dyDescent="0.25">
      <c r="A21" s="14"/>
      <c r="B21" s="16" t="s">
        <v>17</v>
      </c>
      <c r="C21" s="17">
        <v>0</v>
      </c>
      <c r="D21" s="17">
        <v>350000000</v>
      </c>
      <c r="E21" s="18">
        <v>0</v>
      </c>
      <c r="F21" s="18">
        <v>0</v>
      </c>
      <c r="G21" s="17">
        <f t="shared" si="1"/>
        <v>350000000</v>
      </c>
      <c r="H21" s="18">
        <v>6905383.3399999999</v>
      </c>
      <c r="I21" s="18">
        <v>0</v>
      </c>
      <c r="L21" s="19"/>
    </row>
    <row r="22" spans="1:12" x14ac:dyDescent="0.25">
      <c r="A22" s="14"/>
      <c r="B22" s="16" t="s">
        <v>19</v>
      </c>
      <c r="C22" s="17">
        <v>0</v>
      </c>
      <c r="D22" s="17">
        <v>350000000</v>
      </c>
      <c r="E22" s="18">
        <v>0</v>
      </c>
      <c r="F22" s="18">
        <v>0</v>
      </c>
      <c r="G22" s="17">
        <f t="shared" si="1"/>
        <v>350000000</v>
      </c>
      <c r="H22" s="18">
        <v>6854584.7300000004</v>
      </c>
      <c r="I22" s="18">
        <v>0</v>
      </c>
      <c r="L22" s="19"/>
    </row>
    <row r="23" spans="1:12" x14ac:dyDescent="0.25">
      <c r="A23" s="14"/>
      <c r="B23" s="16" t="s">
        <v>20</v>
      </c>
      <c r="C23" s="17">
        <v>0</v>
      </c>
      <c r="D23" s="17">
        <v>500000000</v>
      </c>
      <c r="E23" s="18">
        <v>0</v>
      </c>
      <c r="F23" s="18">
        <v>0</v>
      </c>
      <c r="G23" s="17">
        <f t="shared" si="1"/>
        <v>500000000</v>
      </c>
      <c r="H23" s="18">
        <v>0</v>
      </c>
      <c r="I23" s="18">
        <v>0</v>
      </c>
      <c r="L23" s="19"/>
    </row>
    <row r="24" spans="1:12" x14ac:dyDescent="0.25">
      <c r="A24" s="20"/>
      <c r="B24" s="15" t="s">
        <v>22</v>
      </c>
      <c r="C24" s="17">
        <v>0</v>
      </c>
      <c r="D24" s="17">
        <v>0</v>
      </c>
      <c r="E24" s="18">
        <v>0</v>
      </c>
      <c r="F24" s="18">
        <v>0</v>
      </c>
      <c r="G24" s="17">
        <f t="shared" si="1"/>
        <v>0</v>
      </c>
      <c r="H24" s="18">
        <v>0</v>
      </c>
      <c r="I24" s="18">
        <v>0</v>
      </c>
    </row>
    <row r="25" spans="1:12" x14ac:dyDescent="0.25">
      <c r="A25" s="20"/>
      <c r="B25" s="15" t="s">
        <v>23</v>
      </c>
      <c r="C25" s="17">
        <v>0</v>
      </c>
      <c r="D25" s="17">
        <v>0</v>
      </c>
      <c r="E25" s="18">
        <v>0</v>
      </c>
      <c r="F25" s="18">
        <v>0</v>
      </c>
      <c r="G25" s="17">
        <v>0</v>
      </c>
      <c r="H25" s="18">
        <v>0</v>
      </c>
      <c r="I25" s="18">
        <v>0</v>
      </c>
    </row>
    <row r="26" spans="1:12" x14ac:dyDescent="0.25">
      <c r="A26" s="20"/>
      <c r="B26" s="15"/>
      <c r="C26" s="17"/>
      <c r="D26" s="17"/>
      <c r="E26" s="18"/>
      <c r="F26" s="18"/>
      <c r="G26" s="17"/>
      <c r="H26" s="18"/>
      <c r="I26" s="18"/>
    </row>
    <row r="27" spans="1:12" x14ac:dyDescent="0.25">
      <c r="A27" s="83" t="s">
        <v>24</v>
      </c>
      <c r="B27" s="84"/>
      <c r="C27" s="12">
        <v>8147990426.0135422</v>
      </c>
      <c r="D27" s="12">
        <f>+D28</f>
        <v>1171317561.6300001</v>
      </c>
      <c r="E27" s="13">
        <f>+E28+E39+E40</f>
        <v>158903780.38999996</v>
      </c>
      <c r="F27" s="13">
        <v>0</v>
      </c>
      <c r="G27" s="12">
        <f>+G28+G39+G40</f>
        <v>9160404207.25354</v>
      </c>
      <c r="H27" s="13">
        <f>+H28</f>
        <v>1139992358.3799999</v>
      </c>
      <c r="I27" s="13">
        <f>+I28</f>
        <v>0</v>
      </c>
    </row>
    <row r="28" spans="1:12" x14ac:dyDescent="0.25">
      <c r="A28" s="14"/>
      <c r="B28" s="15" t="s">
        <v>25</v>
      </c>
      <c r="C28" s="12">
        <f>SUM(C29:C37)</f>
        <v>8147990426.0135422</v>
      </c>
      <c r="D28" s="13">
        <f>SUM(D29:D38)</f>
        <v>1171317561.6300001</v>
      </c>
      <c r="E28" s="13">
        <f>SUM(E29:E38)</f>
        <v>158903780.38999996</v>
      </c>
      <c r="F28" s="13">
        <f t="shared" ref="F28:I28" si="2">SUM(F29:F37)</f>
        <v>0</v>
      </c>
      <c r="G28" s="13">
        <f>SUM(G29:G38)</f>
        <v>9160404207.25354</v>
      </c>
      <c r="H28" s="13">
        <f>SUM(H29:H38)</f>
        <v>1139992358.3799999</v>
      </c>
      <c r="I28" s="13">
        <f t="shared" si="2"/>
        <v>0</v>
      </c>
    </row>
    <row r="29" spans="1:12" x14ac:dyDescent="0.25">
      <c r="A29" s="14"/>
      <c r="B29" s="16" t="s">
        <v>26</v>
      </c>
      <c r="C29" s="21">
        <v>890134729</v>
      </c>
      <c r="D29" s="22">
        <v>0</v>
      </c>
      <c r="E29" s="18">
        <v>23114663</v>
      </c>
      <c r="F29" s="18">
        <v>0</v>
      </c>
      <c r="G29" s="17">
        <f>+C29-E29</f>
        <v>867020066</v>
      </c>
      <c r="H29" s="23">
        <v>110368351.24000001</v>
      </c>
      <c r="I29" s="18">
        <v>0</v>
      </c>
    </row>
    <row r="30" spans="1:12" ht="13.5" customHeight="1" x14ac:dyDescent="0.25">
      <c r="A30" s="14"/>
      <c r="B30" s="24" t="s">
        <v>27</v>
      </c>
      <c r="C30" s="21">
        <v>2956078614.5391827</v>
      </c>
      <c r="D30" s="17">
        <v>0</v>
      </c>
      <c r="E30" s="18">
        <v>63406342.25</v>
      </c>
      <c r="F30" s="18">
        <v>0</v>
      </c>
      <c r="G30" s="17">
        <f t="shared" ref="G30:G35" si="3">+C30-E30</f>
        <v>2892672272.2891827</v>
      </c>
      <c r="H30" s="23">
        <v>364781101.89999998</v>
      </c>
      <c r="I30" s="18">
        <v>0</v>
      </c>
      <c r="L30" s="25"/>
    </row>
    <row r="31" spans="1:12" x14ac:dyDescent="0.25">
      <c r="A31" s="14"/>
      <c r="B31" s="16" t="s">
        <v>28</v>
      </c>
      <c r="C31" s="21">
        <v>1959503145.8343592</v>
      </c>
      <c r="D31" s="17">
        <v>0</v>
      </c>
      <c r="E31" s="18">
        <v>41402761.649999991</v>
      </c>
      <c r="F31" s="18">
        <v>0</v>
      </c>
      <c r="G31" s="17">
        <f t="shared" si="3"/>
        <v>1918100384.1843591</v>
      </c>
      <c r="H31" s="23">
        <v>254886908.65000004</v>
      </c>
      <c r="I31" s="18">
        <v>0</v>
      </c>
    </row>
    <row r="32" spans="1:12" x14ac:dyDescent="0.25">
      <c r="A32" s="14"/>
      <c r="B32" s="16" t="s">
        <v>29</v>
      </c>
      <c r="C32" s="21">
        <v>744317745.27999997</v>
      </c>
      <c r="D32" s="22">
        <v>0</v>
      </c>
      <c r="E32" s="18">
        <v>7810001.209999999</v>
      </c>
      <c r="F32" s="18">
        <v>0</v>
      </c>
      <c r="G32" s="17">
        <f t="shared" si="3"/>
        <v>736507744.06999993</v>
      </c>
      <c r="H32" s="23">
        <v>93879859.420000017</v>
      </c>
      <c r="I32" s="18">
        <v>0</v>
      </c>
    </row>
    <row r="33" spans="1:12" ht="13.5" customHeight="1" x14ac:dyDescent="0.25">
      <c r="A33" s="14"/>
      <c r="B33" s="16" t="s">
        <v>30</v>
      </c>
      <c r="C33" s="21">
        <v>489264750.88999999</v>
      </c>
      <c r="D33" s="22">
        <v>0</v>
      </c>
      <c r="E33" s="18">
        <v>5133772.9500000011</v>
      </c>
      <c r="F33" s="18">
        <v>0</v>
      </c>
      <c r="G33" s="17">
        <f t="shared" si="3"/>
        <v>484130977.94</v>
      </c>
      <c r="H33" s="23">
        <v>59595807.739999995</v>
      </c>
      <c r="I33" s="18">
        <v>0</v>
      </c>
      <c r="L33" s="25"/>
    </row>
    <row r="34" spans="1:12" x14ac:dyDescent="0.25">
      <c r="A34" s="14"/>
      <c r="B34" s="16" t="s">
        <v>30</v>
      </c>
      <c r="C34" s="21">
        <v>489264750.88999999</v>
      </c>
      <c r="D34" s="22">
        <v>0</v>
      </c>
      <c r="E34" s="18">
        <v>5133772.9500000011</v>
      </c>
      <c r="F34" s="18">
        <v>0</v>
      </c>
      <c r="G34" s="17">
        <f t="shared" si="3"/>
        <v>484130977.94</v>
      </c>
      <c r="H34" s="23">
        <v>60383533.18999999</v>
      </c>
      <c r="I34" s="18">
        <v>0</v>
      </c>
    </row>
    <row r="35" spans="1:12" x14ac:dyDescent="0.25">
      <c r="A35" s="14"/>
      <c r="B35" s="16" t="s">
        <v>31</v>
      </c>
      <c r="C35" s="21">
        <v>394119708.68000001</v>
      </c>
      <c r="D35" s="22">
        <v>0</v>
      </c>
      <c r="E35" s="18">
        <v>4149738.7900000005</v>
      </c>
      <c r="F35" s="18">
        <v>0</v>
      </c>
      <c r="G35" s="17">
        <f t="shared" si="3"/>
        <v>389969969.88999999</v>
      </c>
      <c r="H35" s="23">
        <v>59556132.520000003</v>
      </c>
      <c r="I35" s="18">
        <v>0</v>
      </c>
    </row>
    <row r="36" spans="1:12" x14ac:dyDescent="0.25">
      <c r="A36" s="14"/>
      <c r="B36" s="16" t="s">
        <v>18</v>
      </c>
      <c r="C36" s="21">
        <v>225306980.90000001</v>
      </c>
      <c r="D36" s="22">
        <v>354000000</v>
      </c>
      <c r="E36" s="18">
        <v>4260598</v>
      </c>
      <c r="F36" s="18">
        <v>0</v>
      </c>
      <c r="G36" s="17">
        <f>+C36+D36-E36</f>
        <v>575046382.89999998</v>
      </c>
      <c r="H36" s="23">
        <v>67428029.370000005</v>
      </c>
      <c r="I36" s="18">
        <v>0</v>
      </c>
    </row>
    <row r="37" spans="1:12" x14ac:dyDescent="0.25">
      <c r="A37" s="14"/>
      <c r="B37" s="16" t="s">
        <v>32</v>
      </c>
      <c r="C37" s="21">
        <v>0</v>
      </c>
      <c r="D37" s="22">
        <v>425529424</v>
      </c>
      <c r="E37" s="18">
        <v>3365895.1899999995</v>
      </c>
      <c r="F37" s="18">
        <v>0</v>
      </c>
      <c r="G37" s="17">
        <f>+C37+D37-E37</f>
        <v>422163528.81</v>
      </c>
      <c r="H37" s="23">
        <v>50983738.32</v>
      </c>
      <c r="I37" s="18">
        <v>0</v>
      </c>
    </row>
    <row r="38" spans="1:12" x14ac:dyDescent="0.25">
      <c r="A38" s="14"/>
      <c r="B38" s="16" t="s">
        <v>33</v>
      </c>
      <c r="C38" s="21">
        <v>0</v>
      </c>
      <c r="D38" s="22">
        <v>391788137.63</v>
      </c>
      <c r="E38" s="18">
        <v>1126234.4000000001</v>
      </c>
      <c r="F38" s="18">
        <v>0</v>
      </c>
      <c r="G38" s="17">
        <f>+C38+D38-E38</f>
        <v>390661903.23000002</v>
      </c>
      <c r="H38" s="23">
        <v>18128896.030000001</v>
      </c>
      <c r="I38" s="18"/>
    </row>
    <row r="39" spans="1:12" x14ac:dyDescent="0.25">
      <c r="A39" s="20"/>
      <c r="B39" s="26" t="s">
        <v>34</v>
      </c>
      <c r="C39" s="17">
        <v>0</v>
      </c>
      <c r="D39" s="17">
        <v>0</v>
      </c>
      <c r="E39" s="18">
        <v>0</v>
      </c>
      <c r="F39" s="18">
        <v>0</v>
      </c>
      <c r="G39" s="17">
        <f t="shared" ref="G39" si="4">+C39+D39-E39</f>
        <v>0</v>
      </c>
      <c r="H39" s="18">
        <v>0</v>
      </c>
      <c r="I39" s="18">
        <v>0</v>
      </c>
    </row>
    <row r="40" spans="1:12" x14ac:dyDescent="0.25">
      <c r="A40" s="20"/>
      <c r="B40" s="15" t="s">
        <v>35</v>
      </c>
      <c r="C40" s="17">
        <v>0</v>
      </c>
      <c r="D40" s="17">
        <v>0</v>
      </c>
      <c r="E40" s="18">
        <v>0</v>
      </c>
      <c r="F40" s="18">
        <v>0</v>
      </c>
      <c r="G40" s="17">
        <v>0</v>
      </c>
      <c r="H40" s="18">
        <v>0</v>
      </c>
      <c r="I40" s="18">
        <v>0</v>
      </c>
    </row>
    <row r="41" spans="1:12" x14ac:dyDescent="0.25">
      <c r="A41" s="83" t="s">
        <v>36</v>
      </c>
      <c r="B41" s="84"/>
      <c r="C41" s="10">
        <v>6303537507</v>
      </c>
      <c r="D41" s="10"/>
      <c r="E41" s="11"/>
      <c r="F41" s="11"/>
      <c r="G41" s="27">
        <v>7504949635.54</v>
      </c>
      <c r="H41" s="11"/>
      <c r="I41" s="11"/>
      <c r="K41" s="28"/>
    </row>
    <row r="42" spans="1:12" x14ac:dyDescent="0.25">
      <c r="A42" s="14"/>
      <c r="B42" s="16"/>
      <c r="C42" s="29"/>
      <c r="D42" s="17"/>
      <c r="E42" s="18"/>
      <c r="F42" s="30"/>
      <c r="G42" s="12"/>
      <c r="H42" s="31"/>
      <c r="I42" s="17"/>
    </row>
    <row r="43" spans="1:12" x14ac:dyDescent="0.25">
      <c r="A43" s="14"/>
      <c r="B43" s="16"/>
      <c r="C43" s="29"/>
      <c r="D43" s="17"/>
      <c r="E43" s="18"/>
      <c r="F43" s="30"/>
      <c r="G43" s="12"/>
      <c r="H43" s="31"/>
      <c r="I43" s="17"/>
    </row>
    <row r="44" spans="1:12" x14ac:dyDescent="0.25">
      <c r="A44" s="20"/>
      <c r="B44" s="16"/>
      <c r="C44" s="29"/>
      <c r="D44" s="17"/>
      <c r="E44" s="18"/>
      <c r="F44" s="30"/>
      <c r="G44" s="12"/>
      <c r="H44" s="31"/>
      <c r="I44" s="17"/>
    </row>
    <row r="45" spans="1:12" ht="16.5" customHeight="1" x14ac:dyDescent="0.25">
      <c r="A45" s="83" t="s">
        <v>37</v>
      </c>
      <c r="B45" s="84"/>
      <c r="C45" s="10">
        <v>16537083489.013542</v>
      </c>
      <c r="D45" s="10"/>
      <c r="E45" s="11"/>
      <c r="F45" s="11">
        <v>0</v>
      </c>
      <c r="G45" s="10">
        <f>+G41+G9</f>
        <v>18265362176.793545</v>
      </c>
      <c r="H45" s="11">
        <f>+H9+H41</f>
        <v>1355219756.05</v>
      </c>
      <c r="I45" s="11">
        <f>+I9+I41</f>
        <v>0</v>
      </c>
    </row>
    <row r="46" spans="1:12" x14ac:dyDescent="0.25">
      <c r="A46" s="83"/>
      <c r="B46" s="84"/>
      <c r="C46" s="12"/>
      <c r="D46" s="12"/>
      <c r="E46" s="13"/>
      <c r="F46" s="13"/>
      <c r="G46" s="12"/>
      <c r="H46" s="13"/>
      <c r="I46" s="12"/>
    </row>
    <row r="47" spans="1:12" ht="16.5" customHeight="1" x14ac:dyDescent="0.25">
      <c r="A47" s="83" t="s">
        <v>38</v>
      </c>
      <c r="B47" s="84"/>
      <c r="C47" s="12"/>
      <c r="D47" s="12"/>
      <c r="E47" s="13"/>
      <c r="F47" s="13"/>
      <c r="G47" s="12"/>
      <c r="H47" s="13"/>
      <c r="I47" s="12"/>
    </row>
    <row r="48" spans="1:12" x14ac:dyDescent="0.25">
      <c r="A48" s="77" t="s">
        <v>39</v>
      </c>
      <c r="B48" s="78"/>
      <c r="C48" s="29">
        <v>65344545.230000004</v>
      </c>
      <c r="D48" s="32"/>
      <c r="E48" s="33"/>
      <c r="F48" s="33"/>
      <c r="G48" s="29">
        <v>0</v>
      </c>
      <c r="H48" s="18">
        <v>313729.90000000002</v>
      </c>
      <c r="I48" s="32"/>
      <c r="K48" s="19"/>
    </row>
    <row r="49" spans="1:12" s="1" customFormat="1" x14ac:dyDescent="0.25">
      <c r="A49" s="77" t="s">
        <v>40</v>
      </c>
      <c r="B49" s="78"/>
      <c r="C49" s="29">
        <v>118158380.52</v>
      </c>
      <c r="D49" s="32"/>
      <c r="E49" s="33"/>
      <c r="F49" s="33"/>
      <c r="G49" s="29">
        <v>0</v>
      </c>
      <c r="H49" s="18"/>
      <c r="I49" s="32"/>
      <c r="K49" s="19"/>
      <c r="L49"/>
    </row>
    <row r="50" spans="1:12" s="1" customFormat="1" x14ac:dyDescent="0.25">
      <c r="A50" s="77" t="s">
        <v>41</v>
      </c>
      <c r="B50" s="78"/>
      <c r="C50" s="29">
        <v>20654329.850000001</v>
      </c>
      <c r="D50" s="32"/>
      <c r="E50" s="33"/>
      <c r="F50" s="33"/>
      <c r="G50" s="29">
        <v>0</v>
      </c>
      <c r="H50" s="34"/>
      <c r="I50" s="33"/>
      <c r="K50" s="19"/>
      <c r="L50"/>
    </row>
    <row r="51" spans="1:12" s="1" customFormat="1" x14ac:dyDescent="0.25">
      <c r="A51" s="90"/>
      <c r="B51" s="91"/>
      <c r="C51" s="32"/>
      <c r="D51" s="32"/>
      <c r="E51" s="33"/>
      <c r="F51" s="33"/>
      <c r="G51" s="32"/>
      <c r="H51" s="33"/>
      <c r="I51" s="33"/>
      <c r="K51" s="19"/>
      <c r="L51"/>
    </row>
    <row r="52" spans="1:12" s="1" customFormat="1" ht="25.9" customHeight="1" x14ac:dyDescent="0.25">
      <c r="A52" s="83" t="s">
        <v>42</v>
      </c>
      <c r="B52" s="84"/>
      <c r="C52" s="32"/>
      <c r="D52" s="32"/>
      <c r="E52" s="33"/>
      <c r="F52" s="33"/>
      <c r="G52" s="32"/>
      <c r="H52" s="33"/>
      <c r="I52" s="33"/>
      <c r="L52"/>
    </row>
    <row r="53" spans="1:12" s="1" customFormat="1" x14ac:dyDescent="0.25">
      <c r="A53" s="77" t="s">
        <v>39</v>
      </c>
      <c r="B53" s="78"/>
      <c r="C53" s="29">
        <v>76021899.769999996</v>
      </c>
      <c r="D53" s="32"/>
      <c r="E53" s="33"/>
      <c r="F53" s="33"/>
      <c r="G53" s="29">
        <v>0</v>
      </c>
      <c r="H53" s="33"/>
      <c r="I53" s="33"/>
      <c r="L53"/>
    </row>
    <row r="54" spans="1:12" s="1" customFormat="1" x14ac:dyDescent="0.25">
      <c r="A54" s="77" t="s">
        <v>40</v>
      </c>
      <c r="B54" s="78"/>
      <c r="C54" s="29">
        <v>128182853.48</v>
      </c>
      <c r="D54" s="32"/>
      <c r="E54" s="33"/>
      <c r="F54" s="33"/>
      <c r="G54" s="29">
        <v>0</v>
      </c>
      <c r="H54" s="33"/>
      <c r="I54" s="33"/>
      <c r="L54"/>
    </row>
    <row r="55" spans="1:12" s="1" customFormat="1" x14ac:dyDescent="0.25">
      <c r="A55" s="77" t="s">
        <v>41</v>
      </c>
      <c r="B55" s="78"/>
      <c r="C55" s="29">
        <v>17167415.149999999</v>
      </c>
      <c r="D55" s="32"/>
      <c r="E55" s="33"/>
      <c r="F55" s="33"/>
      <c r="G55" s="29">
        <v>0</v>
      </c>
      <c r="H55" s="33"/>
      <c r="I55" s="33"/>
      <c r="L55"/>
    </row>
    <row r="56" spans="1:12" s="1" customFormat="1" ht="15.75" thickBot="1" x14ac:dyDescent="0.3">
      <c r="A56" s="92"/>
      <c r="B56" s="93"/>
      <c r="C56" s="35"/>
      <c r="D56" s="35"/>
      <c r="E56" s="36"/>
      <c r="F56" s="36"/>
      <c r="G56" s="35"/>
      <c r="H56" s="36"/>
      <c r="I56" s="36"/>
      <c r="L56"/>
    </row>
    <row r="57" spans="1:12" s="1" customFormat="1" ht="34.5" customHeight="1" x14ac:dyDescent="0.25">
      <c r="A57" s="94" t="s">
        <v>43</v>
      </c>
      <c r="B57" s="94"/>
      <c r="C57" s="94"/>
      <c r="D57" s="94"/>
      <c r="E57" s="94"/>
      <c r="F57" s="94"/>
      <c r="G57" s="94"/>
      <c r="H57" s="94"/>
      <c r="I57" s="94"/>
      <c r="L57"/>
    </row>
    <row r="58" spans="1:12" s="1" customFormat="1" ht="15.75" thickBot="1" x14ac:dyDescent="0.3">
      <c r="A58" s="95" t="s">
        <v>44</v>
      </c>
      <c r="B58" s="95"/>
      <c r="C58" s="95"/>
      <c r="D58" s="95"/>
      <c r="E58" s="95"/>
      <c r="F58" s="95"/>
      <c r="G58" s="95"/>
      <c r="H58" s="95"/>
      <c r="I58" s="95"/>
      <c r="L58"/>
    </row>
    <row r="59" spans="1:12" s="1" customFormat="1" ht="13.9" customHeight="1" x14ac:dyDescent="0.25">
      <c r="A59" s="96" t="s">
        <v>45</v>
      </c>
      <c r="B59" s="97"/>
      <c r="C59" s="37" t="s">
        <v>46</v>
      </c>
      <c r="D59" s="38" t="s">
        <v>47</v>
      </c>
      <c r="E59" s="38" t="s">
        <v>48</v>
      </c>
      <c r="F59" s="100" t="s">
        <v>49</v>
      </c>
      <c r="G59" s="38" t="s">
        <v>50</v>
      </c>
      <c r="H59"/>
      <c r="I59"/>
      <c r="L59"/>
    </row>
    <row r="60" spans="1:12" s="1" customFormat="1" ht="15.75" thickBot="1" x14ac:dyDescent="0.3">
      <c r="A60" s="98"/>
      <c r="B60" s="99"/>
      <c r="C60" s="39" t="s">
        <v>51</v>
      </c>
      <c r="D60" s="40" t="s">
        <v>52</v>
      </c>
      <c r="E60" s="40" t="s">
        <v>53</v>
      </c>
      <c r="F60" s="101"/>
      <c r="G60" s="40" t="s">
        <v>54</v>
      </c>
      <c r="H60"/>
      <c r="I60"/>
      <c r="L60"/>
    </row>
    <row r="61" spans="1:12" s="1" customFormat="1" ht="15.75" thickBot="1" x14ac:dyDescent="0.3">
      <c r="A61" s="98" t="s">
        <v>55</v>
      </c>
      <c r="B61" s="99"/>
      <c r="C61" s="41" t="s">
        <v>56</v>
      </c>
      <c r="D61" s="42" t="s">
        <v>57</v>
      </c>
      <c r="E61" s="43"/>
      <c r="F61" s="101"/>
      <c r="G61" s="43"/>
      <c r="H61"/>
      <c r="I61"/>
      <c r="L61"/>
    </row>
    <row r="62" spans="1:12" s="1" customFormat="1" x14ac:dyDescent="0.25">
      <c r="A62" s="44" t="s">
        <v>58</v>
      </c>
      <c r="B62" s="45"/>
      <c r="C62" s="46"/>
      <c r="D62" s="47"/>
      <c r="E62" s="47"/>
      <c r="F62" s="47"/>
      <c r="G62" s="48"/>
      <c r="H62"/>
      <c r="I62"/>
      <c r="L62"/>
    </row>
    <row r="63" spans="1:12" ht="23.25" customHeight="1" x14ac:dyDescent="0.25">
      <c r="A63" s="49" t="s">
        <v>59</v>
      </c>
      <c r="B63" s="50" t="s">
        <v>17</v>
      </c>
      <c r="C63" s="51">
        <v>250000000</v>
      </c>
      <c r="D63" s="52" t="s">
        <v>60</v>
      </c>
      <c r="E63" s="53" t="s">
        <v>61</v>
      </c>
      <c r="F63" s="54"/>
      <c r="G63" s="55"/>
      <c r="H63" s="56"/>
      <c r="I63" s="56"/>
    </row>
    <row r="64" spans="1:12" ht="23.25" customHeight="1" x14ac:dyDescent="0.25">
      <c r="A64" s="49" t="s">
        <v>62</v>
      </c>
      <c r="B64" s="50" t="s">
        <v>63</v>
      </c>
      <c r="C64" s="51">
        <v>300000000</v>
      </c>
      <c r="D64" s="52" t="s">
        <v>60</v>
      </c>
      <c r="E64" s="53" t="s">
        <v>64</v>
      </c>
      <c r="F64" s="54"/>
      <c r="G64" s="55"/>
      <c r="H64" s="56"/>
      <c r="I64" s="56"/>
    </row>
    <row r="65" spans="1:11" ht="23.25" customHeight="1" x14ac:dyDescent="0.25">
      <c r="A65" s="49" t="s">
        <v>65</v>
      </c>
      <c r="B65" s="50" t="s">
        <v>66</v>
      </c>
      <c r="C65" s="51">
        <v>300000000</v>
      </c>
      <c r="D65" s="52" t="s">
        <v>60</v>
      </c>
      <c r="E65" s="53" t="s">
        <v>67</v>
      </c>
      <c r="F65" s="54"/>
      <c r="G65" s="55"/>
      <c r="H65" s="56"/>
      <c r="I65" s="56"/>
    </row>
    <row r="66" spans="1:11" ht="23.25" customHeight="1" x14ac:dyDescent="0.25">
      <c r="A66" s="49" t="s">
        <v>68</v>
      </c>
      <c r="B66" s="50" t="s">
        <v>17</v>
      </c>
      <c r="C66" s="51">
        <v>400000000</v>
      </c>
      <c r="D66" s="52" t="s">
        <v>60</v>
      </c>
      <c r="E66" s="53" t="s">
        <v>69</v>
      </c>
      <c r="F66" s="54"/>
      <c r="G66" s="55"/>
      <c r="H66" s="56"/>
      <c r="I66" s="56"/>
    </row>
    <row r="67" spans="1:11" ht="23.25" customHeight="1" x14ac:dyDescent="0.25">
      <c r="A67" s="49" t="s">
        <v>70</v>
      </c>
      <c r="B67" s="50" t="s">
        <v>71</v>
      </c>
      <c r="C67" s="51">
        <v>410000000</v>
      </c>
      <c r="D67" s="52" t="s">
        <v>60</v>
      </c>
      <c r="E67" s="53" t="s">
        <v>72</v>
      </c>
      <c r="F67" s="54"/>
      <c r="G67" s="55"/>
      <c r="H67" s="56"/>
      <c r="I67" s="56"/>
    </row>
    <row r="68" spans="1:11" ht="23.25" customHeight="1" x14ac:dyDescent="0.25">
      <c r="A68" s="49" t="s">
        <v>73</v>
      </c>
      <c r="B68" s="50" t="s">
        <v>20</v>
      </c>
      <c r="C68" s="51">
        <v>250000000</v>
      </c>
      <c r="D68" s="52" t="s">
        <v>60</v>
      </c>
      <c r="E68" s="53" t="s">
        <v>74</v>
      </c>
      <c r="F68" s="54"/>
      <c r="G68" s="55"/>
      <c r="H68" s="56"/>
      <c r="I68" s="56"/>
    </row>
    <row r="69" spans="1:11" ht="23.25" customHeight="1" x14ac:dyDescent="0.25">
      <c r="A69" s="49" t="s">
        <v>75</v>
      </c>
      <c r="B69" s="50" t="s">
        <v>20</v>
      </c>
      <c r="C69" s="51">
        <v>250000000</v>
      </c>
      <c r="D69" s="52" t="s">
        <v>60</v>
      </c>
      <c r="E69" s="53" t="s">
        <v>76</v>
      </c>
      <c r="F69" s="54"/>
      <c r="G69" s="55"/>
      <c r="H69" s="56"/>
      <c r="I69" s="56"/>
    </row>
    <row r="70" spans="1:11" x14ac:dyDescent="0.25">
      <c r="A70" s="49" t="s">
        <v>77</v>
      </c>
      <c r="B70" s="50" t="s">
        <v>21</v>
      </c>
      <c r="C70" s="51">
        <v>250000000</v>
      </c>
      <c r="D70" s="52" t="s">
        <v>60</v>
      </c>
      <c r="E70" s="53" t="s">
        <v>78</v>
      </c>
      <c r="F70" s="54"/>
      <c r="G70" s="55"/>
      <c r="H70" s="56"/>
      <c r="I70" s="56"/>
    </row>
    <row r="71" spans="1:11" ht="23.25" customHeight="1" x14ac:dyDescent="0.25">
      <c r="A71" s="49" t="s">
        <v>79</v>
      </c>
      <c r="B71" s="50" t="s">
        <v>19</v>
      </c>
      <c r="C71" s="51">
        <v>300000000</v>
      </c>
      <c r="D71" s="52" t="s">
        <v>60</v>
      </c>
      <c r="E71" s="53" t="s">
        <v>80</v>
      </c>
      <c r="F71" s="54"/>
      <c r="G71" s="55"/>
      <c r="H71" s="56"/>
      <c r="I71" s="56"/>
    </row>
    <row r="72" spans="1:11" ht="23.25" customHeight="1" x14ac:dyDescent="0.25">
      <c r="A72" s="49" t="s">
        <v>84</v>
      </c>
      <c r="B72" s="50" t="s">
        <v>17</v>
      </c>
      <c r="C72" s="51">
        <v>350000000</v>
      </c>
      <c r="D72" s="52" t="s">
        <v>60</v>
      </c>
      <c r="E72" s="53" t="s">
        <v>80</v>
      </c>
      <c r="F72" s="54"/>
      <c r="G72" s="55"/>
      <c r="H72" s="56"/>
      <c r="I72" s="56"/>
    </row>
    <row r="73" spans="1:11" ht="23.25" customHeight="1" x14ac:dyDescent="0.25">
      <c r="A73" s="49" t="s">
        <v>85</v>
      </c>
      <c r="B73" s="50" t="s">
        <v>66</v>
      </c>
      <c r="C73" s="51">
        <v>350000000</v>
      </c>
      <c r="D73" s="52" t="s">
        <v>60</v>
      </c>
      <c r="E73" s="53" t="s">
        <v>67</v>
      </c>
      <c r="F73" s="54"/>
      <c r="G73" s="55"/>
      <c r="H73" s="56"/>
      <c r="I73" s="56"/>
    </row>
    <row r="74" spans="1:11" ht="23.25" customHeight="1" x14ac:dyDescent="0.25">
      <c r="A74" s="49" t="s">
        <v>86</v>
      </c>
      <c r="B74" s="50" t="s">
        <v>20</v>
      </c>
      <c r="C74" s="51">
        <v>500000000</v>
      </c>
      <c r="D74" s="52" t="s">
        <v>60</v>
      </c>
      <c r="E74" s="53" t="s">
        <v>87</v>
      </c>
      <c r="F74" s="54"/>
      <c r="G74" s="55"/>
      <c r="H74" s="56"/>
      <c r="I74" s="56"/>
    </row>
    <row r="75" spans="1:11" s="64" customFormat="1" ht="15.75" thickBot="1" x14ac:dyDescent="0.3">
      <c r="A75" s="57"/>
      <c r="B75" s="58"/>
      <c r="C75" s="59"/>
      <c r="D75" s="60"/>
      <c r="E75" s="61"/>
      <c r="F75" s="62"/>
      <c r="G75" s="63"/>
      <c r="J75" s="65"/>
      <c r="K75" s="1"/>
    </row>
    <row r="76" spans="1:11" x14ac:dyDescent="0.25">
      <c r="A76" s="89" t="s">
        <v>81</v>
      </c>
      <c r="B76" s="89"/>
      <c r="C76" s="89"/>
      <c r="D76" s="89"/>
      <c r="E76" s="89"/>
      <c r="F76" s="89"/>
      <c r="K76" s="65"/>
    </row>
    <row r="77" spans="1:11" x14ac:dyDescent="0.25">
      <c r="A77" s="66" t="s">
        <v>82</v>
      </c>
      <c r="B77" s="64"/>
      <c r="C77" s="64"/>
      <c r="D77" s="64"/>
      <c r="E77" s="64"/>
      <c r="F77" s="64"/>
    </row>
    <row r="78" spans="1:11" x14ac:dyDescent="0.25"/>
    <row r="79" spans="1:11" x14ac:dyDescent="0.25"/>
    <row r="80" spans="1:11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</sheetData>
  <mergeCells count="34">
    <mergeCell ref="A49:B49"/>
    <mergeCell ref="A76:F76"/>
    <mergeCell ref="A51:B51"/>
    <mergeCell ref="A52:B52"/>
    <mergeCell ref="A53:B53"/>
    <mergeCell ref="A54:B54"/>
    <mergeCell ref="A55:B55"/>
    <mergeCell ref="A56:B56"/>
    <mergeCell ref="A57:I57"/>
    <mergeCell ref="A58:I58"/>
    <mergeCell ref="A59:B60"/>
    <mergeCell ref="F59:F61"/>
    <mergeCell ref="A61:B61"/>
    <mergeCell ref="A50:B50"/>
    <mergeCell ref="I6:I7"/>
    <mergeCell ref="A8:B8"/>
    <mergeCell ref="A9:B9"/>
    <mergeCell ref="A10:B10"/>
    <mergeCell ref="A27:B27"/>
    <mergeCell ref="A41:B41"/>
    <mergeCell ref="A6:B7"/>
    <mergeCell ref="D6:D7"/>
    <mergeCell ref="E6:E7"/>
    <mergeCell ref="F6:F7"/>
    <mergeCell ref="H6:H7"/>
    <mergeCell ref="A45:B45"/>
    <mergeCell ref="A46:B46"/>
    <mergeCell ref="A47:B47"/>
    <mergeCell ref="A48:B48"/>
    <mergeCell ref="A1:I1"/>
    <mergeCell ref="A2:I2"/>
    <mergeCell ref="A3:I3"/>
    <mergeCell ref="A4:I4"/>
    <mergeCell ref="A5:I5"/>
  </mergeCells>
  <pageMargins left="0.7" right="0.7" top="0.75" bottom="0.75" header="0.3" footer="0.3"/>
  <pageSetup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Marlen Sánchez García</cp:lastModifiedBy>
  <cp:lastPrinted>2025-01-28T18:56:05Z</cp:lastPrinted>
  <dcterms:created xsi:type="dcterms:W3CDTF">2025-01-28T18:06:20Z</dcterms:created>
  <dcterms:modified xsi:type="dcterms:W3CDTF">2025-01-28T20:22:58Z</dcterms:modified>
</cp:coreProperties>
</file>