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pivotCache/pivotCacheDefinition7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Definition8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pivotCache/pivotCacheDefinition9.xml" ContentType="application/vnd.openxmlformats-officedocument.spreadsheetml.pivotCacheDefinition+xml"/>
  <Override PartName="/xl/pivotCache/pivotCacheRecords9.xml" ContentType="application/vnd.openxmlformats-officedocument.spreadsheetml.pivotCacheRecords+xml"/>
  <Override PartName="/xl/pivotCache/pivotCacheDefinition10.xml" ContentType="application/vnd.openxmlformats-officedocument.spreadsheetml.pivotCacheDefinition+xml"/>
  <Override PartName="/xl/pivotCache/pivotCacheRecords10.xml" ContentType="application/vnd.openxmlformats-officedocument.spreadsheetml.pivotCacheRecords+xml"/>
  <Override PartName="/xl/pivotCache/pivotCacheDefinition11.xml" ContentType="application/vnd.openxmlformats-officedocument.spreadsheetml.pivotCacheDefinition+xml"/>
  <Override PartName="/xl/pivotCache/pivotCacheRecords11.xml" ContentType="application/vnd.openxmlformats-officedocument.spreadsheetml.pivotCacheRecords+xml"/>
  <Override PartName="/xl/pivotCache/pivotCacheDefinition12.xml" ContentType="application/vnd.openxmlformats-officedocument.spreadsheetml.pivotCacheDefinition+xml"/>
  <Override PartName="/xl/pivotCache/pivotCacheRecords1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tables/table1.xml" ContentType="application/vnd.openxmlformats-officedocument.spreadsheetml.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sana.duarte\Documents\2025\CUENTA PÚBLICA 2024\02 SEGUNDO ESCENARIO\PARA ENVÍO\"/>
    </mc:Choice>
  </mc:AlternateContent>
  <bookViews>
    <workbookView xWindow="-120" yWindow="-120" windowWidth="20730" windowHeight="11160"/>
  </bookViews>
  <sheets>
    <sheet name="RUBRO" sheetId="2" r:id="rId1"/>
    <sheet name="RUBRO Y TIPO" sheetId="3" r:id="rId2"/>
    <sheet name="RUBRO, TIPO Y CLASE" sheetId="1" r:id="rId3"/>
    <sheet name="RUBRO, TIPO, CLASE Y CONCEPTO" sheetId="6" r:id="rId4"/>
    <sheet name="FUENTE DE FINANCIAMIENTO" sheetId="8" state="hidden" r:id="rId5"/>
    <sheet name="TDM23" sheetId="11" state="hidden" r:id="rId6"/>
    <sheet name="TD23-1" sheetId="13" state="hidden" r:id="rId7"/>
    <sheet name="TDA23" sheetId="12" state="hidden" r:id="rId8"/>
    <sheet name="TDJUN23" sheetId="14" state="hidden" r:id="rId9"/>
    <sheet name="BASE" sheetId="4" state="hidden" r:id="rId10"/>
    <sheet name="tdjul23" sheetId="15" state="hidden" r:id="rId11"/>
    <sheet name="TDAG23" sheetId="16" state="hidden" r:id="rId12"/>
    <sheet name="TD MAYO 2024" sheetId="21" state="hidden" r:id="rId13"/>
    <sheet name="ENERO 24" sheetId="19" state="hidden" r:id="rId14"/>
    <sheet name="FEB 24" sheetId="20" state="hidden" r:id="rId15"/>
    <sheet name="Hoja5" sheetId="23" state="hidden" r:id="rId16"/>
    <sheet name="junio 24" sheetId="22" state="hidden" r:id="rId17"/>
    <sheet name="JULIO 24" sheetId="24" state="hidden" r:id="rId18"/>
    <sheet name="tdsep23" sheetId="17" state="hidden" r:id="rId19"/>
    <sheet name="resto" sheetId="18" state="hidden" r:id="rId20"/>
    <sheet name="cta pub 2024" sheetId="25" state="hidden" r:id="rId21"/>
    <sheet name="Hoja1" sheetId="10" state="hidden" r:id="rId22"/>
    <sheet name="para acomodo" sheetId="7" state="hidden" r:id="rId23"/>
    <sheet name="Hoja2" sheetId="5" state="hidden" r:id="rId24"/>
  </sheets>
  <definedNames>
    <definedName name="_xlnm.Print_Area" localSheetId="20">'cta pub 2024'!$A$3:$B$557</definedName>
    <definedName name="_xlnm.Print_Area" localSheetId="13">'ENERO 24'!$A$3:$B$27</definedName>
    <definedName name="_xlnm.Print_Area" localSheetId="21">Hoja1!$A$3:$B$14</definedName>
    <definedName name="_xlnm.Print_Area" localSheetId="17">'JULIO 24'!$A$3:$B$547</definedName>
    <definedName name="_xlnm.Print_Area" localSheetId="16">'junio 24'!$A$3:$B$547</definedName>
    <definedName name="_xlnm.Print_Area" localSheetId="19">resto!$A$3:$B$33</definedName>
    <definedName name="_xlnm.Print_Area" localSheetId="0">RUBRO!$B$1:$K$45</definedName>
    <definedName name="_xlnm.Print_Area" localSheetId="2">'RUBRO, TIPO Y CLASE'!$B$1:$J$96</definedName>
    <definedName name="_xlnm.Print_Area" localSheetId="12">'TD MAYO 2024'!$A$3:$B$549</definedName>
    <definedName name="_xlnm.Print_Area" localSheetId="6">'TD23-1'!$A$3:$B$65</definedName>
    <definedName name="_xlnm.Print_Area" localSheetId="10">tdjul23!$A$3:$B$35</definedName>
    <definedName name="_xlnm.Print_Area" localSheetId="8">TDJUN23!$A$3:$B$35</definedName>
    <definedName name="_xlnm.Print_Area" localSheetId="5">'TDM23'!$A$3:$B$50</definedName>
    <definedName name="TABLA1">BASE!$A$4:$H$561</definedName>
    <definedName name="_xlnm.Print_Titles" localSheetId="2">'RUBRO, TIPO Y CLASE'!$1:$8</definedName>
  </definedNames>
  <calcPr calcId="152511"/>
  <pivotCaches>
    <pivotCache cacheId="0" r:id="rId25"/>
    <pivotCache cacheId="1" r:id="rId26"/>
    <pivotCache cacheId="2" r:id="rId27"/>
    <pivotCache cacheId="3" r:id="rId28"/>
    <pivotCache cacheId="4" r:id="rId29"/>
    <pivotCache cacheId="5" r:id="rId30"/>
    <pivotCache cacheId="6" r:id="rId31"/>
    <pivotCache cacheId="7" r:id="rId32"/>
    <pivotCache cacheId="8" r:id="rId33"/>
    <pivotCache cacheId="9" r:id="rId34"/>
    <pivotCache cacheId="10" r:id="rId35"/>
    <pivotCache cacheId="11" r:id="rId36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X569" i="4" l="1"/>
  <c r="X568" i="4"/>
  <c r="X567" i="4"/>
  <c r="X566" i="4"/>
  <c r="X565" i="4"/>
  <c r="X564" i="4"/>
  <c r="X563" i="4"/>
  <c r="X562" i="4"/>
  <c r="X561" i="4"/>
  <c r="X560" i="4"/>
  <c r="X559" i="4"/>
  <c r="X558" i="4"/>
  <c r="X557" i="4"/>
  <c r="X556" i="4"/>
  <c r="X555" i="4"/>
  <c r="X554" i="4"/>
  <c r="X553" i="4"/>
  <c r="X552" i="4"/>
  <c r="X551" i="4"/>
  <c r="F92" i="4"/>
  <c r="F93" i="4"/>
  <c r="F94" i="4"/>
  <c r="F64" i="4"/>
  <c r="F65" i="4"/>
  <c r="F74" i="4"/>
  <c r="F75" i="4"/>
  <c r="F66" i="4"/>
  <c r="F59" i="4"/>
  <c r="F60" i="4"/>
  <c r="F61" i="4"/>
  <c r="K556" i="4" l="1"/>
  <c r="K555" i="4"/>
  <c r="K554" i="4"/>
  <c r="K553" i="4"/>
  <c r="K552" i="4"/>
  <c r="K551" i="4"/>
  <c r="F322" i="8" l="1"/>
  <c r="G322" i="8" s="1"/>
  <c r="H322" i="8" s="1"/>
  <c r="D322" i="8"/>
  <c r="C322" i="8"/>
  <c r="X1100" i="4"/>
  <c r="X1099" i="4"/>
  <c r="X1098" i="4"/>
  <c r="X1097" i="4"/>
  <c r="X1096" i="4"/>
  <c r="X1095" i="4"/>
  <c r="X1094" i="4"/>
  <c r="X1093" i="4"/>
  <c r="X1092" i="4"/>
  <c r="X1091" i="4"/>
  <c r="X1090" i="4"/>
  <c r="X1089" i="4"/>
  <c r="X1088" i="4"/>
  <c r="X1087" i="4"/>
  <c r="X1086" i="4"/>
  <c r="X1085" i="4"/>
  <c r="X1084" i="4"/>
  <c r="X1083" i="4"/>
  <c r="X1082" i="4"/>
  <c r="X1081" i="4"/>
  <c r="X1080" i="4"/>
  <c r="X1079" i="4"/>
  <c r="X1078" i="4"/>
  <c r="X1077" i="4"/>
  <c r="X1076" i="4"/>
  <c r="X1075" i="4"/>
  <c r="X1074" i="4"/>
  <c r="X1073" i="4"/>
  <c r="X1072" i="4"/>
  <c r="X1071" i="4"/>
  <c r="X1070" i="4"/>
  <c r="X1069" i="4"/>
  <c r="X1068" i="4"/>
  <c r="X1067" i="4"/>
  <c r="X1066" i="4"/>
  <c r="X1065" i="4"/>
  <c r="X1064" i="4"/>
  <c r="X1063" i="4"/>
  <c r="X1062" i="4"/>
  <c r="X1061" i="4"/>
  <c r="X1060" i="4"/>
  <c r="X1059" i="4"/>
  <c r="X1058" i="4"/>
  <c r="X1057" i="4"/>
  <c r="X1056" i="4"/>
  <c r="X1055" i="4"/>
  <c r="X1054" i="4"/>
  <c r="X1053" i="4"/>
  <c r="X1052" i="4"/>
  <c r="X1051" i="4"/>
  <c r="X1050" i="4"/>
  <c r="X1049" i="4"/>
  <c r="X1048" i="4"/>
  <c r="X1047" i="4"/>
  <c r="X1046" i="4"/>
  <c r="X1045" i="4"/>
  <c r="X1044" i="4"/>
  <c r="X1043" i="4"/>
  <c r="X1042" i="4"/>
  <c r="X1041" i="4"/>
  <c r="X1040" i="4"/>
  <c r="X1039" i="4"/>
  <c r="X1038" i="4"/>
  <c r="X1037" i="4"/>
  <c r="X1036" i="4"/>
  <c r="X1035" i="4"/>
  <c r="X1034" i="4"/>
  <c r="X1033" i="4"/>
  <c r="X1032" i="4"/>
  <c r="X1031" i="4"/>
  <c r="X1030" i="4"/>
  <c r="X1029" i="4"/>
  <c r="X1028" i="4"/>
  <c r="X1027" i="4"/>
  <c r="X1026" i="4"/>
  <c r="X1025" i="4"/>
  <c r="X1024" i="4"/>
  <c r="X1023" i="4"/>
  <c r="X1022" i="4"/>
  <c r="X1021" i="4"/>
  <c r="X1020" i="4"/>
  <c r="X1019" i="4"/>
  <c r="X1018" i="4"/>
  <c r="X1017" i="4"/>
  <c r="X1016" i="4"/>
  <c r="X1015" i="4"/>
  <c r="X1014" i="4"/>
  <c r="X1013" i="4"/>
  <c r="X1012" i="4"/>
  <c r="X1011" i="4"/>
  <c r="X1010" i="4"/>
  <c r="X1009" i="4"/>
  <c r="X1008" i="4"/>
  <c r="X1007" i="4"/>
  <c r="X1006" i="4"/>
  <c r="X1005" i="4"/>
  <c r="X1004" i="4"/>
  <c r="X1003" i="4"/>
  <c r="X1002" i="4"/>
  <c r="X1001" i="4"/>
  <c r="X1000" i="4"/>
  <c r="X999" i="4"/>
  <c r="X998" i="4"/>
  <c r="X997" i="4"/>
  <c r="X996" i="4"/>
  <c r="X995" i="4"/>
  <c r="X994" i="4"/>
  <c r="X993" i="4"/>
  <c r="X992" i="4"/>
  <c r="X991" i="4"/>
  <c r="X990" i="4"/>
  <c r="X989" i="4"/>
  <c r="X988" i="4"/>
  <c r="X987" i="4"/>
  <c r="X986" i="4"/>
  <c r="X985" i="4"/>
  <c r="X984" i="4"/>
  <c r="X983" i="4"/>
  <c r="X982" i="4"/>
  <c r="X981" i="4"/>
  <c r="X980" i="4"/>
  <c r="X979" i="4"/>
  <c r="X978" i="4"/>
  <c r="X977" i="4"/>
  <c r="X976" i="4"/>
  <c r="X975" i="4"/>
  <c r="X974" i="4"/>
  <c r="X973" i="4"/>
  <c r="X972" i="4"/>
  <c r="X971" i="4"/>
  <c r="X970" i="4"/>
  <c r="X969" i="4"/>
  <c r="X968" i="4"/>
  <c r="X967" i="4"/>
  <c r="X966" i="4"/>
  <c r="X965" i="4"/>
  <c r="X964" i="4"/>
  <c r="X963" i="4"/>
  <c r="X962" i="4"/>
  <c r="X961" i="4"/>
  <c r="X960" i="4"/>
  <c r="X959" i="4"/>
  <c r="X958" i="4"/>
  <c r="X957" i="4"/>
  <c r="X956" i="4"/>
  <c r="X955" i="4"/>
  <c r="X954" i="4"/>
  <c r="X953" i="4"/>
  <c r="X952" i="4"/>
  <c r="X951" i="4"/>
  <c r="X950" i="4"/>
  <c r="X949" i="4"/>
  <c r="X948" i="4"/>
  <c r="X947" i="4"/>
  <c r="X946" i="4"/>
  <c r="X945" i="4"/>
  <c r="X944" i="4"/>
  <c r="X943" i="4"/>
  <c r="X942" i="4"/>
  <c r="X941" i="4"/>
  <c r="X940" i="4"/>
  <c r="X939" i="4"/>
  <c r="X938" i="4"/>
  <c r="X937" i="4"/>
  <c r="X936" i="4"/>
  <c r="X935" i="4"/>
  <c r="X934" i="4"/>
  <c r="X933" i="4"/>
  <c r="X932" i="4"/>
  <c r="X931" i="4"/>
  <c r="X930" i="4"/>
  <c r="X929" i="4"/>
  <c r="X928" i="4"/>
  <c r="X927" i="4"/>
  <c r="X926" i="4"/>
  <c r="X925" i="4"/>
  <c r="X924" i="4"/>
  <c r="X923" i="4"/>
  <c r="X922" i="4"/>
  <c r="X921" i="4"/>
  <c r="X920" i="4"/>
  <c r="X919" i="4"/>
  <c r="X918" i="4"/>
  <c r="X917" i="4"/>
  <c r="X916" i="4"/>
  <c r="X915" i="4"/>
  <c r="X914" i="4"/>
  <c r="X913" i="4"/>
  <c r="X912" i="4"/>
  <c r="X911" i="4"/>
  <c r="X910" i="4"/>
  <c r="X909" i="4"/>
  <c r="X908" i="4"/>
  <c r="X907" i="4"/>
  <c r="X906" i="4"/>
  <c r="X905" i="4"/>
  <c r="X904" i="4"/>
  <c r="X903" i="4"/>
  <c r="X902" i="4"/>
  <c r="X901" i="4"/>
  <c r="X900" i="4"/>
  <c r="X899" i="4"/>
  <c r="X898" i="4"/>
  <c r="X897" i="4"/>
  <c r="X896" i="4"/>
  <c r="X895" i="4"/>
  <c r="X894" i="4"/>
  <c r="X893" i="4"/>
  <c r="X892" i="4"/>
  <c r="X891" i="4"/>
  <c r="X890" i="4"/>
  <c r="X889" i="4"/>
  <c r="X888" i="4"/>
  <c r="X887" i="4"/>
  <c r="X886" i="4"/>
  <c r="X885" i="4"/>
  <c r="X884" i="4"/>
  <c r="X883" i="4"/>
  <c r="X882" i="4"/>
  <c r="X881" i="4"/>
  <c r="X880" i="4"/>
  <c r="X879" i="4"/>
  <c r="X878" i="4"/>
  <c r="X877" i="4"/>
  <c r="X876" i="4"/>
  <c r="X875" i="4"/>
  <c r="X874" i="4"/>
  <c r="X873" i="4"/>
  <c r="X872" i="4"/>
  <c r="X871" i="4"/>
  <c r="X870" i="4"/>
  <c r="X869" i="4"/>
  <c r="X868" i="4"/>
  <c r="X867" i="4"/>
  <c r="X866" i="4"/>
  <c r="X865" i="4"/>
  <c r="X864" i="4"/>
  <c r="X863" i="4"/>
  <c r="X862" i="4"/>
  <c r="X861" i="4"/>
  <c r="X860" i="4"/>
  <c r="X859" i="4"/>
  <c r="X858" i="4"/>
  <c r="X857" i="4"/>
  <c r="X856" i="4"/>
  <c r="X855" i="4"/>
  <c r="X854" i="4"/>
  <c r="X853" i="4"/>
  <c r="X852" i="4"/>
  <c r="X851" i="4"/>
  <c r="X850" i="4"/>
  <c r="X849" i="4"/>
  <c r="X848" i="4"/>
  <c r="X847" i="4"/>
  <c r="X846" i="4"/>
  <c r="X845" i="4"/>
  <c r="X844" i="4"/>
  <c r="X843" i="4"/>
  <c r="X842" i="4"/>
  <c r="X841" i="4"/>
  <c r="X840" i="4"/>
  <c r="X839" i="4"/>
  <c r="X838" i="4"/>
  <c r="X837" i="4"/>
  <c r="X836" i="4"/>
  <c r="X835" i="4"/>
  <c r="X834" i="4"/>
  <c r="X833" i="4"/>
  <c r="X832" i="4"/>
  <c r="X831" i="4"/>
  <c r="X830" i="4"/>
  <c r="X829" i="4"/>
  <c r="X828" i="4"/>
  <c r="X827" i="4"/>
  <c r="X826" i="4"/>
  <c r="X825" i="4"/>
  <c r="X824" i="4"/>
  <c r="X823" i="4"/>
  <c r="X822" i="4"/>
  <c r="X821" i="4"/>
  <c r="X820" i="4"/>
  <c r="X819" i="4"/>
  <c r="X818" i="4"/>
  <c r="X817" i="4"/>
  <c r="X816" i="4"/>
  <c r="X815" i="4"/>
  <c r="X814" i="4"/>
  <c r="X813" i="4"/>
  <c r="X812" i="4"/>
  <c r="X811" i="4"/>
  <c r="X810" i="4"/>
  <c r="X809" i="4"/>
  <c r="X808" i="4"/>
  <c r="X807" i="4"/>
  <c r="X806" i="4"/>
  <c r="X805" i="4"/>
  <c r="X804" i="4"/>
  <c r="X803" i="4"/>
  <c r="X802" i="4"/>
  <c r="X801" i="4"/>
  <c r="X800" i="4"/>
  <c r="X799" i="4"/>
  <c r="X798" i="4"/>
  <c r="X797" i="4"/>
  <c r="X796" i="4"/>
  <c r="X795" i="4"/>
  <c r="X794" i="4"/>
  <c r="X793" i="4"/>
  <c r="X792" i="4"/>
  <c r="X791" i="4"/>
  <c r="X790" i="4"/>
  <c r="X789" i="4"/>
  <c r="X788" i="4"/>
  <c r="X787" i="4"/>
  <c r="X786" i="4"/>
  <c r="X785" i="4"/>
  <c r="X784" i="4"/>
  <c r="X783" i="4"/>
  <c r="X782" i="4"/>
  <c r="X781" i="4"/>
  <c r="X780" i="4"/>
  <c r="X779" i="4"/>
  <c r="X778" i="4"/>
  <c r="X777" i="4"/>
  <c r="X776" i="4"/>
  <c r="X775" i="4"/>
  <c r="X774" i="4"/>
  <c r="X773" i="4"/>
  <c r="X772" i="4"/>
  <c r="X771" i="4"/>
  <c r="X770" i="4"/>
  <c r="X769" i="4"/>
  <c r="X768" i="4"/>
  <c r="X767" i="4"/>
  <c r="X766" i="4"/>
  <c r="X765" i="4"/>
  <c r="X764" i="4"/>
  <c r="X763" i="4"/>
  <c r="X762" i="4"/>
  <c r="X761" i="4"/>
  <c r="X760" i="4"/>
  <c r="X759" i="4"/>
  <c r="X758" i="4"/>
  <c r="X757" i="4"/>
  <c r="X756" i="4"/>
  <c r="X755" i="4"/>
  <c r="X754" i="4"/>
  <c r="X753" i="4"/>
  <c r="X752" i="4"/>
  <c r="X751" i="4"/>
  <c r="X750" i="4"/>
  <c r="X749" i="4"/>
  <c r="X748" i="4"/>
  <c r="X747" i="4"/>
  <c r="X746" i="4"/>
  <c r="X745" i="4"/>
  <c r="X744" i="4"/>
  <c r="X743" i="4"/>
  <c r="X742" i="4"/>
  <c r="X741" i="4"/>
  <c r="X740" i="4"/>
  <c r="X739" i="4"/>
  <c r="X738" i="4"/>
  <c r="X737" i="4"/>
  <c r="X736" i="4"/>
  <c r="X735" i="4"/>
  <c r="X734" i="4"/>
  <c r="X733" i="4"/>
  <c r="X732" i="4"/>
  <c r="X731" i="4"/>
  <c r="X730" i="4"/>
  <c r="X729" i="4"/>
  <c r="X728" i="4"/>
  <c r="X727" i="4"/>
  <c r="X726" i="4"/>
  <c r="X725" i="4"/>
  <c r="X724" i="4"/>
  <c r="X723" i="4"/>
  <c r="X722" i="4"/>
  <c r="X721" i="4"/>
  <c r="X720" i="4"/>
  <c r="X719" i="4"/>
  <c r="X718" i="4"/>
  <c r="X717" i="4"/>
  <c r="X716" i="4"/>
  <c r="X715" i="4"/>
  <c r="X714" i="4"/>
  <c r="X713" i="4"/>
  <c r="X712" i="4"/>
  <c r="X711" i="4"/>
  <c r="X710" i="4"/>
  <c r="X709" i="4"/>
  <c r="X708" i="4"/>
  <c r="X707" i="4"/>
  <c r="X706" i="4"/>
  <c r="X705" i="4"/>
  <c r="X704" i="4"/>
  <c r="X703" i="4"/>
  <c r="X702" i="4"/>
  <c r="X701" i="4"/>
  <c r="X700" i="4"/>
  <c r="X699" i="4"/>
  <c r="X698" i="4"/>
  <c r="X697" i="4"/>
  <c r="X696" i="4"/>
  <c r="X695" i="4"/>
  <c r="X694" i="4"/>
  <c r="X693" i="4"/>
  <c r="X692" i="4"/>
  <c r="X691" i="4"/>
  <c r="X690" i="4"/>
  <c r="X689" i="4"/>
  <c r="X688" i="4"/>
  <c r="X687" i="4"/>
  <c r="X686" i="4"/>
  <c r="X685" i="4"/>
  <c r="X684" i="4"/>
  <c r="X683" i="4"/>
  <c r="X682" i="4"/>
  <c r="X681" i="4"/>
  <c r="X680" i="4"/>
  <c r="X679" i="4"/>
  <c r="X678" i="4"/>
  <c r="X677" i="4"/>
  <c r="X676" i="4"/>
  <c r="X675" i="4"/>
  <c r="X674" i="4"/>
  <c r="X673" i="4"/>
  <c r="X672" i="4"/>
  <c r="X671" i="4"/>
  <c r="X670" i="4"/>
  <c r="X669" i="4"/>
  <c r="X668" i="4"/>
  <c r="X667" i="4"/>
  <c r="X666" i="4"/>
  <c r="X665" i="4"/>
  <c r="X664" i="4"/>
  <c r="X663" i="4"/>
  <c r="X662" i="4"/>
  <c r="X661" i="4"/>
  <c r="X660" i="4"/>
  <c r="X659" i="4"/>
  <c r="X658" i="4"/>
  <c r="X657" i="4"/>
  <c r="X656" i="4"/>
  <c r="X655" i="4"/>
  <c r="X654" i="4"/>
  <c r="X653" i="4"/>
  <c r="X652" i="4"/>
  <c r="X651" i="4"/>
  <c r="X650" i="4"/>
  <c r="X649" i="4"/>
  <c r="X648" i="4"/>
  <c r="X647" i="4"/>
  <c r="X646" i="4"/>
  <c r="X645" i="4"/>
  <c r="X644" i="4"/>
  <c r="X643" i="4"/>
  <c r="X642" i="4"/>
  <c r="X641" i="4"/>
  <c r="X640" i="4"/>
  <c r="X639" i="4"/>
  <c r="X638" i="4"/>
  <c r="X637" i="4"/>
  <c r="X636" i="4"/>
  <c r="X635" i="4"/>
  <c r="X634" i="4"/>
  <c r="X633" i="4"/>
  <c r="X632" i="4"/>
  <c r="X631" i="4"/>
  <c r="X630" i="4"/>
  <c r="X629" i="4"/>
  <c r="X628" i="4"/>
  <c r="X627" i="4"/>
  <c r="X626" i="4"/>
  <c r="X625" i="4"/>
  <c r="X624" i="4"/>
  <c r="X623" i="4"/>
  <c r="X622" i="4"/>
  <c r="X621" i="4"/>
  <c r="X620" i="4"/>
  <c r="X619" i="4"/>
  <c r="X618" i="4"/>
  <c r="X617" i="4"/>
  <c r="X616" i="4"/>
  <c r="X615" i="4"/>
  <c r="X614" i="4"/>
  <c r="X613" i="4"/>
  <c r="X612" i="4"/>
  <c r="X611" i="4"/>
  <c r="X610" i="4"/>
  <c r="X609" i="4"/>
  <c r="X608" i="4"/>
  <c r="X607" i="4"/>
  <c r="X606" i="4"/>
  <c r="X605" i="4"/>
  <c r="X604" i="4"/>
  <c r="X603" i="4"/>
  <c r="X602" i="4"/>
  <c r="X601" i="4"/>
  <c r="X600" i="4"/>
  <c r="X599" i="4"/>
  <c r="X598" i="4"/>
  <c r="X597" i="4"/>
  <c r="X596" i="4"/>
  <c r="X595" i="4"/>
  <c r="X594" i="4"/>
  <c r="X593" i="4"/>
  <c r="X592" i="4"/>
  <c r="X591" i="4"/>
  <c r="X590" i="4"/>
  <c r="X589" i="4"/>
  <c r="X588" i="4"/>
  <c r="X587" i="4"/>
  <c r="X586" i="4"/>
  <c r="X585" i="4"/>
  <c r="X584" i="4"/>
  <c r="X583" i="4"/>
  <c r="X582" i="4"/>
  <c r="X581" i="4"/>
  <c r="X580" i="4"/>
  <c r="X579" i="4"/>
  <c r="X578" i="4"/>
  <c r="X577" i="4"/>
  <c r="X576" i="4"/>
  <c r="X575" i="4"/>
  <c r="X574" i="4"/>
  <c r="X573" i="4"/>
  <c r="X572" i="4"/>
  <c r="X571" i="4"/>
  <c r="X570" i="4"/>
  <c r="I322" i="8" l="1"/>
  <c r="E322" i="8"/>
  <c r="K557" i="4"/>
  <c r="C324" i="8" l="1"/>
  <c r="D324" i="8"/>
  <c r="F324" i="8"/>
  <c r="K558" i="4"/>
  <c r="E324" i="8" l="1"/>
  <c r="G324" i="8"/>
  <c r="H324" i="8" s="1"/>
  <c r="I324" i="8" s="1"/>
  <c r="F65" i="8"/>
  <c r="G65" i="8" s="1"/>
  <c r="H65" i="8" s="1"/>
  <c r="D65" i="8"/>
  <c r="C65" i="8"/>
  <c r="X550" i="4"/>
  <c r="X549" i="4"/>
  <c r="K550" i="4"/>
  <c r="I65" i="8" l="1"/>
  <c r="E65" i="8"/>
  <c r="F323" i="8"/>
  <c r="G323" i="8" s="1"/>
  <c r="H323" i="8" s="1"/>
  <c r="D323" i="8"/>
  <c r="C323" i="8"/>
  <c r="F210" i="8"/>
  <c r="G210" i="8" s="1"/>
  <c r="H210" i="8" s="1"/>
  <c r="D210" i="8"/>
  <c r="C210" i="8"/>
  <c r="F549" i="8"/>
  <c r="G549" i="8" s="1"/>
  <c r="H549" i="8" s="1"/>
  <c r="D549" i="8"/>
  <c r="C549" i="8"/>
  <c r="F539" i="8"/>
  <c r="G539" i="8" s="1"/>
  <c r="H539" i="8" s="1"/>
  <c r="D539" i="8"/>
  <c r="C539" i="8"/>
  <c r="K549" i="4"/>
  <c r="I323" i="8" l="1"/>
  <c r="I210" i="8"/>
  <c r="I549" i="8"/>
  <c r="E323" i="8"/>
  <c r="E210" i="8"/>
  <c r="E549" i="8"/>
  <c r="I539" i="8"/>
  <c r="E539" i="8"/>
  <c r="X548" i="4" l="1"/>
  <c r="X547" i="4"/>
  <c r="K548" i="4"/>
  <c r="K547" i="4"/>
  <c r="X546" i="4" l="1"/>
  <c r="K546" i="4"/>
  <c r="X545" i="4" l="1"/>
  <c r="X544" i="4"/>
  <c r="X543" i="4"/>
  <c r="X542" i="4"/>
  <c r="X541" i="4"/>
  <c r="X540" i="4"/>
  <c r="X539" i="4"/>
  <c r="X538" i="4"/>
  <c r="X537" i="4"/>
  <c r="X536" i="4"/>
  <c r="X535" i="4"/>
  <c r="X534" i="4"/>
  <c r="X533" i="4"/>
  <c r="X532" i="4"/>
  <c r="X531" i="4"/>
  <c r="X530" i="4"/>
  <c r="X529" i="4"/>
  <c r="X528" i="4"/>
  <c r="X527" i="4"/>
  <c r="X526" i="4"/>
  <c r="X525" i="4"/>
  <c r="X524" i="4"/>
  <c r="X523" i="4"/>
  <c r="X522" i="4"/>
  <c r="X521" i="4"/>
  <c r="X520" i="4"/>
  <c r="X519" i="4"/>
  <c r="X518" i="4"/>
  <c r="X517" i="4"/>
  <c r="X516" i="4"/>
  <c r="X515" i="4"/>
  <c r="X514" i="4"/>
  <c r="X513" i="4"/>
  <c r="X512" i="4"/>
  <c r="X511" i="4"/>
  <c r="X510" i="4"/>
  <c r="X509" i="4"/>
  <c r="X508" i="4"/>
  <c r="X507" i="4"/>
  <c r="X506" i="4"/>
  <c r="X505" i="4"/>
  <c r="X504" i="4"/>
  <c r="X503" i="4"/>
  <c r="X502" i="4"/>
  <c r="X501" i="4"/>
  <c r="X500" i="4"/>
  <c r="X499" i="4"/>
  <c r="X498" i="4"/>
  <c r="X497" i="4"/>
  <c r="X496" i="4"/>
  <c r="X495" i="4"/>
  <c r="X494" i="4"/>
  <c r="X493" i="4"/>
  <c r="X492" i="4"/>
  <c r="X491" i="4"/>
  <c r="X490" i="4"/>
  <c r="X489" i="4"/>
  <c r="X488" i="4"/>
  <c r="X487" i="4"/>
  <c r="X486" i="4"/>
  <c r="X485" i="4"/>
  <c r="X484" i="4"/>
  <c r="X483" i="4"/>
  <c r="X482" i="4"/>
  <c r="X481" i="4"/>
  <c r="X480" i="4"/>
  <c r="X479" i="4"/>
  <c r="X478" i="4"/>
  <c r="X477" i="4"/>
  <c r="X476" i="4"/>
  <c r="X475" i="4"/>
  <c r="X474" i="4"/>
  <c r="X473" i="4"/>
  <c r="X472" i="4"/>
  <c r="X471" i="4"/>
  <c r="X470" i="4"/>
  <c r="X469" i="4"/>
  <c r="X468" i="4"/>
  <c r="X467" i="4"/>
  <c r="X466" i="4"/>
  <c r="X465" i="4"/>
  <c r="X464" i="4"/>
  <c r="X463" i="4"/>
  <c r="X462" i="4"/>
  <c r="X461" i="4"/>
  <c r="X460" i="4"/>
  <c r="X459" i="4"/>
  <c r="X458" i="4"/>
  <c r="X457" i="4"/>
  <c r="X456" i="4"/>
  <c r="X455" i="4"/>
  <c r="X454" i="4"/>
  <c r="X453" i="4"/>
  <c r="X452" i="4"/>
  <c r="X451" i="4"/>
  <c r="X450" i="4"/>
  <c r="X449" i="4"/>
  <c r="X448" i="4"/>
  <c r="X447" i="4"/>
  <c r="X446" i="4"/>
  <c r="X445" i="4"/>
  <c r="X444" i="4"/>
  <c r="X443" i="4"/>
  <c r="X442" i="4"/>
  <c r="X441" i="4"/>
  <c r="X440" i="4"/>
  <c r="X439" i="4"/>
  <c r="X438" i="4"/>
  <c r="X437" i="4"/>
  <c r="X436" i="4"/>
  <c r="X435" i="4"/>
  <c r="X434" i="4"/>
  <c r="X433" i="4"/>
  <c r="X432" i="4"/>
  <c r="X431" i="4"/>
  <c r="X430" i="4"/>
  <c r="X429" i="4"/>
  <c r="X428" i="4"/>
  <c r="X427" i="4"/>
  <c r="X426" i="4"/>
  <c r="X425" i="4"/>
  <c r="X424" i="4"/>
  <c r="X423" i="4"/>
  <c r="X422" i="4"/>
  <c r="X421" i="4"/>
  <c r="X420" i="4"/>
  <c r="X419" i="4"/>
  <c r="X418" i="4"/>
  <c r="X417" i="4"/>
  <c r="X416" i="4"/>
  <c r="X415" i="4"/>
  <c r="X414" i="4"/>
  <c r="X413" i="4"/>
  <c r="X412" i="4"/>
  <c r="X411" i="4"/>
  <c r="X410" i="4"/>
  <c r="X409" i="4"/>
  <c r="X408" i="4"/>
  <c r="X407" i="4"/>
  <c r="X406" i="4"/>
  <c r="X405" i="4"/>
  <c r="X404" i="4"/>
  <c r="X403" i="4"/>
  <c r="X402" i="4"/>
  <c r="X401" i="4"/>
  <c r="X400" i="4"/>
  <c r="X399" i="4"/>
  <c r="X398" i="4"/>
  <c r="X397" i="4"/>
  <c r="X396" i="4"/>
  <c r="X395" i="4"/>
  <c r="X394" i="4"/>
  <c r="X393" i="4"/>
  <c r="X392" i="4"/>
  <c r="X391" i="4"/>
  <c r="X390" i="4"/>
  <c r="X389" i="4"/>
  <c r="X388" i="4"/>
  <c r="X387" i="4"/>
  <c r="X386" i="4"/>
  <c r="X385" i="4"/>
  <c r="X384" i="4"/>
  <c r="X383" i="4"/>
  <c r="X382" i="4"/>
  <c r="X381" i="4"/>
  <c r="X380" i="4"/>
  <c r="X379" i="4"/>
  <c r="X378" i="4"/>
  <c r="X377" i="4"/>
  <c r="X376" i="4"/>
  <c r="X375" i="4"/>
  <c r="X374" i="4"/>
  <c r="X373" i="4"/>
  <c r="X372" i="4"/>
  <c r="X371" i="4"/>
  <c r="X370" i="4"/>
  <c r="X369" i="4"/>
  <c r="X368" i="4"/>
  <c r="X367" i="4"/>
  <c r="X366" i="4"/>
  <c r="X365" i="4"/>
  <c r="X364" i="4"/>
  <c r="X363" i="4"/>
  <c r="X362" i="4"/>
  <c r="X361" i="4"/>
  <c r="X360" i="4"/>
  <c r="X359" i="4"/>
  <c r="X358" i="4"/>
  <c r="X357" i="4"/>
  <c r="X356" i="4"/>
  <c r="X355" i="4"/>
  <c r="X354" i="4"/>
  <c r="X353" i="4"/>
  <c r="X352" i="4"/>
  <c r="X351" i="4"/>
  <c r="X350" i="4"/>
  <c r="X349" i="4"/>
  <c r="X348" i="4"/>
  <c r="X347" i="4"/>
  <c r="X346" i="4"/>
  <c r="X345" i="4"/>
  <c r="X344" i="4"/>
  <c r="X343" i="4"/>
  <c r="X342" i="4"/>
  <c r="X341" i="4"/>
  <c r="X340" i="4"/>
  <c r="X339" i="4"/>
  <c r="X338" i="4"/>
  <c r="X337" i="4"/>
  <c r="X336" i="4"/>
  <c r="X335" i="4"/>
  <c r="X334" i="4"/>
  <c r="X333" i="4"/>
  <c r="X332" i="4"/>
  <c r="X331" i="4"/>
  <c r="X330" i="4"/>
  <c r="X329" i="4"/>
  <c r="X328" i="4"/>
  <c r="X327" i="4"/>
  <c r="X326" i="4"/>
  <c r="X325" i="4"/>
  <c r="X324" i="4"/>
  <c r="X323" i="4"/>
  <c r="X322" i="4"/>
  <c r="X321" i="4"/>
  <c r="X320" i="4"/>
  <c r="X319" i="4"/>
  <c r="X318" i="4"/>
  <c r="X317" i="4"/>
  <c r="X316" i="4"/>
  <c r="X315" i="4"/>
  <c r="X314" i="4"/>
  <c r="X313" i="4"/>
  <c r="X312" i="4"/>
  <c r="X311" i="4"/>
  <c r="X310" i="4"/>
  <c r="X309" i="4"/>
  <c r="X308" i="4"/>
  <c r="X307" i="4"/>
  <c r="X306" i="4"/>
  <c r="X305" i="4"/>
  <c r="X304" i="4"/>
  <c r="X303" i="4"/>
  <c r="X302" i="4"/>
  <c r="X301" i="4"/>
  <c r="X300" i="4"/>
  <c r="X299" i="4"/>
  <c r="X298" i="4"/>
  <c r="X297" i="4"/>
  <c r="X296" i="4"/>
  <c r="X295" i="4"/>
  <c r="X294" i="4"/>
  <c r="X293" i="4"/>
  <c r="X292" i="4"/>
  <c r="X291" i="4"/>
  <c r="X290" i="4"/>
  <c r="X289" i="4"/>
  <c r="X288" i="4"/>
  <c r="X287" i="4"/>
  <c r="X286" i="4"/>
  <c r="X285" i="4"/>
  <c r="X284" i="4"/>
  <c r="X283" i="4"/>
  <c r="X282" i="4"/>
  <c r="X281" i="4"/>
  <c r="X280" i="4"/>
  <c r="X279" i="4"/>
  <c r="X278" i="4"/>
  <c r="X277" i="4"/>
  <c r="X276" i="4"/>
  <c r="X275" i="4"/>
  <c r="X274" i="4"/>
  <c r="X273" i="4"/>
  <c r="X272" i="4"/>
  <c r="X271" i="4"/>
  <c r="X270" i="4"/>
  <c r="X269" i="4"/>
  <c r="X268" i="4"/>
  <c r="X267" i="4"/>
  <c r="X266" i="4"/>
  <c r="X265" i="4"/>
  <c r="X264" i="4"/>
  <c r="X263" i="4"/>
  <c r="X262" i="4"/>
  <c r="X261" i="4"/>
  <c r="X260" i="4"/>
  <c r="X259" i="4"/>
  <c r="X258" i="4"/>
  <c r="X257" i="4"/>
  <c r="X256" i="4"/>
  <c r="X255" i="4"/>
  <c r="X254" i="4"/>
  <c r="X253" i="4"/>
  <c r="X252" i="4"/>
  <c r="X251" i="4"/>
  <c r="X250" i="4"/>
  <c r="X249" i="4"/>
  <c r="X248" i="4"/>
  <c r="X247" i="4"/>
  <c r="X246" i="4"/>
  <c r="X245" i="4"/>
  <c r="X244" i="4"/>
  <c r="X243" i="4"/>
  <c r="X242" i="4"/>
  <c r="X241" i="4"/>
  <c r="X240" i="4"/>
  <c r="X239" i="4"/>
  <c r="X238" i="4"/>
  <c r="X237" i="4"/>
  <c r="X236" i="4"/>
  <c r="X235" i="4"/>
  <c r="X234" i="4"/>
  <c r="X233" i="4"/>
  <c r="X232" i="4"/>
  <c r="X231" i="4"/>
  <c r="X230" i="4"/>
  <c r="X229" i="4"/>
  <c r="X228" i="4"/>
  <c r="X227" i="4"/>
  <c r="X226" i="4"/>
  <c r="X225" i="4"/>
  <c r="X224" i="4"/>
  <c r="X223" i="4"/>
  <c r="X222" i="4"/>
  <c r="X221" i="4"/>
  <c r="X220" i="4"/>
  <c r="X219" i="4"/>
  <c r="X218" i="4"/>
  <c r="X217" i="4"/>
  <c r="X216" i="4"/>
  <c r="X215" i="4"/>
  <c r="X214" i="4"/>
  <c r="X213" i="4"/>
  <c r="X212" i="4"/>
  <c r="X211" i="4"/>
  <c r="X210" i="4"/>
  <c r="X209" i="4"/>
  <c r="X208" i="4"/>
  <c r="X207" i="4"/>
  <c r="X206" i="4"/>
  <c r="X205" i="4"/>
  <c r="X204" i="4"/>
  <c r="X203" i="4"/>
  <c r="X202" i="4"/>
  <c r="X201" i="4"/>
  <c r="X200" i="4"/>
  <c r="X199" i="4"/>
  <c r="X198" i="4"/>
  <c r="X197" i="4"/>
  <c r="X196" i="4"/>
  <c r="X195" i="4"/>
  <c r="X194" i="4"/>
  <c r="X193" i="4"/>
  <c r="X192" i="4"/>
  <c r="X191" i="4"/>
  <c r="X190" i="4"/>
  <c r="X189" i="4"/>
  <c r="X188" i="4"/>
  <c r="X187" i="4"/>
  <c r="X186" i="4"/>
  <c r="X185" i="4"/>
  <c r="X184" i="4"/>
  <c r="X183" i="4"/>
  <c r="X182" i="4"/>
  <c r="X181" i="4"/>
  <c r="X180" i="4"/>
  <c r="X179" i="4"/>
  <c r="X178" i="4"/>
  <c r="X177" i="4"/>
  <c r="X176" i="4"/>
  <c r="X175" i="4"/>
  <c r="X174" i="4"/>
  <c r="X173" i="4"/>
  <c r="X172" i="4"/>
  <c r="X171" i="4"/>
  <c r="X170" i="4"/>
  <c r="X169" i="4"/>
  <c r="X168" i="4"/>
  <c r="X167" i="4"/>
  <c r="X166" i="4"/>
  <c r="X165" i="4"/>
  <c r="X164" i="4"/>
  <c r="X163" i="4"/>
  <c r="X162" i="4"/>
  <c r="X161" i="4"/>
  <c r="X160" i="4"/>
  <c r="X159" i="4"/>
  <c r="X158" i="4"/>
  <c r="X157" i="4"/>
  <c r="X156" i="4"/>
  <c r="X155" i="4"/>
  <c r="X154" i="4"/>
  <c r="X153" i="4"/>
  <c r="X152" i="4"/>
  <c r="X151" i="4"/>
  <c r="X150" i="4"/>
  <c r="X149" i="4"/>
  <c r="X148" i="4"/>
  <c r="X147" i="4"/>
  <c r="X146" i="4"/>
  <c r="X145" i="4"/>
  <c r="X144" i="4"/>
  <c r="X143" i="4"/>
  <c r="X142" i="4"/>
  <c r="X141" i="4"/>
  <c r="X140" i="4"/>
  <c r="X139" i="4"/>
  <c r="X138" i="4"/>
  <c r="X137" i="4"/>
  <c r="X136" i="4"/>
  <c r="X135" i="4"/>
  <c r="X134" i="4"/>
  <c r="X133" i="4"/>
  <c r="X132" i="4"/>
  <c r="X131" i="4"/>
  <c r="X130" i="4"/>
  <c r="X129" i="4"/>
  <c r="X128" i="4"/>
  <c r="X127" i="4"/>
  <c r="X126" i="4"/>
  <c r="X125" i="4"/>
  <c r="X124" i="4"/>
  <c r="X123" i="4"/>
  <c r="X122" i="4"/>
  <c r="X121" i="4"/>
  <c r="X120" i="4"/>
  <c r="X119" i="4"/>
  <c r="X118" i="4"/>
  <c r="X117" i="4"/>
  <c r="X116" i="4"/>
  <c r="X115" i="4"/>
  <c r="X114" i="4"/>
  <c r="X113" i="4"/>
  <c r="X112" i="4"/>
  <c r="X111" i="4"/>
  <c r="X110" i="4"/>
  <c r="X109" i="4"/>
  <c r="X108" i="4"/>
  <c r="X107" i="4"/>
  <c r="X106" i="4"/>
  <c r="X105" i="4"/>
  <c r="X104" i="4"/>
  <c r="X103" i="4"/>
  <c r="X102" i="4"/>
  <c r="X101" i="4"/>
  <c r="X100" i="4"/>
  <c r="X99" i="4"/>
  <c r="X98" i="4"/>
  <c r="X97" i="4"/>
  <c r="X96" i="4"/>
  <c r="X95" i="4"/>
  <c r="X94" i="4"/>
  <c r="X93" i="4"/>
  <c r="X92" i="4"/>
  <c r="X91" i="4"/>
  <c r="X90" i="4"/>
  <c r="X89" i="4"/>
  <c r="X88" i="4"/>
  <c r="X87" i="4"/>
  <c r="X86" i="4"/>
  <c r="X85" i="4"/>
  <c r="X84" i="4"/>
  <c r="X83" i="4"/>
  <c r="X82" i="4"/>
  <c r="X81" i="4"/>
  <c r="X80" i="4"/>
  <c r="X79" i="4"/>
  <c r="X78" i="4"/>
  <c r="X77" i="4"/>
  <c r="X76" i="4"/>
  <c r="X75" i="4"/>
  <c r="X74" i="4"/>
  <c r="X73" i="4"/>
  <c r="X72" i="4"/>
  <c r="X71" i="4"/>
  <c r="X70" i="4"/>
  <c r="X69" i="4"/>
  <c r="X68" i="4"/>
  <c r="X67" i="4"/>
  <c r="X66" i="4"/>
  <c r="X65" i="4"/>
  <c r="X64" i="4"/>
  <c r="X63" i="4"/>
  <c r="X62" i="4"/>
  <c r="X61" i="4"/>
  <c r="X60" i="4"/>
  <c r="X59" i="4"/>
  <c r="X58" i="4"/>
  <c r="X57" i="4"/>
  <c r="X56" i="4"/>
  <c r="X55" i="4"/>
  <c r="X54" i="4"/>
  <c r="X53" i="4"/>
  <c r="X52" i="4"/>
  <c r="X51" i="4"/>
  <c r="X50" i="4"/>
  <c r="X49" i="4"/>
  <c r="X48" i="4"/>
  <c r="X47" i="4"/>
  <c r="X46" i="4"/>
  <c r="X45" i="4"/>
  <c r="X44" i="4"/>
  <c r="X43" i="4"/>
  <c r="X42" i="4"/>
  <c r="X41" i="4"/>
  <c r="X40" i="4"/>
  <c r="X39" i="4"/>
  <c r="X38" i="4"/>
  <c r="X37" i="4"/>
  <c r="X36" i="4"/>
  <c r="X35" i="4"/>
  <c r="X34" i="4"/>
  <c r="X33" i="4"/>
  <c r="X32" i="4"/>
  <c r="X31" i="4"/>
  <c r="X30" i="4"/>
  <c r="X29" i="4"/>
  <c r="X28" i="4"/>
  <c r="X27" i="4"/>
  <c r="X26" i="4"/>
  <c r="X25" i="4"/>
  <c r="X24" i="4"/>
  <c r="X23" i="4"/>
  <c r="X22" i="4"/>
  <c r="X21" i="4"/>
  <c r="X20" i="4"/>
  <c r="X19" i="4"/>
  <c r="X18" i="4"/>
  <c r="X17" i="4"/>
  <c r="X16" i="4"/>
  <c r="X15" i="4"/>
  <c r="X14" i="4"/>
  <c r="X13" i="4"/>
  <c r="X12" i="4"/>
  <c r="X11" i="4"/>
  <c r="X10" i="4"/>
  <c r="X9" i="4"/>
  <c r="X8" i="4"/>
  <c r="X7" i="4"/>
  <c r="X6" i="4"/>
  <c r="X5" i="4"/>
  <c r="X4" i="4"/>
  <c r="K559" i="4"/>
  <c r="K561" i="4" l="1"/>
  <c r="K560" i="4"/>
  <c r="K545" i="4"/>
  <c r="K544" i="4"/>
  <c r="K543" i="4"/>
  <c r="K542" i="4"/>
  <c r="K541" i="4"/>
  <c r="K540" i="4"/>
  <c r="K539" i="4"/>
  <c r="K538" i="4"/>
  <c r="K537" i="4"/>
  <c r="K536" i="4"/>
  <c r="K535" i="4" l="1"/>
  <c r="K534" i="4"/>
  <c r="K533" i="4"/>
  <c r="K532" i="4"/>
  <c r="K531" i="4"/>
  <c r="K530" i="4"/>
  <c r="K529" i="4"/>
  <c r="K528" i="4"/>
  <c r="K527" i="4"/>
  <c r="K526" i="4"/>
  <c r="K525" i="4"/>
  <c r="K524" i="4"/>
  <c r="K523" i="4"/>
  <c r="K522" i="4"/>
  <c r="K521" i="4"/>
  <c r="K520" i="4"/>
  <c r="K519" i="4"/>
  <c r="K518" i="4"/>
  <c r="K517" i="4"/>
  <c r="K516" i="4"/>
  <c r="K515" i="4"/>
  <c r="K514" i="4"/>
  <c r="K5" i="4" l="1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K411" i="4"/>
  <c r="K412" i="4"/>
  <c r="K413" i="4"/>
  <c r="K414" i="4"/>
  <c r="K415" i="4"/>
  <c r="K416" i="4"/>
  <c r="K417" i="4"/>
  <c r="K418" i="4"/>
  <c r="K419" i="4"/>
  <c r="K420" i="4"/>
  <c r="K421" i="4"/>
  <c r="K422" i="4"/>
  <c r="K423" i="4"/>
  <c r="K424" i="4"/>
  <c r="K425" i="4"/>
  <c r="K426" i="4"/>
  <c r="K427" i="4"/>
  <c r="K428" i="4"/>
  <c r="K429" i="4"/>
  <c r="K430" i="4"/>
  <c r="K431" i="4"/>
  <c r="K432" i="4"/>
  <c r="K433" i="4"/>
  <c r="K434" i="4"/>
  <c r="K435" i="4"/>
  <c r="K436" i="4"/>
  <c r="K437" i="4"/>
  <c r="K438" i="4"/>
  <c r="K439" i="4"/>
  <c r="K440" i="4"/>
  <c r="K441" i="4"/>
  <c r="K442" i="4"/>
  <c r="K443" i="4"/>
  <c r="K444" i="4"/>
  <c r="K445" i="4"/>
  <c r="K446" i="4"/>
  <c r="K447" i="4"/>
  <c r="K448" i="4"/>
  <c r="K449" i="4"/>
  <c r="K450" i="4"/>
  <c r="K451" i="4"/>
  <c r="K452" i="4"/>
  <c r="K453" i="4"/>
  <c r="K454" i="4"/>
  <c r="K455" i="4"/>
  <c r="K456" i="4"/>
  <c r="K457" i="4"/>
  <c r="K458" i="4"/>
  <c r="K459" i="4"/>
  <c r="K460" i="4"/>
  <c r="K461" i="4"/>
  <c r="K462" i="4"/>
  <c r="K463" i="4"/>
  <c r="K464" i="4"/>
  <c r="K465" i="4"/>
  <c r="K466" i="4"/>
  <c r="K467" i="4"/>
  <c r="K468" i="4"/>
  <c r="K469" i="4"/>
  <c r="K470" i="4"/>
  <c r="K471" i="4"/>
  <c r="K472" i="4"/>
  <c r="K473" i="4"/>
  <c r="K474" i="4"/>
  <c r="K475" i="4"/>
  <c r="K476" i="4"/>
  <c r="K477" i="4"/>
  <c r="K478" i="4"/>
  <c r="K479" i="4"/>
  <c r="K480" i="4"/>
  <c r="K481" i="4"/>
  <c r="K482" i="4"/>
  <c r="K483" i="4"/>
  <c r="K484" i="4"/>
  <c r="K485" i="4"/>
  <c r="K486" i="4"/>
  <c r="K487" i="4"/>
  <c r="K488" i="4"/>
  <c r="K489" i="4"/>
  <c r="K490" i="4"/>
  <c r="K491" i="4"/>
  <c r="K492" i="4"/>
  <c r="K493" i="4"/>
  <c r="K494" i="4"/>
  <c r="K495" i="4"/>
  <c r="K496" i="4"/>
  <c r="K497" i="4"/>
  <c r="K498" i="4"/>
  <c r="K499" i="4"/>
  <c r="K500" i="4"/>
  <c r="K501" i="4"/>
  <c r="K502" i="4"/>
  <c r="K503" i="4"/>
  <c r="K504" i="4"/>
  <c r="K505" i="4"/>
  <c r="K506" i="4"/>
  <c r="K507" i="4"/>
  <c r="K508" i="4"/>
  <c r="K509" i="4"/>
  <c r="K510" i="4"/>
  <c r="K511" i="4"/>
  <c r="K512" i="4"/>
  <c r="K513" i="4"/>
  <c r="K4" i="4"/>
  <c r="D321" i="8" l="1"/>
  <c r="F209" i="8"/>
  <c r="D209" i="8"/>
  <c r="C209" i="8"/>
  <c r="C208" i="8"/>
  <c r="F548" i="8"/>
  <c r="F208" i="8"/>
  <c r="D208" i="8"/>
  <c r="D548" i="8"/>
  <c r="C548" i="8"/>
  <c r="D503" i="8"/>
  <c r="C503" i="8"/>
  <c r="F503" i="8"/>
  <c r="F321" i="8"/>
  <c r="G321" i="8" s="1"/>
  <c r="H321" i="8" s="1"/>
  <c r="C320" i="8"/>
  <c r="D320" i="8"/>
  <c r="F320" i="8"/>
  <c r="G320" i="8" s="1"/>
  <c r="H320" i="8" s="1"/>
  <c r="C321" i="8"/>
  <c r="I320" i="8" l="1"/>
  <c r="I321" i="8"/>
  <c r="E321" i="8"/>
  <c r="G503" i="8"/>
  <c r="H503" i="8" s="1"/>
  <c r="I503" i="8" s="1"/>
  <c r="E503" i="8"/>
  <c r="G548" i="8"/>
  <c r="H548" i="8" s="1"/>
  <c r="I548" i="8" s="1"/>
  <c r="E548" i="8"/>
  <c r="G209" i="8"/>
  <c r="H209" i="8" s="1"/>
  <c r="I209" i="8" s="1"/>
  <c r="E209" i="8"/>
  <c r="E320" i="8"/>
  <c r="G208" i="8"/>
  <c r="H208" i="8" s="1"/>
  <c r="I208" i="8" s="1"/>
  <c r="E208" i="8"/>
  <c r="F319" i="8"/>
  <c r="G319" i="8" s="1"/>
  <c r="H319" i="8" s="1"/>
  <c r="D319" i="8"/>
  <c r="C319" i="8"/>
  <c r="F318" i="8"/>
  <c r="G318" i="8" s="1"/>
  <c r="H318" i="8" s="1"/>
  <c r="D318" i="8"/>
  <c r="C318" i="8"/>
  <c r="I319" i="8" l="1"/>
  <c r="E318" i="8"/>
  <c r="I318" i="8"/>
  <c r="E319" i="8"/>
  <c r="F350" i="8" l="1"/>
  <c r="G350" i="8" s="1"/>
  <c r="H350" i="8" s="1"/>
  <c r="D350" i="8"/>
  <c r="C350" i="8"/>
  <c r="F349" i="8"/>
  <c r="G349" i="8" s="1"/>
  <c r="H349" i="8" s="1"/>
  <c r="D349" i="8"/>
  <c r="C349" i="8"/>
  <c r="F348" i="8"/>
  <c r="D348" i="8"/>
  <c r="C348" i="8"/>
  <c r="F67" i="8"/>
  <c r="G67" i="8" s="1"/>
  <c r="H67" i="8" s="1"/>
  <c r="D67" i="8"/>
  <c r="C67" i="8"/>
  <c r="F66" i="8"/>
  <c r="G66" i="8" s="1"/>
  <c r="H66" i="8" s="1"/>
  <c r="D66" i="8"/>
  <c r="C66" i="8"/>
  <c r="F52" i="8"/>
  <c r="G52" i="8" s="1"/>
  <c r="H52" i="8" s="1"/>
  <c r="D52" i="8"/>
  <c r="C52" i="8"/>
  <c r="E349" i="8" l="1"/>
  <c r="I350" i="8"/>
  <c r="E348" i="8"/>
  <c r="I349" i="8"/>
  <c r="I52" i="8"/>
  <c r="G348" i="8"/>
  <c r="H348" i="8" s="1"/>
  <c r="I348" i="8" s="1"/>
  <c r="E350" i="8"/>
  <c r="E66" i="8"/>
  <c r="I66" i="8"/>
  <c r="I67" i="8"/>
  <c r="E67" i="8"/>
  <c r="E52" i="8"/>
  <c r="F547" i="8" l="1"/>
  <c r="D547" i="8"/>
  <c r="C547" i="8"/>
  <c r="F546" i="8"/>
  <c r="G546" i="8" s="1"/>
  <c r="H546" i="8" s="1"/>
  <c r="D546" i="8"/>
  <c r="C546" i="8"/>
  <c r="F523" i="8"/>
  <c r="G523" i="8" s="1"/>
  <c r="H523" i="8" s="1"/>
  <c r="D523" i="8"/>
  <c r="C523" i="8"/>
  <c r="F257" i="8"/>
  <c r="G257" i="8" s="1"/>
  <c r="H257" i="8" s="1"/>
  <c r="D257" i="8"/>
  <c r="C257" i="8"/>
  <c r="C375" i="8"/>
  <c r="C374" i="8"/>
  <c r="C373" i="8"/>
  <c r="C372" i="8"/>
  <c r="I523" i="8" l="1"/>
  <c r="I546" i="8"/>
  <c r="E547" i="8"/>
  <c r="E546" i="8"/>
  <c r="G547" i="8"/>
  <c r="H547" i="8" s="1"/>
  <c r="I547" i="8" s="1"/>
  <c r="E523" i="8"/>
  <c r="I257" i="8"/>
  <c r="E257" i="8"/>
  <c r="F502" i="8" l="1"/>
  <c r="G502" i="8" s="1"/>
  <c r="H502" i="8" s="1"/>
  <c r="D502" i="8"/>
  <c r="C502" i="8"/>
  <c r="F378" i="8"/>
  <c r="G378" i="8" s="1"/>
  <c r="H378" i="8" s="1"/>
  <c r="D378" i="8"/>
  <c r="C378" i="8"/>
  <c r="F107" i="8"/>
  <c r="D107" i="8"/>
  <c r="C107" i="8"/>
  <c r="F62" i="8"/>
  <c r="G62" i="8" s="1"/>
  <c r="H62" i="8" s="1"/>
  <c r="D62" i="8"/>
  <c r="C62" i="8"/>
  <c r="F60" i="8"/>
  <c r="G60" i="8" s="1"/>
  <c r="H60" i="8" s="1"/>
  <c r="D60" i="8"/>
  <c r="C60" i="8"/>
  <c r="F51" i="8"/>
  <c r="G51" i="8" s="1"/>
  <c r="H51" i="8" s="1"/>
  <c r="D51" i="8"/>
  <c r="C51" i="8"/>
  <c r="F50" i="8"/>
  <c r="G50" i="8" s="1"/>
  <c r="H50" i="8" s="1"/>
  <c r="D50" i="8"/>
  <c r="C50" i="8"/>
  <c r="F538" i="8"/>
  <c r="G538" i="8" s="1"/>
  <c r="H538" i="8" s="1"/>
  <c r="D538" i="8"/>
  <c r="C538" i="8"/>
  <c r="E107" i="8" l="1"/>
  <c r="I378" i="8"/>
  <c r="I502" i="8"/>
  <c r="E502" i="8"/>
  <c r="E378" i="8"/>
  <c r="G107" i="8"/>
  <c r="H107" i="8" s="1"/>
  <c r="I107" i="8" s="1"/>
  <c r="I60" i="8"/>
  <c r="I62" i="8"/>
  <c r="E62" i="8"/>
  <c r="E60" i="8"/>
  <c r="E50" i="8"/>
  <c r="I50" i="8"/>
  <c r="I51" i="8"/>
  <c r="E51" i="8"/>
  <c r="I538" i="8"/>
  <c r="E538" i="8"/>
  <c r="F61" i="8" l="1"/>
  <c r="G61" i="8" s="1"/>
  <c r="H61" i="8" s="1"/>
  <c r="D61" i="8"/>
  <c r="C61" i="8"/>
  <c r="I61" i="8" l="1"/>
  <c r="E61" i="8"/>
  <c r="F501" i="8"/>
  <c r="D501" i="8"/>
  <c r="C501" i="8"/>
  <c r="F256" i="8"/>
  <c r="G256" i="8" s="1"/>
  <c r="H256" i="8" s="1"/>
  <c r="D256" i="8"/>
  <c r="C256" i="8"/>
  <c r="F255" i="8"/>
  <c r="G255" i="8" s="1"/>
  <c r="H255" i="8" s="1"/>
  <c r="D255" i="8"/>
  <c r="C255" i="8"/>
  <c r="F254" i="8"/>
  <c r="D254" i="8"/>
  <c r="C254" i="8"/>
  <c r="F88" i="8"/>
  <c r="G88" i="8" s="1"/>
  <c r="H88" i="8" s="1"/>
  <c r="D88" i="8"/>
  <c r="C88" i="8"/>
  <c r="F87" i="8"/>
  <c r="G87" i="8" s="1"/>
  <c r="H87" i="8" s="1"/>
  <c r="D87" i="8"/>
  <c r="C87" i="8"/>
  <c r="F42" i="8"/>
  <c r="G42" i="8" s="1"/>
  <c r="H42" i="8" s="1"/>
  <c r="D42" i="8"/>
  <c r="C42" i="8"/>
  <c r="F41" i="8"/>
  <c r="G41" i="8" s="1"/>
  <c r="H41" i="8" s="1"/>
  <c r="D41" i="8"/>
  <c r="C41" i="8"/>
  <c r="F40" i="8"/>
  <c r="G40" i="8" s="1"/>
  <c r="H40" i="8" s="1"/>
  <c r="D40" i="8"/>
  <c r="C40" i="8"/>
  <c r="F39" i="8"/>
  <c r="D39" i="8"/>
  <c r="C39" i="8"/>
  <c r="F38" i="8"/>
  <c r="G38" i="8" s="1"/>
  <c r="H38" i="8" s="1"/>
  <c r="D38" i="8"/>
  <c r="C38" i="8"/>
  <c r="F37" i="8"/>
  <c r="G37" i="8" s="1"/>
  <c r="H37" i="8" s="1"/>
  <c r="D37" i="8"/>
  <c r="C37" i="8"/>
  <c r="F29" i="8"/>
  <c r="G29" i="8" s="1"/>
  <c r="H29" i="8" s="1"/>
  <c r="D29" i="8"/>
  <c r="C29" i="8"/>
  <c r="F28" i="8"/>
  <c r="G28" i="8" s="1"/>
  <c r="H28" i="8" s="1"/>
  <c r="D28" i="8"/>
  <c r="C28" i="8"/>
  <c r="F15" i="8"/>
  <c r="G15" i="8" s="1"/>
  <c r="H15" i="8" s="1"/>
  <c r="D15" i="8"/>
  <c r="C15" i="8"/>
  <c r="F14" i="8"/>
  <c r="G14" i="8" s="1"/>
  <c r="H14" i="8" s="1"/>
  <c r="D14" i="8"/>
  <c r="C14" i="8"/>
  <c r="F544" i="8"/>
  <c r="D544" i="8"/>
  <c r="C544" i="8"/>
  <c r="F543" i="8"/>
  <c r="D543" i="8"/>
  <c r="C543" i="8"/>
  <c r="E501" i="8" l="1"/>
  <c r="G501" i="8"/>
  <c r="H501" i="8" s="1"/>
  <c r="I501" i="8" s="1"/>
  <c r="I255" i="8"/>
  <c r="E254" i="8"/>
  <c r="G254" i="8"/>
  <c r="H254" i="8" s="1"/>
  <c r="I254" i="8" s="1"/>
  <c r="E256" i="8"/>
  <c r="I256" i="8"/>
  <c r="E255" i="8"/>
  <c r="I88" i="8"/>
  <c r="I37" i="8"/>
  <c r="E87" i="8"/>
  <c r="I87" i="8"/>
  <c r="E88" i="8"/>
  <c r="I38" i="8"/>
  <c r="I40" i="8"/>
  <c r="I42" i="8"/>
  <c r="E39" i="8"/>
  <c r="I41" i="8"/>
  <c r="E38" i="8"/>
  <c r="E40" i="8"/>
  <c r="E42" i="8"/>
  <c r="G39" i="8"/>
  <c r="H39" i="8" s="1"/>
  <c r="I39" i="8" s="1"/>
  <c r="E41" i="8"/>
  <c r="E37" i="8"/>
  <c r="I28" i="8"/>
  <c r="E14" i="8"/>
  <c r="I15" i="8"/>
  <c r="E29" i="8"/>
  <c r="I29" i="8"/>
  <c r="E28" i="8"/>
  <c r="I14" i="8"/>
  <c r="E15" i="8"/>
  <c r="E543" i="8"/>
  <c r="E544" i="8"/>
  <c r="G544" i="8"/>
  <c r="H544" i="8" s="1"/>
  <c r="I544" i="8" s="1"/>
  <c r="G543" i="8"/>
  <c r="H543" i="8" s="1"/>
  <c r="I543" i="8" s="1"/>
  <c r="F317" i="8"/>
  <c r="G317" i="8" s="1"/>
  <c r="H317" i="8" s="1"/>
  <c r="D317" i="8"/>
  <c r="C317" i="8"/>
  <c r="F298" i="8"/>
  <c r="G298" i="8" s="1"/>
  <c r="H298" i="8" s="1"/>
  <c r="D298" i="8"/>
  <c r="C298" i="8"/>
  <c r="F253" i="8"/>
  <c r="G253" i="8" s="1"/>
  <c r="H253" i="8" s="1"/>
  <c r="D253" i="8"/>
  <c r="C253" i="8"/>
  <c r="I298" i="8" l="1"/>
  <c r="I253" i="8"/>
  <c r="I317" i="8"/>
  <c r="E317" i="8"/>
  <c r="E298" i="8"/>
  <c r="E253" i="8"/>
  <c r="C316" i="8"/>
  <c r="D316" i="8"/>
  <c r="F316" i="8"/>
  <c r="G316" i="8" s="1"/>
  <c r="H316" i="8" s="1"/>
  <c r="C314" i="8"/>
  <c r="D314" i="8"/>
  <c r="F314" i="8"/>
  <c r="C537" i="8"/>
  <c r="D537" i="8"/>
  <c r="F537" i="8"/>
  <c r="G537" i="8" s="1"/>
  <c r="H537" i="8" s="1"/>
  <c r="I537" i="8" l="1"/>
  <c r="I316" i="8"/>
  <c r="E314" i="8"/>
  <c r="E537" i="8"/>
  <c r="E316" i="8"/>
  <c r="G314" i="8"/>
  <c r="H314" i="8" s="1"/>
  <c r="I314" i="8" s="1"/>
  <c r="F370" i="8"/>
  <c r="D370" i="8"/>
  <c r="C370" i="8"/>
  <c r="F315" i="8"/>
  <c r="G315" i="8" s="1"/>
  <c r="H315" i="8" s="1"/>
  <c r="D315" i="8"/>
  <c r="C315" i="8"/>
  <c r="E370" i="8" l="1"/>
  <c r="G370" i="8"/>
  <c r="H370" i="8" s="1"/>
  <c r="I370" i="8" s="1"/>
  <c r="I315" i="8"/>
  <c r="E315" i="8"/>
  <c r="F313" i="8" l="1"/>
  <c r="G313" i="8" s="1"/>
  <c r="H313" i="8" s="1"/>
  <c r="D313" i="8"/>
  <c r="C313" i="8"/>
  <c r="F252" i="8"/>
  <c r="G252" i="8" s="1"/>
  <c r="H252" i="8" s="1"/>
  <c r="D252" i="8"/>
  <c r="C252" i="8"/>
  <c r="F251" i="8"/>
  <c r="D251" i="8"/>
  <c r="C251" i="8"/>
  <c r="F207" i="8"/>
  <c r="D207" i="8"/>
  <c r="C207" i="8"/>
  <c r="F153" i="8"/>
  <c r="D153" i="8"/>
  <c r="C153" i="8"/>
  <c r="F103" i="8"/>
  <c r="G103" i="8" s="1"/>
  <c r="H103" i="8" s="1"/>
  <c r="D103" i="8"/>
  <c r="C103" i="8"/>
  <c r="E153" i="8" l="1"/>
  <c r="E251" i="8"/>
  <c r="E207" i="8"/>
  <c r="I103" i="8"/>
  <c r="G153" i="8"/>
  <c r="I252" i="8"/>
  <c r="I313" i="8"/>
  <c r="E313" i="8"/>
  <c r="E252" i="8"/>
  <c r="G251" i="8"/>
  <c r="H251" i="8" s="1"/>
  <c r="I251" i="8" s="1"/>
  <c r="G207" i="8"/>
  <c r="H207" i="8" s="1"/>
  <c r="I207" i="8" s="1"/>
  <c r="E103" i="8"/>
  <c r="F128" i="8"/>
  <c r="G128" i="8" s="1"/>
  <c r="H128" i="8" s="1"/>
  <c r="D128" i="8"/>
  <c r="C128" i="8"/>
  <c r="I128" i="8" l="1"/>
  <c r="E128" i="8"/>
  <c r="F281" i="8"/>
  <c r="D281" i="8"/>
  <c r="C281" i="8"/>
  <c r="C236" i="8"/>
  <c r="D236" i="8"/>
  <c r="F236" i="8"/>
  <c r="G236" i="8" s="1"/>
  <c r="H236" i="8" s="1"/>
  <c r="H153" i="8"/>
  <c r="E281" i="8" l="1"/>
  <c r="G281" i="8"/>
  <c r="H281" i="8" s="1"/>
  <c r="I281" i="8" s="1"/>
  <c r="I153" i="8"/>
  <c r="I236" i="8"/>
  <c r="E236" i="8"/>
  <c r="F512" i="8" l="1"/>
  <c r="D512" i="8"/>
  <c r="C512" i="8"/>
  <c r="F498" i="8" l="1"/>
  <c r="D498" i="8"/>
  <c r="C498" i="8"/>
  <c r="F249" i="8"/>
  <c r="G249" i="8" s="1"/>
  <c r="H249" i="8" s="1"/>
  <c r="D249" i="8"/>
  <c r="C249" i="8"/>
  <c r="E498" i="8" l="1"/>
  <c r="G498" i="8"/>
  <c r="H498" i="8" s="1"/>
  <c r="I498" i="8" s="1"/>
  <c r="I249" i="8"/>
  <c r="E249" i="8"/>
  <c r="F113" i="8"/>
  <c r="G113" i="8" s="1"/>
  <c r="H113" i="8" s="1"/>
  <c r="D113" i="8"/>
  <c r="C113" i="8"/>
  <c r="I113" i="8" l="1"/>
  <c r="E113" i="8"/>
  <c r="F250" i="8"/>
  <c r="D250" i="8"/>
  <c r="C250" i="8"/>
  <c r="E250" i="8" l="1"/>
  <c r="G250" i="8"/>
  <c r="H250" i="8" s="1"/>
  <c r="I250" i="8" s="1"/>
  <c r="F545" i="8" l="1"/>
  <c r="G545" i="8" s="1"/>
  <c r="H545" i="8" s="1"/>
  <c r="D545" i="8"/>
  <c r="C545" i="8"/>
  <c r="F542" i="8"/>
  <c r="G542" i="8" s="1"/>
  <c r="H542" i="8" s="1"/>
  <c r="D542" i="8"/>
  <c r="C542" i="8"/>
  <c r="F541" i="8"/>
  <c r="D541" i="8"/>
  <c r="C541" i="8"/>
  <c r="C536" i="8"/>
  <c r="D536" i="8"/>
  <c r="F536" i="8"/>
  <c r="G536" i="8" s="1"/>
  <c r="H536" i="8" s="1"/>
  <c r="C493" i="8"/>
  <c r="D493" i="8"/>
  <c r="F493" i="8"/>
  <c r="F540" i="8" l="1"/>
  <c r="D540" i="8"/>
  <c r="C540" i="8"/>
  <c r="E541" i="8"/>
  <c r="I545" i="8"/>
  <c r="I542" i="8"/>
  <c r="I536" i="8"/>
  <c r="E536" i="8"/>
  <c r="G541" i="8"/>
  <c r="G540" i="8" s="1"/>
  <c r="E545" i="8"/>
  <c r="E493" i="8"/>
  <c r="E542" i="8"/>
  <c r="G493" i="8"/>
  <c r="H493" i="8" s="1"/>
  <c r="I493" i="8" s="1"/>
  <c r="E540" i="8" l="1"/>
  <c r="H541" i="8"/>
  <c r="H540" i="8" s="1"/>
  <c r="I541" i="8" l="1"/>
  <c r="I540" i="8" s="1"/>
  <c r="F535" i="8"/>
  <c r="G535" i="8" s="1"/>
  <c r="H535" i="8" s="1"/>
  <c r="D535" i="8"/>
  <c r="C535" i="8"/>
  <c r="F500" i="8"/>
  <c r="G500" i="8" s="1"/>
  <c r="H500" i="8" s="1"/>
  <c r="D500" i="8"/>
  <c r="C500" i="8"/>
  <c r="F499" i="8"/>
  <c r="G499" i="8" s="1"/>
  <c r="H499" i="8" s="1"/>
  <c r="D499" i="8"/>
  <c r="C499" i="8"/>
  <c r="F269" i="8"/>
  <c r="G269" i="8" s="1"/>
  <c r="H269" i="8" s="1"/>
  <c r="D269" i="8"/>
  <c r="C269" i="8"/>
  <c r="I500" i="8" l="1"/>
  <c r="I499" i="8"/>
  <c r="I535" i="8"/>
  <c r="E535" i="8"/>
  <c r="E499" i="8"/>
  <c r="E500" i="8"/>
  <c r="I269" i="8"/>
  <c r="E269" i="8"/>
  <c r="F534" i="8"/>
  <c r="G534" i="8" s="1"/>
  <c r="H534" i="8" s="1"/>
  <c r="D534" i="8"/>
  <c r="C534" i="8"/>
  <c r="F530" i="8"/>
  <c r="F528" i="8"/>
  <c r="F526" i="8"/>
  <c r="F388" i="8"/>
  <c r="D388" i="8"/>
  <c r="C388" i="8"/>
  <c r="F375" i="8"/>
  <c r="D375" i="8"/>
  <c r="F367" i="8"/>
  <c r="G367" i="8" s="1"/>
  <c r="H367" i="8" s="1"/>
  <c r="D367" i="8"/>
  <c r="C367" i="8"/>
  <c r="F354" i="8"/>
  <c r="D354" i="8"/>
  <c r="C354" i="8"/>
  <c r="F215" i="8"/>
  <c r="D215" i="8"/>
  <c r="C215" i="8"/>
  <c r="F206" i="8"/>
  <c r="D206" i="8"/>
  <c r="C206" i="8"/>
  <c r="I534" i="8" l="1"/>
  <c r="E534" i="8"/>
  <c r="E388" i="8"/>
  <c r="G388" i="8"/>
  <c r="H388" i="8" s="1"/>
  <c r="I388" i="8" s="1"/>
  <c r="E375" i="8"/>
  <c r="G375" i="8"/>
  <c r="H375" i="8" s="1"/>
  <c r="I375" i="8" s="1"/>
  <c r="E354" i="8"/>
  <c r="I367" i="8"/>
  <c r="E367" i="8"/>
  <c r="G354" i="8"/>
  <c r="H354" i="8" s="1"/>
  <c r="I354" i="8" s="1"/>
  <c r="E215" i="8"/>
  <c r="G215" i="8"/>
  <c r="H215" i="8" s="1"/>
  <c r="I215" i="8" s="1"/>
  <c r="E206" i="8"/>
  <c r="G206" i="8"/>
  <c r="H206" i="8" s="1"/>
  <c r="I206" i="8" s="1"/>
  <c r="F49" i="8" l="1"/>
  <c r="G49" i="8" s="1"/>
  <c r="H49" i="8" s="1"/>
  <c r="D49" i="8"/>
  <c r="C49" i="8"/>
  <c r="F59" i="8"/>
  <c r="D59" i="8"/>
  <c r="C59" i="8"/>
  <c r="I49" i="8" l="1"/>
  <c r="E59" i="8"/>
  <c r="E49" i="8"/>
  <c r="G59" i="8"/>
  <c r="H59" i="8" s="1"/>
  <c r="I59" i="8" s="1"/>
  <c r="F280" i="8" l="1"/>
  <c r="D280" i="8"/>
  <c r="C280" i="8"/>
  <c r="E280" i="8" l="1"/>
  <c r="G280" i="8"/>
  <c r="H280" i="8" s="1"/>
  <c r="I280" i="8" s="1"/>
  <c r="F533" i="8"/>
  <c r="G533" i="8" s="1"/>
  <c r="H533" i="8" s="1"/>
  <c r="D533" i="8"/>
  <c r="C533" i="8"/>
  <c r="F532" i="8"/>
  <c r="G532" i="8" s="1"/>
  <c r="H532" i="8" s="1"/>
  <c r="D532" i="8"/>
  <c r="C532" i="8"/>
  <c r="F497" i="8"/>
  <c r="G497" i="8" s="1"/>
  <c r="H497" i="8" s="1"/>
  <c r="D497" i="8"/>
  <c r="C497" i="8"/>
  <c r="F496" i="8"/>
  <c r="G496" i="8" s="1"/>
  <c r="H496" i="8" s="1"/>
  <c r="D496" i="8"/>
  <c r="C496" i="8"/>
  <c r="F495" i="8"/>
  <c r="G495" i="8" s="1"/>
  <c r="H495" i="8" s="1"/>
  <c r="D495" i="8"/>
  <c r="C495" i="8"/>
  <c r="L458" i="8"/>
  <c r="L459" i="8"/>
  <c r="L460" i="8"/>
  <c r="L461" i="8"/>
  <c r="L462" i="8"/>
  <c r="L463" i="8"/>
  <c r="L464" i="8"/>
  <c r="L465" i="8"/>
  <c r="L466" i="8"/>
  <c r="L467" i="8"/>
  <c r="L468" i="8"/>
  <c r="L469" i="8"/>
  <c r="L470" i="8"/>
  <c r="L471" i="8"/>
  <c r="L472" i="8"/>
  <c r="L473" i="8"/>
  <c r="L474" i="8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4" i="8"/>
  <c r="L504" i="8"/>
  <c r="L505" i="8"/>
  <c r="L506" i="8"/>
  <c r="L507" i="8"/>
  <c r="L508" i="8"/>
  <c r="L509" i="8"/>
  <c r="L510" i="8"/>
  <c r="L511" i="8"/>
  <c r="L512" i="8"/>
  <c r="L457" i="8"/>
  <c r="I533" i="8" l="1"/>
  <c r="I496" i="8"/>
  <c r="I532" i="8"/>
  <c r="I495" i="8"/>
  <c r="E497" i="8"/>
  <c r="I497" i="8"/>
  <c r="E533" i="8"/>
  <c r="E532" i="8"/>
  <c r="E496" i="8"/>
  <c r="E495" i="8"/>
  <c r="C392" i="8"/>
  <c r="D392" i="8"/>
  <c r="F392" i="8"/>
  <c r="G392" i="8" s="1"/>
  <c r="H392" i="8" s="1"/>
  <c r="F382" i="8"/>
  <c r="D382" i="8"/>
  <c r="C382" i="8"/>
  <c r="E382" i="8" l="1"/>
  <c r="I392" i="8"/>
  <c r="E392" i="8"/>
  <c r="G382" i="8"/>
  <c r="H382" i="8" s="1"/>
  <c r="I382" i="8" s="1"/>
  <c r="F494" i="8" l="1"/>
  <c r="D494" i="8"/>
  <c r="C494" i="8"/>
  <c r="F391" i="8"/>
  <c r="D391" i="8"/>
  <c r="C391" i="8"/>
  <c r="F309" i="8"/>
  <c r="D309" i="8"/>
  <c r="C309" i="8"/>
  <c r="E391" i="8" l="1"/>
  <c r="E494" i="8"/>
  <c r="G494" i="8"/>
  <c r="H494" i="8" s="1"/>
  <c r="I494" i="8" s="1"/>
  <c r="G391" i="8"/>
  <c r="H391" i="8" s="1"/>
  <c r="I391" i="8" s="1"/>
  <c r="E309" i="8"/>
  <c r="G309" i="8"/>
  <c r="H309" i="8" s="1"/>
  <c r="I309" i="8" s="1"/>
  <c r="C152" i="8" l="1"/>
  <c r="D152" i="8"/>
  <c r="F152" i="8"/>
  <c r="G152" i="8" s="1"/>
  <c r="H152" i="8" s="1"/>
  <c r="C312" i="8"/>
  <c r="D312" i="8"/>
  <c r="F312" i="8"/>
  <c r="G312" i="8" s="1"/>
  <c r="H312" i="8" s="1"/>
  <c r="C387" i="8"/>
  <c r="D387" i="8"/>
  <c r="F387" i="8"/>
  <c r="G387" i="8" s="1"/>
  <c r="H387" i="8" s="1"/>
  <c r="D369" i="8"/>
  <c r="F369" i="8"/>
  <c r="G369" i="8" s="1"/>
  <c r="H369" i="8" s="1"/>
  <c r="C369" i="8"/>
  <c r="I312" i="8" l="1"/>
  <c r="I152" i="8"/>
  <c r="I387" i="8"/>
  <c r="E312" i="8"/>
  <c r="E152" i="8"/>
  <c r="E387" i="8"/>
  <c r="I369" i="8"/>
  <c r="E369" i="8"/>
  <c r="P531" i="8" l="1"/>
  <c r="F531" i="8"/>
  <c r="D531" i="8"/>
  <c r="C531" i="8"/>
  <c r="P530" i="8"/>
  <c r="G530" i="8"/>
  <c r="H530" i="8" s="1"/>
  <c r="D530" i="8"/>
  <c r="C530" i="8"/>
  <c r="P529" i="8"/>
  <c r="F529" i="8"/>
  <c r="G529" i="8" s="1"/>
  <c r="H529" i="8" s="1"/>
  <c r="D529" i="8"/>
  <c r="C529" i="8"/>
  <c r="P528" i="8"/>
  <c r="G528" i="8"/>
  <c r="H528" i="8" s="1"/>
  <c r="D528" i="8"/>
  <c r="C528" i="8"/>
  <c r="P527" i="8"/>
  <c r="F527" i="8"/>
  <c r="D527" i="8"/>
  <c r="C527" i="8"/>
  <c r="P526" i="8"/>
  <c r="D526" i="8"/>
  <c r="C526" i="8"/>
  <c r="P525" i="8"/>
  <c r="D525" i="8"/>
  <c r="C525" i="8"/>
  <c r="P524" i="8"/>
  <c r="F524" i="8"/>
  <c r="D524" i="8"/>
  <c r="C524" i="8"/>
  <c r="P522" i="8"/>
  <c r="F522" i="8"/>
  <c r="D522" i="8"/>
  <c r="C522" i="8"/>
  <c r="P521" i="8"/>
  <c r="F521" i="8"/>
  <c r="G521" i="8" s="1"/>
  <c r="H521" i="8" s="1"/>
  <c r="D521" i="8"/>
  <c r="C521" i="8"/>
  <c r="P520" i="8"/>
  <c r="F520" i="8"/>
  <c r="F519" i="8" s="1"/>
  <c r="D520" i="8"/>
  <c r="D519" i="8" s="1"/>
  <c r="C520" i="8"/>
  <c r="C519" i="8" s="1"/>
  <c r="P512" i="8"/>
  <c r="G512" i="8"/>
  <c r="H512" i="8" s="1"/>
  <c r="P511" i="8"/>
  <c r="F511" i="8"/>
  <c r="G511" i="8" s="1"/>
  <c r="H511" i="8" s="1"/>
  <c r="D511" i="8"/>
  <c r="C511" i="8"/>
  <c r="P510" i="8"/>
  <c r="F510" i="8"/>
  <c r="D510" i="8"/>
  <c r="C510" i="8"/>
  <c r="P509" i="8"/>
  <c r="F509" i="8"/>
  <c r="G509" i="8" s="1"/>
  <c r="H509" i="8" s="1"/>
  <c r="D509" i="8"/>
  <c r="C509" i="8"/>
  <c r="P508" i="8"/>
  <c r="F508" i="8"/>
  <c r="D508" i="8"/>
  <c r="C508" i="8"/>
  <c r="P507" i="8"/>
  <c r="F507" i="8"/>
  <c r="D507" i="8"/>
  <c r="C507" i="8"/>
  <c r="P506" i="8"/>
  <c r="F506" i="8"/>
  <c r="G506" i="8" s="1"/>
  <c r="H506" i="8" s="1"/>
  <c r="D506" i="8"/>
  <c r="C506" i="8"/>
  <c r="P505" i="8"/>
  <c r="F505" i="8"/>
  <c r="D505" i="8"/>
  <c r="C505" i="8"/>
  <c r="P504" i="8"/>
  <c r="F504" i="8"/>
  <c r="G504" i="8" s="1"/>
  <c r="H504" i="8" s="1"/>
  <c r="D504" i="8"/>
  <c r="C504" i="8"/>
  <c r="P492" i="8"/>
  <c r="F492" i="8"/>
  <c r="G492" i="8" s="1"/>
  <c r="H492" i="8" s="1"/>
  <c r="D492" i="8"/>
  <c r="C492" i="8"/>
  <c r="P491" i="8"/>
  <c r="F491" i="8"/>
  <c r="D491" i="8"/>
  <c r="C491" i="8"/>
  <c r="P490" i="8"/>
  <c r="F490" i="8"/>
  <c r="G490" i="8" s="1"/>
  <c r="H490" i="8" s="1"/>
  <c r="D490" i="8"/>
  <c r="C490" i="8"/>
  <c r="P489" i="8"/>
  <c r="F489" i="8"/>
  <c r="D489" i="8"/>
  <c r="C489" i="8"/>
  <c r="P488" i="8"/>
  <c r="F488" i="8"/>
  <c r="G488" i="8" s="1"/>
  <c r="H488" i="8" s="1"/>
  <c r="D488" i="8"/>
  <c r="C488" i="8"/>
  <c r="P487" i="8"/>
  <c r="F487" i="8"/>
  <c r="G487" i="8" s="1"/>
  <c r="H487" i="8" s="1"/>
  <c r="D487" i="8"/>
  <c r="C487" i="8"/>
  <c r="P486" i="8"/>
  <c r="F486" i="8"/>
  <c r="D486" i="8"/>
  <c r="C486" i="8"/>
  <c r="P485" i="8"/>
  <c r="F485" i="8"/>
  <c r="G485" i="8" s="1"/>
  <c r="H485" i="8" s="1"/>
  <c r="D485" i="8"/>
  <c r="C485" i="8"/>
  <c r="P484" i="8"/>
  <c r="F484" i="8"/>
  <c r="D484" i="8"/>
  <c r="C484" i="8"/>
  <c r="P483" i="8"/>
  <c r="F483" i="8"/>
  <c r="D483" i="8"/>
  <c r="C483" i="8"/>
  <c r="P482" i="8"/>
  <c r="F482" i="8"/>
  <c r="G482" i="8" s="1"/>
  <c r="H482" i="8" s="1"/>
  <c r="D482" i="8"/>
  <c r="C482" i="8"/>
  <c r="P481" i="8"/>
  <c r="F481" i="8"/>
  <c r="D481" i="8"/>
  <c r="C481" i="8"/>
  <c r="P480" i="8"/>
  <c r="F480" i="8"/>
  <c r="G480" i="8" s="1"/>
  <c r="H480" i="8" s="1"/>
  <c r="D480" i="8"/>
  <c r="C480" i="8"/>
  <c r="P479" i="8"/>
  <c r="F479" i="8"/>
  <c r="D479" i="8"/>
  <c r="C479" i="8"/>
  <c r="P478" i="8"/>
  <c r="F478" i="8"/>
  <c r="G478" i="8" s="1"/>
  <c r="H478" i="8" s="1"/>
  <c r="D478" i="8"/>
  <c r="C478" i="8"/>
  <c r="P477" i="8"/>
  <c r="F477" i="8"/>
  <c r="D477" i="8"/>
  <c r="C477" i="8"/>
  <c r="P476" i="8"/>
  <c r="F476" i="8"/>
  <c r="G476" i="8" s="1"/>
  <c r="H476" i="8" s="1"/>
  <c r="D476" i="8"/>
  <c r="C476" i="8"/>
  <c r="P475" i="8"/>
  <c r="F475" i="8"/>
  <c r="D475" i="8"/>
  <c r="C475" i="8"/>
  <c r="P474" i="8"/>
  <c r="F474" i="8"/>
  <c r="G474" i="8" s="1"/>
  <c r="H474" i="8" s="1"/>
  <c r="D474" i="8"/>
  <c r="C474" i="8"/>
  <c r="P473" i="8"/>
  <c r="F473" i="8"/>
  <c r="D473" i="8"/>
  <c r="C473" i="8"/>
  <c r="P472" i="8"/>
  <c r="F472" i="8"/>
  <c r="G472" i="8" s="1"/>
  <c r="H472" i="8" s="1"/>
  <c r="D472" i="8"/>
  <c r="C472" i="8"/>
  <c r="P471" i="8"/>
  <c r="F471" i="8"/>
  <c r="D471" i="8"/>
  <c r="C471" i="8"/>
  <c r="P470" i="8"/>
  <c r="F470" i="8"/>
  <c r="D470" i="8"/>
  <c r="C470" i="8"/>
  <c r="P469" i="8"/>
  <c r="F469" i="8"/>
  <c r="G469" i="8" s="1"/>
  <c r="H469" i="8" s="1"/>
  <c r="D469" i="8"/>
  <c r="C469" i="8"/>
  <c r="P468" i="8"/>
  <c r="F468" i="8"/>
  <c r="D468" i="8"/>
  <c r="C468" i="8"/>
  <c r="P467" i="8"/>
  <c r="F467" i="8"/>
  <c r="D467" i="8"/>
  <c r="C467" i="8"/>
  <c r="P466" i="8"/>
  <c r="F466" i="8"/>
  <c r="D466" i="8"/>
  <c r="C466" i="8"/>
  <c r="P465" i="8"/>
  <c r="F465" i="8"/>
  <c r="G465" i="8" s="1"/>
  <c r="H465" i="8" s="1"/>
  <c r="D465" i="8"/>
  <c r="C465" i="8"/>
  <c r="P464" i="8"/>
  <c r="F464" i="8"/>
  <c r="D464" i="8"/>
  <c r="C464" i="8"/>
  <c r="P463" i="8"/>
  <c r="F463" i="8"/>
  <c r="G463" i="8" s="1"/>
  <c r="H463" i="8" s="1"/>
  <c r="D463" i="8"/>
  <c r="C463" i="8"/>
  <c r="P462" i="8"/>
  <c r="F462" i="8"/>
  <c r="D462" i="8"/>
  <c r="C462" i="8"/>
  <c r="P461" i="8"/>
  <c r="F461" i="8"/>
  <c r="G461" i="8" s="1"/>
  <c r="H461" i="8" s="1"/>
  <c r="D461" i="8"/>
  <c r="C461" i="8"/>
  <c r="P460" i="8"/>
  <c r="F460" i="8"/>
  <c r="D460" i="8"/>
  <c r="C460" i="8"/>
  <c r="P459" i="8"/>
  <c r="F459" i="8"/>
  <c r="G459" i="8" s="1"/>
  <c r="H459" i="8" s="1"/>
  <c r="D459" i="8"/>
  <c r="C459" i="8"/>
  <c r="P458" i="8"/>
  <c r="F458" i="8"/>
  <c r="D458" i="8"/>
  <c r="C458" i="8"/>
  <c r="P457" i="8"/>
  <c r="F457" i="8"/>
  <c r="D457" i="8"/>
  <c r="C457" i="8"/>
  <c r="P456" i="8"/>
  <c r="F456" i="8"/>
  <c r="G456" i="8" s="1"/>
  <c r="H456" i="8" s="1"/>
  <c r="D456" i="8"/>
  <c r="C456" i="8"/>
  <c r="P455" i="8"/>
  <c r="F455" i="8"/>
  <c r="G455" i="8" s="1"/>
  <c r="H455" i="8" s="1"/>
  <c r="D455" i="8"/>
  <c r="C455" i="8"/>
  <c r="P454" i="8"/>
  <c r="F454" i="8"/>
  <c r="G454" i="8" s="1"/>
  <c r="H454" i="8" s="1"/>
  <c r="D454" i="8"/>
  <c r="C454" i="8"/>
  <c r="P453" i="8"/>
  <c r="F453" i="8"/>
  <c r="D453" i="8"/>
  <c r="C453" i="8"/>
  <c r="P452" i="8"/>
  <c r="F452" i="8"/>
  <c r="G452" i="8" s="1"/>
  <c r="H452" i="8" s="1"/>
  <c r="D452" i="8"/>
  <c r="C452" i="8"/>
  <c r="P451" i="8"/>
  <c r="F451" i="8"/>
  <c r="D451" i="8"/>
  <c r="C451" i="8"/>
  <c r="P450" i="8"/>
  <c r="F450" i="8"/>
  <c r="G450" i="8" s="1"/>
  <c r="H450" i="8" s="1"/>
  <c r="D450" i="8"/>
  <c r="C450" i="8"/>
  <c r="P449" i="8"/>
  <c r="F449" i="8"/>
  <c r="D449" i="8"/>
  <c r="C449" i="8"/>
  <c r="P448" i="8"/>
  <c r="F448" i="8"/>
  <c r="D448" i="8"/>
  <c r="C448" i="8"/>
  <c r="P447" i="8"/>
  <c r="F447" i="8"/>
  <c r="G447" i="8" s="1"/>
  <c r="H447" i="8" s="1"/>
  <c r="D447" i="8"/>
  <c r="C447" i="8"/>
  <c r="P446" i="8"/>
  <c r="F446" i="8"/>
  <c r="G446" i="8" s="1"/>
  <c r="H446" i="8" s="1"/>
  <c r="D446" i="8"/>
  <c r="C446" i="8"/>
  <c r="P445" i="8"/>
  <c r="F445" i="8"/>
  <c r="D445" i="8"/>
  <c r="C445" i="8"/>
  <c r="P444" i="8"/>
  <c r="F444" i="8"/>
  <c r="G444" i="8" s="1"/>
  <c r="H444" i="8" s="1"/>
  <c r="D444" i="8"/>
  <c r="C444" i="8"/>
  <c r="P443" i="8"/>
  <c r="F443" i="8"/>
  <c r="D443" i="8"/>
  <c r="C443" i="8"/>
  <c r="P442" i="8"/>
  <c r="F442" i="8"/>
  <c r="G442" i="8" s="1"/>
  <c r="H442" i="8" s="1"/>
  <c r="D442" i="8"/>
  <c r="C442" i="8"/>
  <c r="P441" i="8"/>
  <c r="F441" i="8"/>
  <c r="G441" i="8" s="1"/>
  <c r="H441" i="8" s="1"/>
  <c r="D441" i="8"/>
  <c r="C441" i="8"/>
  <c r="P440" i="8"/>
  <c r="F440" i="8"/>
  <c r="D440" i="8"/>
  <c r="C440" i="8"/>
  <c r="P439" i="8"/>
  <c r="F439" i="8"/>
  <c r="G439" i="8" s="1"/>
  <c r="H439" i="8" s="1"/>
  <c r="D439" i="8"/>
  <c r="C439" i="8"/>
  <c r="P438" i="8"/>
  <c r="F438" i="8"/>
  <c r="G438" i="8" s="1"/>
  <c r="H438" i="8" s="1"/>
  <c r="D438" i="8"/>
  <c r="C438" i="8"/>
  <c r="P437" i="8"/>
  <c r="F437" i="8"/>
  <c r="G437" i="8" s="1"/>
  <c r="H437" i="8" s="1"/>
  <c r="D437" i="8"/>
  <c r="C437" i="8"/>
  <c r="P436" i="8"/>
  <c r="F436" i="8"/>
  <c r="G436" i="8" s="1"/>
  <c r="H436" i="8" s="1"/>
  <c r="D436" i="8"/>
  <c r="C436" i="8"/>
  <c r="P435" i="8"/>
  <c r="F435" i="8"/>
  <c r="G435" i="8" s="1"/>
  <c r="H435" i="8" s="1"/>
  <c r="D435" i="8"/>
  <c r="C435" i="8"/>
  <c r="P434" i="8"/>
  <c r="F434" i="8"/>
  <c r="G434" i="8" s="1"/>
  <c r="H434" i="8" s="1"/>
  <c r="D434" i="8"/>
  <c r="C434" i="8"/>
  <c r="P433" i="8"/>
  <c r="F433" i="8"/>
  <c r="G433" i="8" s="1"/>
  <c r="H433" i="8" s="1"/>
  <c r="D433" i="8"/>
  <c r="C433" i="8"/>
  <c r="P432" i="8"/>
  <c r="F432" i="8"/>
  <c r="G432" i="8" s="1"/>
  <c r="H432" i="8" s="1"/>
  <c r="D432" i="8"/>
  <c r="C432" i="8"/>
  <c r="P431" i="8"/>
  <c r="F431" i="8"/>
  <c r="G431" i="8" s="1"/>
  <c r="H431" i="8" s="1"/>
  <c r="D431" i="8"/>
  <c r="C431" i="8"/>
  <c r="P430" i="8"/>
  <c r="F430" i="8"/>
  <c r="G430" i="8" s="1"/>
  <c r="H430" i="8" s="1"/>
  <c r="D430" i="8"/>
  <c r="C430" i="8"/>
  <c r="P429" i="8"/>
  <c r="F429" i="8"/>
  <c r="G429" i="8" s="1"/>
  <c r="H429" i="8" s="1"/>
  <c r="D429" i="8"/>
  <c r="C429" i="8"/>
  <c r="P428" i="8"/>
  <c r="F428" i="8"/>
  <c r="G428" i="8" s="1"/>
  <c r="H428" i="8" s="1"/>
  <c r="D428" i="8"/>
  <c r="C428" i="8"/>
  <c r="P427" i="8"/>
  <c r="F427" i="8"/>
  <c r="G427" i="8" s="1"/>
  <c r="H427" i="8" s="1"/>
  <c r="D427" i="8"/>
  <c r="C427" i="8"/>
  <c r="P426" i="8"/>
  <c r="F426" i="8"/>
  <c r="D426" i="8"/>
  <c r="C426" i="8"/>
  <c r="P425" i="8"/>
  <c r="F425" i="8"/>
  <c r="G425" i="8" s="1"/>
  <c r="H425" i="8" s="1"/>
  <c r="D425" i="8"/>
  <c r="C425" i="8"/>
  <c r="P424" i="8"/>
  <c r="F424" i="8"/>
  <c r="D424" i="8"/>
  <c r="C424" i="8"/>
  <c r="P423" i="8"/>
  <c r="F423" i="8"/>
  <c r="G423" i="8" s="1"/>
  <c r="H423" i="8" s="1"/>
  <c r="D423" i="8"/>
  <c r="C423" i="8"/>
  <c r="P422" i="8"/>
  <c r="F422" i="8"/>
  <c r="D422" i="8"/>
  <c r="C422" i="8"/>
  <c r="P421" i="8"/>
  <c r="F421" i="8"/>
  <c r="G421" i="8" s="1"/>
  <c r="H421" i="8" s="1"/>
  <c r="D421" i="8"/>
  <c r="C421" i="8"/>
  <c r="P420" i="8"/>
  <c r="F420" i="8"/>
  <c r="D420" i="8"/>
  <c r="C420" i="8"/>
  <c r="P419" i="8"/>
  <c r="F419" i="8"/>
  <c r="G419" i="8" s="1"/>
  <c r="H419" i="8" s="1"/>
  <c r="D419" i="8"/>
  <c r="C419" i="8"/>
  <c r="P418" i="8"/>
  <c r="F418" i="8"/>
  <c r="D418" i="8"/>
  <c r="C418" i="8"/>
  <c r="P417" i="8"/>
  <c r="F417" i="8"/>
  <c r="G417" i="8" s="1"/>
  <c r="H417" i="8" s="1"/>
  <c r="D417" i="8"/>
  <c r="C417" i="8"/>
  <c r="P416" i="8"/>
  <c r="F416" i="8"/>
  <c r="D416" i="8"/>
  <c r="C416" i="8"/>
  <c r="P415" i="8"/>
  <c r="F415" i="8"/>
  <c r="G415" i="8" s="1"/>
  <c r="H415" i="8" s="1"/>
  <c r="D415" i="8"/>
  <c r="C415" i="8"/>
  <c r="P414" i="8"/>
  <c r="F414" i="8"/>
  <c r="D414" i="8"/>
  <c r="C414" i="8"/>
  <c r="P413" i="8"/>
  <c r="F413" i="8"/>
  <c r="D413" i="8"/>
  <c r="C413" i="8"/>
  <c r="P412" i="8"/>
  <c r="F412" i="8"/>
  <c r="D412" i="8"/>
  <c r="C412" i="8"/>
  <c r="P411" i="8"/>
  <c r="F411" i="8"/>
  <c r="D411" i="8"/>
  <c r="C411" i="8"/>
  <c r="P410" i="8"/>
  <c r="F410" i="8"/>
  <c r="D410" i="8"/>
  <c r="C410" i="8"/>
  <c r="P409" i="8"/>
  <c r="F409" i="8"/>
  <c r="D409" i="8"/>
  <c r="C409" i="8"/>
  <c r="P408" i="8"/>
  <c r="F408" i="8"/>
  <c r="D408" i="8"/>
  <c r="C408" i="8"/>
  <c r="P407" i="8"/>
  <c r="F407" i="8"/>
  <c r="D407" i="8"/>
  <c r="C407" i="8"/>
  <c r="P406" i="8"/>
  <c r="F406" i="8"/>
  <c r="D406" i="8"/>
  <c r="C406" i="8"/>
  <c r="P405" i="8"/>
  <c r="F405" i="8"/>
  <c r="G405" i="8" s="1"/>
  <c r="H405" i="8" s="1"/>
  <c r="D405" i="8"/>
  <c r="C405" i="8"/>
  <c r="P404" i="8"/>
  <c r="F404" i="8"/>
  <c r="D404" i="8"/>
  <c r="C404" i="8"/>
  <c r="P403" i="8"/>
  <c r="F403" i="8"/>
  <c r="D403" i="8"/>
  <c r="C403" i="8"/>
  <c r="P402" i="8"/>
  <c r="F402" i="8"/>
  <c r="D402" i="8"/>
  <c r="C402" i="8"/>
  <c r="P401" i="8"/>
  <c r="F401" i="8"/>
  <c r="D401" i="8"/>
  <c r="C401" i="8"/>
  <c r="P400" i="8"/>
  <c r="F400" i="8"/>
  <c r="G400" i="8" s="1"/>
  <c r="H400" i="8" s="1"/>
  <c r="D400" i="8"/>
  <c r="C400" i="8"/>
  <c r="P399" i="8"/>
  <c r="F399" i="8"/>
  <c r="D399" i="8"/>
  <c r="C399" i="8"/>
  <c r="P398" i="8"/>
  <c r="F398" i="8"/>
  <c r="G398" i="8" s="1"/>
  <c r="H398" i="8" s="1"/>
  <c r="D398" i="8"/>
  <c r="C398" i="8"/>
  <c r="P397" i="8"/>
  <c r="F397" i="8"/>
  <c r="D397" i="8"/>
  <c r="C397" i="8"/>
  <c r="P396" i="8"/>
  <c r="F396" i="8"/>
  <c r="G396" i="8" s="1"/>
  <c r="H396" i="8" s="1"/>
  <c r="D396" i="8"/>
  <c r="C396" i="8"/>
  <c r="P395" i="8"/>
  <c r="F395" i="8"/>
  <c r="D395" i="8"/>
  <c r="C395" i="8"/>
  <c r="P394" i="8"/>
  <c r="F394" i="8"/>
  <c r="G394" i="8" s="1"/>
  <c r="H394" i="8" s="1"/>
  <c r="D394" i="8"/>
  <c r="C394" i="8"/>
  <c r="P393" i="8"/>
  <c r="F393" i="8"/>
  <c r="D393" i="8"/>
  <c r="C393" i="8"/>
  <c r="P390" i="8"/>
  <c r="F390" i="8"/>
  <c r="G390" i="8" s="1"/>
  <c r="H390" i="8" s="1"/>
  <c r="D390" i="8"/>
  <c r="C390" i="8"/>
  <c r="P389" i="8"/>
  <c r="F389" i="8"/>
  <c r="D389" i="8"/>
  <c r="C389" i="8"/>
  <c r="P386" i="8"/>
  <c r="F386" i="8"/>
  <c r="G386" i="8" s="1"/>
  <c r="H386" i="8" s="1"/>
  <c r="D386" i="8"/>
  <c r="C386" i="8"/>
  <c r="P385" i="8"/>
  <c r="F385" i="8"/>
  <c r="D385" i="8"/>
  <c r="C385" i="8"/>
  <c r="P384" i="8"/>
  <c r="F384" i="8"/>
  <c r="G384" i="8" s="1"/>
  <c r="H384" i="8" s="1"/>
  <c r="D384" i="8"/>
  <c r="C384" i="8"/>
  <c r="P383" i="8"/>
  <c r="F383" i="8"/>
  <c r="D383" i="8"/>
  <c r="C383" i="8"/>
  <c r="P381" i="8"/>
  <c r="F381" i="8"/>
  <c r="G381" i="8" s="1"/>
  <c r="H381" i="8" s="1"/>
  <c r="D381" i="8"/>
  <c r="C381" i="8"/>
  <c r="P380" i="8"/>
  <c r="F380" i="8"/>
  <c r="D380" i="8"/>
  <c r="C380" i="8"/>
  <c r="P379" i="8"/>
  <c r="F379" i="8"/>
  <c r="G379" i="8" s="1"/>
  <c r="H379" i="8" s="1"/>
  <c r="D379" i="8"/>
  <c r="C379" i="8"/>
  <c r="P377" i="8"/>
  <c r="F377" i="8"/>
  <c r="D377" i="8"/>
  <c r="C377" i="8"/>
  <c r="P376" i="8"/>
  <c r="F376" i="8"/>
  <c r="G376" i="8" s="1"/>
  <c r="H376" i="8" s="1"/>
  <c r="D376" i="8"/>
  <c r="C376" i="8"/>
  <c r="P374" i="8"/>
  <c r="F374" i="8"/>
  <c r="G374" i="8" s="1"/>
  <c r="H374" i="8" s="1"/>
  <c r="D374" i="8"/>
  <c r="P373" i="8"/>
  <c r="F373" i="8"/>
  <c r="D373" i="8"/>
  <c r="P372" i="8"/>
  <c r="F372" i="8"/>
  <c r="D372" i="8"/>
  <c r="P371" i="8"/>
  <c r="F371" i="8"/>
  <c r="D371" i="8"/>
  <c r="C371" i="8"/>
  <c r="P368" i="8"/>
  <c r="F368" i="8"/>
  <c r="G368" i="8" s="1"/>
  <c r="H368" i="8" s="1"/>
  <c r="D368" i="8"/>
  <c r="C368" i="8"/>
  <c r="P366" i="8"/>
  <c r="F366" i="8"/>
  <c r="D366" i="8"/>
  <c r="C366" i="8"/>
  <c r="P365" i="8"/>
  <c r="F365" i="8"/>
  <c r="D365" i="8"/>
  <c r="C365" i="8"/>
  <c r="P364" i="8"/>
  <c r="F364" i="8"/>
  <c r="D364" i="8"/>
  <c r="C364" i="8"/>
  <c r="P363" i="8"/>
  <c r="F363" i="8"/>
  <c r="G363" i="8" s="1"/>
  <c r="H363" i="8" s="1"/>
  <c r="D363" i="8"/>
  <c r="C363" i="8"/>
  <c r="P362" i="8"/>
  <c r="F362" i="8"/>
  <c r="D362" i="8"/>
  <c r="C362" i="8"/>
  <c r="P361" i="8"/>
  <c r="F361" i="8"/>
  <c r="D361" i="8"/>
  <c r="C361" i="8"/>
  <c r="P360" i="8"/>
  <c r="F360" i="8"/>
  <c r="D360" i="8"/>
  <c r="C360" i="8"/>
  <c r="P359" i="8"/>
  <c r="F359" i="8"/>
  <c r="G359" i="8" s="1"/>
  <c r="H359" i="8" s="1"/>
  <c r="D359" i="8"/>
  <c r="C359" i="8"/>
  <c r="P358" i="8"/>
  <c r="F358" i="8"/>
  <c r="D358" i="8"/>
  <c r="C358" i="8"/>
  <c r="P357" i="8"/>
  <c r="F357" i="8"/>
  <c r="D357" i="8"/>
  <c r="C357" i="8"/>
  <c r="P356" i="8"/>
  <c r="F356" i="8"/>
  <c r="D356" i="8"/>
  <c r="C356" i="8"/>
  <c r="P355" i="8"/>
  <c r="F355" i="8"/>
  <c r="G355" i="8" s="1"/>
  <c r="H355" i="8" s="1"/>
  <c r="D355" i="8"/>
  <c r="C355" i="8"/>
  <c r="P353" i="8"/>
  <c r="F353" i="8"/>
  <c r="D353" i="8"/>
  <c r="C353" i="8"/>
  <c r="P352" i="8"/>
  <c r="F352" i="8"/>
  <c r="D352" i="8"/>
  <c r="C352" i="8"/>
  <c r="P351" i="8"/>
  <c r="F351" i="8"/>
  <c r="D351" i="8"/>
  <c r="C351" i="8"/>
  <c r="P347" i="8"/>
  <c r="F347" i="8"/>
  <c r="G347" i="8" s="1"/>
  <c r="H347" i="8" s="1"/>
  <c r="D347" i="8"/>
  <c r="C347" i="8"/>
  <c r="P346" i="8"/>
  <c r="F346" i="8"/>
  <c r="D346" i="8"/>
  <c r="C346" i="8"/>
  <c r="P345" i="8"/>
  <c r="F345" i="8"/>
  <c r="D345" i="8"/>
  <c r="C345" i="8"/>
  <c r="P344" i="8"/>
  <c r="F344" i="8"/>
  <c r="D344" i="8"/>
  <c r="C344" i="8"/>
  <c r="P343" i="8"/>
  <c r="F343" i="8"/>
  <c r="G343" i="8" s="1"/>
  <c r="H343" i="8" s="1"/>
  <c r="D343" i="8"/>
  <c r="C343" i="8"/>
  <c r="P342" i="8"/>
  <c r="F342" i="8"/>
  <c r="D342" i="8"/>
  <c r="C342" i="8"/>
  <c r="P341" i="8"/>
  <c r="F341" i="8"/>
  <c r="D341" i="8"/>
  <c r="C341" i="8"/>
  <c r="P340" i="8"/>
  <c r="F340" i="8"/>
  <c r="D340" i="8"/>
  <c r="C340" i="8"/>
  <c r="P339" i="8"/>
  <c r="F339" i="8"/>
  <c r="G339" i="8" s="1"/>
  <c r="H339" i="8" s="1"/>
  <c r="D339" i="8"/>
  <c r="C339" i="8"/>
  <c r="P338" i="8"/>
  <c r="F338" i="8"/>
  <c r="D338" i="8"/>
  <c r="C338" i="8"/>
  <c r="P337" i="8"/>
  <c r="F337" i="8"/>
  <c r="D337" i="8"/>
  <c r="C337" i="8"/>
  <c r="P336" i="8"/>
  <c r="F336" i="8"/>
  <c r="D336" i="8"/>
  <c r="C336" i="8"/>
  <c r="P335" i="8"/>
  <c r="F335" i="8"/>
  <c r="G335" i="8" s="1"/>
  <c r="H335" i="8" s="1"/>
  <c r="D335" i="8"/>
  <c r="C335" i="8"/>
  <c r="P334" i="8"/>
  <c r="F334" i="8"/>
  <c r="D334" i="8"/>
  <c r="C334" i="8"/>
  <c r="P333" i="8"/>
  <c r="F333" i="8"/>
  <c r="D333" i="8"/>
  <c r="C333" i="8"/>
  <c r="P332" i="8"/>
  <c r="F332" i="8"/>
  <c r="D332" i="8"/>
  <c r="C332" i="8"/>
  <c r="P331" i="8"/>
  <c r="F331" i="8"/>
  <c r="G331" i="8" s="1"/>
  <c r="H331" i="8" s="1"/>
  <c r="D331" i="8"/>
  <c r="C331" i="8"/>
  <c r="P330" i="8"/>
  <c r="F330" i="8"/>
  <c r="D330" i="8"/>
  <c r="C330" i="8"/>
  <c r="P329" i="8"/>
  <c r="F329" i="8"/>
  <c r="D329" i="8"/>
  <c r="C329" i="8"/>
  <c r="P328" i="8"/>
  <c r="F328" i="8"/>
  <c r="D328" i="8"/>
  <c r="C328" i="8"/>
  <c r="P327" i="8"/>
  <c r="F327" i="8"/>
  <c r="G327" i="8" s="1"/>
  <c r="H327" i="8" s="1"/>
  <c r="D327" i="8"/>
  <c r="C327" i="8"/>
  <c r="P326" i="8"/>
  <c r="F326" i="8"/>
  <c r="D326" i="8"/>
  <c r="C326" i="8"/>
  <c r="P325" i="8"/>
  <c r="F325" i="8"/>
  <c r="G325" i="8" s="1"/>
  <c r="H325" i="8" s="1"/>
  <c r="D325" i="8"/>
  <c r="C325" i="8"/>
  <c r="P311" i="8"/>
  <c r="F311" i="8"/>
  <c r="G311" i="8" s="1"/>
  <c r="H311" i="8" s="1"/>
  <c r="D311" i="8"/>
  <c r="C311" i="8"/>
  <c r="P310" i="8"/>
  <c r="F310" i="8"/>
  <c r="G310" i="8" s="1"/>
  <c r="H310" i="8" s="1"/>
  <c r="D310" i="8"/>
  <c r="C310" i="8"/>
  <c r="P308" i="8"/>
  <c r="F308" i="8"/>
  <c r="G308" i="8" s="1"/>
  <c r="H308" i="8" s="1"/>
  <c r="D308" i="8"/>
  <c r="C308" i="8"/>
  <c r="P307" i="8"/>
  <c r="F307" i="8"/>
  <c r="G307" i="8" s="1"/>
  <c r="H307" i="8" s="1"/>
  <c r="D307" i="8"/>
  <c r="C307" i="8"/>
  <c r="P306" i="8"/>
  <c r="F306" i="8"/>
  <c r="G306" i="8" s="1"/>
  <c r="H306" i="8" s="1"/>
  <c r="D306" i="8"/>
  <c r="C306" i="8"/>
  <c r="P305" i="8"/>
  <c r="F305" i="8"/>
  <c r="G305" i="8" s="1"/>
  <c r="H305" i="8" s="1"/>
  <c r="D305" i="8"/>
  <c r="C305" i="8"/>
  <c r="P304" i="8"/>
  <c r="F304" i="8"/>
  <c r="G304" i="8" s="1"/>
  <c r="H304" i="8" s="1"/>
  <c r="D304" i="8"/>
  <c r="C304" i="8"/>
  <c r="P303" i="8"/>
  <c r="F303" i="8"/>
  <c r="G303" i="8" s="1"/>
  <c r="H303" i="8" s="1"/>
  <c r="D303" i="8"/>
  <c r="C303" i="8"/>
  <c r="P302" i="8"/>
  <c r="F302" i="8"/>
  <c r="G302" i="8" s="1"/>
  <c r="H302" i="8" s="1"/>
  <c r="D302" i="8"/>
  <c r="C302" i="8"/>
  <c r="P301" i="8"/>
  <c r="F301" i="8"/>
  <c r="G301" i="8" s="1"/>
  <c r="H301" i="8" s="1"/>
  <c r="D301" i="8"/>
  <c r="C301" i="8"/>
  <c r="P300" i="8"/>
  <c r="F300" i="8"/>
  <c r="G300" i="8" s="1"/>
  <c r="H300" i="8" s="1"/>
  <c r="D300" i="8"/>
  <c r="C300" i="8"/>
  <c r="P299" i="8"/>
  <c r="F299" i="8"/>
  <c r="G299" i="8" s="1"/>
  <c r="H299" i="8" s="1"/>
  <c r="D299" i="8"/>
  <c r="C299" i="8"/>
  <c r="P297" i="8"/>
  <c r="F297" i="8"/>
  <c r="G297" i="8" s="1"/>
  <c r="H297" i="8" s="1"/>
  <c r="D297" i="8"/>
  <c r="C297" i="8"/>
  <c r="P296" i="8"/>
  <c r="F296" i="8"/>
  <c r="G296" i="8" s="1"/>
  <c r="H296" i="8" s="1"/>
  <c r="D296" i="8"/>
  <c r="C296" i="8"/>
  <c r="P295" i="8"/>
  <c r="F295" i="8"/>
  <c r="G295" i="8" s="1"/>
  <c r="H295" i="8" s="1"/>
  <c r="D295" i="8"/>
  <c r="C295" i="8"/>
  <c r="P294" i="8"/>
  <c r="F294" i="8"/>
  <c r="G294" i="8" s="1"/>
  <c r="H294" i="8" s="1"/>
  <c r="D294" i="8"/>
  <c r="C294" i="8"/>
  <c r="P293" i="8"/>
  <c r="F293" i="8"/>
  <c r="G293" i="8" s="1"/>
  <c r="H293" i="8" s="1"/>
  <c r="D293" i="8"/>
  <c r="C293" i="8"/>
  <c r="P292" i="8"/>
  <c r="F292" i="8"/>
  <c r="G292" i="8" s="1"/>
  <c r="H292" i="8" s="1"/>
  <c r="D292" i="8"/>
  <c r="C292" i="8"/>
  <c r="P291" i="8"/>
  <c r="F291" i="8"/>
  <c r="G291" i="8" s="1"/>
  <c r="H291" i="8" s="1"/>
  <c r="D291" i="8"/>
  <c r="C291" i="8"/>
  <c r="P290" i="8"/>
  <c r="F290" i="8"/>
  <c r="G290" i="8" s="1"/>
  <c r="H290" i="8" s="1"/>
  <c r="D290" i="8"/>
  <c r="C290" i="8"/>
  <c r="P289" i="8"/>
  <c r="F289" i="8"/>
  <c r="G289" i="8" s="1"/>
  <c r="H289" i="8" s="1"/>
  <c r="D289" i="8"/>
  <c r="C289" i="8"/>
  <c r="P288" i="8"/>
  <c r="F288" i="8"/>
  <c r="G288" i="8" s="1"/>
  <c r="H288" i="8" s="1"/>
  <c r="D288" i="8"/>
  <c r="C288" i="8"/>
  <c r="P287" i="8"/>
  <c r="F287" i="8"/>
  <c r="G287" i="8" s="1"/>
  <c r="H287" i="8" s="1"/>
  <c r="D287" i="8"/>
  <c r="C287" i="8"/>
  <c r="P286" i="8"/>
  <c r="F286" i="8"/>
  <c r="G286" i="8" s="1"/>
  <c r="H286" i="8" s="1"/>
  <c r="D286" i="8"/>
  <c r="C286" i="8"/>
  <c r="P285" i="8"/>
  <c r="F285" i="8"/>
  <c r="G285" i="8" s="1"/>
  <c r="H285" i="8" s="1"/>
  <c r="D285" i="8"/>
  <c r="C285" i="8"/>
  <c r="P284" i="8"/>
  <c r="F284" i="8"/>
  <c r="G284" i="8" s="1"/>
  <c r="H284" i="8" s="1"/>
  <c r="D284" i="8"/>
  <c r="C284" i="8"/>
  <c r="P283" i="8"/>
  <c r="F283" i="8"/>
  <c r="G283" i="8" s="1"/>
  <c r="H283" i="8" s="1"/>
  <c r="D283" i="8"/>
  <c r="C283" i="8"/>
  <c r="P282" i="8"/>
  <c r="F282" i="8"/>
  <c r="G282" i="8" s="1"/>
  <c r="H282" i="8" s="1"/>
  <c r="D282" i="8"/>
  <c r="C282" i="8"/>
  <c r="P279" i="8"/>
  <c r="F279" i="8"/>
  <c r="G279" i="8" s="1"/>
  <c r="H279" i="8" s="1"/>
  <c r="D279" i="8"/>
  <c r="C279" i="8"/>
  <c r="P278" i="8"/>
  <c r="F278" i="8"/>
  <c r="G278" i="8" s="1"/>
  <c r="H278" i="8" s="1"/>
  <c r="D278" i="8"/>
  <c r="C278" i="8"/>
  <c r="P277" i="8"/>
  <c r="F277" i="8"/>
  <c r="G277" i="8" s="1"/>
  <c r="H277" i="8" s="1"/>
  <c r="D277" i="8"/>
  <c r="C277" i="8"/>
  <c r="P276" i="8"/>
  <c r="F276" i="8"/>
  <c r="G276" i="8" s="1"/>
  <c r="H276" i="8" s="1"/>
  <c r="D276" i="8"/>
  <c r="C276" i="8"/>
  <c r="P275" i="8"/>
  <c r="F275" i="8"/>
  <c r="G275" i="8" s="1"/>
  <c r="H275" i="8" s="1"/>
  <c r="D275" i="8"/>
  <c r="C275" i="8"/>
  <c r="P274" i="8"/>
  <c r="F274" i="8"/>
  <c r="G274" i="8" s="1"/>
  <c r="H274" i="8" s="1"/>
  <c r="D274" i="8"/>
  <c r="C274" i="8"/>
  <c r="P273" i="8"/>
  <c r="F273" i="8"/>
  <c r="G273" i="8" s="1"/>
  <c r="H273" i="8" s="1"/>
  <c r="D273" i="8"/>
  <c r="C273" i="8"/>
  <c r="P272" i="8"/>
  <c r="F272" i="8"/>
  <c r="G272" i="8" s="1"/>
  <c r="H272" i="8" s="1"/>
  <c r="D272" i="8"/>
  <c r="C272" i="8"/>
  <c r="P271" i="8"/>
  <c r="F271" i="8"/>
  <c r="G271" i="8" s="1"/>
  <c r="H271" i="8" s="1"/>
  <c r="D271" i="8"/>
  <c r="C271" i="8"/>
  <c r="P270" i="8"/>
  <c r="F270" i="8"/>
  <c r="G270" i="8" s="1"/>
  <c r="H270" i="8" s="1"/>
  <c r="D270" i="8"/>
  <c r="C270" i="8"/>
  <c r="P268" i="8"/>
  <c r="F268" i="8"/>
  <c r="G268" i="8" s="1"/>
  <c r="H268" i="8" s="1"/>
  <c r="D268" i="8"/>
  <c r="C268" i="8"/>
  <c r="P267" i="8"/>
  <c r="F267" i="8"/>
  <c r="G267" i="8" s="1"/>
  <c r="H267" i="8" s="1"/>
  <c r="D267" i="8"/>
  <c r="C267" i="8"/>
  <c r="P266" i="8"/>
  <c r="F266" i="8"/>
  <c r="G266" i="8" s="1"/>
  <c r="H266" i="8" s="1"/>
  <c r="D266" i="8"/>
  <c r="C266" i="8"/>
  <c r="P265" i="8"/>
  <c r="F265" i="8"/>
  <c r="G265" i="8" s="1"/>
  <c r="H265" i="8" s="1"/>
  <c r="D265" i="8"/>
  <c r="C265" i="8"/>
  <c r="P264" i="8"/>
  <c r="F264" i="8"/>
  <c r="G264" i="8" s="1"/>
  <c r="H264" i="8" s="1"/>
  <c r="D264" i="8"/>
  <c r="C264" i="8"/>
  <c r="P263" i="8"/>
  <c r="F263" i="8"/>
  <c r="D263" i="8"/>
  <c r="C263" i="8"/>
  <c r="P262" i="8"/>
  <c r="F262" i="8"/>
  <c r="D262" i="8"/>
  <c r="C262" i="8"/>
  <c r="P261" i="8"/>
  <c r="F261" i="8"/>
  <c r="D261" i="8"/>
  <c r="C261" i="8"/>
  <c r="P260" i="8"/>
  <c r="F260" i="8"/>
  <c r="D260" i="8"/>
  <c r="C260" i="8"/>
  <c r="P259" i="8"/>
  <c r="F259" i="8"/>
  <c r="D259" i="8"/>
  <c r="C259" i="8"/>
  <c r="P258" i="8"/>
  <c r="F258" i="8"/>
  <c r="D258" i="8"/>
  <c r="C258" i="8"/>
  <c r="P248" i="8"/>
  <c r="F248" i="8"/>
  <c r="G248" i="8" s="1"/>
  <c r="H248" i="8" s="1"/>
  <c r="D248" i="8"/>
  <c r="C248" i="8"/>
  <c r="P247" i="8"/>
  <c r="F247" i="8"/>
  <c r="D247" i="8"/>
  <c r="C247" i="8"/>
  <c r="P246" i="8"/>
  <c r="F246" i="8"/>
  <c r="D246" i="8"/>
  <c r="C246" i="8"/>
  <c r="P245" i="8"/>
  <c r="F245" i="8"/>
  <c r="D245" i="8"/>
  <c r="C245" i="8"/>
  <c r="P244" i="8"/>
  <c r="F244" i="8"/>
  <c r="D244" i="8"/>
  <c r="C244" i="8"/>
  <c r="P243" i="8"/>
  <c r="F243" i="8"/>
  <c r="D243" i="8"/>
  <c r="C243" i="8"/>
  <c r="P242" i="8"/>
  <c r="F242" i="8"/>
  <c r="D242" i="8"/>
  <c r="C242" i="8"/>
  <c r="P241" i="8"/>
  <c r="F241" i="8"/>
  <c r="D241" i="8"/>
  <c r="C241" i="8"/>
  <c r="P240" i="8"/>
  <c r="F240" i="8"/>
  <c r="D240" i="8"/>
  <c r="C240" i="8"/>
  <c r="P239" i="8"/>
  <c r="F239" i="8"/>
  <c r="D239" i="8"/>
  <c r="C239" i="8"/>
  <c r="P238" i="8"/>
  <c r="F238" i="8"/>
  <c r="D238" i="8"/>
  <c r="C238" i="8"/>
  <c r="P237" i="8"/>
  <c r="F237" i="8"/>
  <c r="D237" i="8"/>
  <c r="C237" i="8"/>
  <c r="P235" i="8"/>
  <c r="F235" i="8"/>
  <c r="D235" i="8"/>
  <c r="C235" i="8"/>
  <c r="P234" i="8"/>
  <c r="F234" i="8"/>
  <c r="D234" i="8"/>
  <c r="C234" i="8"/>
  <c r="P233" i="8"/>
  <c r="F233" i="8"/>
  <c r="D233" i="8"/>
  <c r="C233" i="8"/>
  <c r="P232" i="8"/>
  <c r="F232" i="8"/>
  <c r="D232" i="8"/>
  <c r="C232" i="8"/>
  <c r="P231" i="8"/>
  <c r="F231" i="8"/>
  <c r="D231" i="8"/>
  <c r="C231" i="8"/>
  <c r="P230" i="8"/>
  <c r="F230" i="8"/>
  <c r="D230" i="8"/>
  <c r="C230" i="8"/>
  <c r="P229" i="8"/>
  <c r="F229" i="8"/>
  <c r="D229" i="8"/>
  <c r="C229" i="8"/>
  <c r="P228" i="8"/>
  <c r="F228" i="8"/>
  <c r="D228" i="8"/>
  <c r="C228" i="8"/>
  <c r="P227" i="8"/>
  <c r="F227" i="8"/>
  <c r="G227" i="8" s="1"/>
  <c r="H227" i="8" s="1"/>
  <c r="D227" i="8"/>
  <c r="C227" i="8"/>
  <c r="P226" i="8"/>
  <c r="F226" i="8"/>
  <c r="G226" i="8" s="1"/>
  <c r="H226" i="8" s="1"/>
  <c r="D226" i="8"/>
  <c r="C226" i="8"/>
  <c r="P225" i="8"/>
  <c r="F225" i="8"/>
  <c r="G225" i="8" s="1"/>
  <c r="H225" i="8" s="1"/>
  <c r="D225" i="8"/>
  <c r="C225" i="8"/>
  <c r="P224" i="8"/>
  <c r="F224" i="8"/>
  <c r="G224" i="8" s="1"/>
  <c r="H224" i="8" s="1"/>
  <c r="D224" i="8"/>
  <c r="C224" i="8"/>
  <c r="P223" i="8"/>
  <c r="F223" i="8"/>
  <c r="G223" i="8" s="1"/>
  <c r="H223" i="8" s="1"/>
  <c r="D223" i="8"/>
  <c r="C223" i="8"/>
  <c r="P222" i="8"/>
  <c r="F222" i="8"/>
  <c r="G222" i="8" s="1"/>
  <c r="H222" i="8" s="1"/>
  <c r="D222" i="8"/>
  <c r="C222" i="8"/>
  <c r="P221" i="8"/>
  <c r="F221" i="8"/>
  <c r="G221" i="8" s="1"/>
  <c r="H221" i="8" s="1"/>
  <c r="D221" i="8"/>
  <c r="C221" i="8"/>
  <c r="P220" i="8"/>
  <c r="F220" i="8"/>
  <c r="G220" i="8" s="1"/>
  <c r="H220" i="8" s="1"/>
  <c r="D220" i="8"/>
  <c r="C220" i="8"/>
  <c r="P219" i="8"/>
  <c r="F219" i="8"/>
  <c r="G219" i="8" s="1"/>
  <c r="H219" i="8" s="1"/>
  <c r="D219" i="8"/>
  <c r="C219" i="8"/>
  <c r="P218" i="8"/>
  <c r="F218" i="8"/>
  <c r="G218" i="8" s="1"/>
  <c r="H218" i="8" s="1"/>
  <c r="D218" i="8"/>
  <c r="C218" i="8"/>
  <c r="P217" i="8"/>
  <c r="F217" i="8"/>
  <c r="G217" i="8" s="1"/>
  <c r="H217" i="8" s="1"/>
  <c r="D217" i="8"/>
  <c r="C217" i="8"/>
  <c r="P216" i="8"/>
  <c r="F216" i="8"/>
  <c r="G216" i="8" s="1"/>
  <c r="H216" i="8" s="1"/>
  <c r="D216" i="8"/>
  <c r="C216" i="8"/>
  <c r="P214" i="8"/>
  <c r="F214" i="8"/>
  <c r="G214" i="8" s="1"/>
  <c r="H214" i="8" s="1"/>
  <c r="D214" i="8"/>
  <c r="C214" i="8"/>
  <c r="P213" i="8"/>
  <c r="F213" i="8"/>
  <c r="G213" i="8" s="1"/>
  <c r="H213" i="8" s="1"/>
  <c r="D213" i="8"/>
  <c r="C213" i="8"/>
  <c r="P212" i="8"/>
  <c r="F212" i="8"/>
  <c r="G212" i="8" s="1"/>
  <c r="H212" i="8" s="1"/>
  <c r="D212" i="8"/>
  <c r="C212" i="8"/>
  <c r="P211" i="8"/>
  <c r="F211" i="8"/>
  <c r="G211" i="8" s="1"/>
  <c r="H211" i="8" s="1"/>
  <c r="D211" i="8"/>
  <c r="C211" i="8"/>
  <c r="P205" i="8"/>
  <c r="F205" i="8"/>
  <c r="G205" i="8" s="1"/>
  <c r="H205" i="8" s="1"/>
  <c r="D205" i="8"/>
  <c r="C205" i="8"/>
  <c r="P204" i="8"/>
  <c r="F204" i="8"/>
  <c r="G204" i="8" s="1"/>
  <c r="H204" i="8" s="1"/>
  <c r="D204" i="8"/>
  <c r="C204" i="8"/>
  <c r="P203" i="8"/>
  <c r="F203" i="8"/>
  <c r="G203" i="8" s="1"/>
  <c r="H203" i="8" s="1"/>
  <c r="D203" i="8"/>
  <c r="C203" i="8"/>
  <c r="P202" i="8"/>
  <c r="F202" i="8"/>
  <c r="G202" i="8" s="1"/>
  <c r="H202" i="8" s="1"/>
  <c r="D202" i="8"/>
  <c r="C202" i="8"/>
  <c r="P201" i="8"/>
  <c r="F201" i="8"/>
  <c r="G201" i="8" s="1"/>
  <c r="H201" i="8" s="1"/>
  <c r="D201" i="8"/>
  <c r="C201" i="8"/>
  <c r="P200" i="8"/>
  <c r="F200" i="8"/>
  <c r="G200" i="8" s="1"/>
  <c r="H200" i="8" s="1"/>
  <c r="D200" i="8"/>
  <c r="C200" i="8"/>
  <c r="P199" i="8"/>
  <c r="F199" i="8"/>
  <c r="G199" i="8" s="1"/>
  <c r="H199" i="8" s="1"/>
  <c r="D199" i="8"/>
  <c r="C199" i="8"/>
  <c r="P198" i="8"/>
  <c r="F198" i="8"/>
  <c r="G198" i="8" s="1"/>
  <c r="H198" i="8" s="1"/>
  <c r="D198" i="8"/>
  <c r="C198" i="8"/>
  <c r="P197" i="8"/>
  <c r="F197" i="8"/>
  <c r="G197" i="8" s="1"/>
  <c r="H197" i="8" s="1"/>
  <c r="D197" i="8"/>
  <c r="C197" i="8"/>
  <c r="P196" i="8"/>
  <c r="F196" i="8"/>
  <c r="G196" i="8" s="1"/>
  <c r="H196" i="8" s="1"/>
  <c r="D196" i="8"/>
  <c r="C196" i="8"/>
  <c r="P195" i="8"/>
  <c r="F195" i="8"/>
  <c r="G195" i="8" s="1"/>
  <c r="H195" i="8" s="1"/>
  <c r="D195" i="8"/>
  <c r="C195" i="8"/>
  <c r="P194" i="8"/>
  <c r="F194" i="8"/>
  <c r="G194" i="8" s="1"/>
  <c r="H194" i="8" s="1"/>
  <c r="D194" i="8"/>
  <c r="C194" i="8"/>
  <c r="P193" i="8"/>
  <c r="F193" i="8"/>
  <c r="G193" i="8" s="1"/>
  <c r="H193" i="8" s="1"/>
  <c r="D193" i="8"/>
  <c r="C193" i="8"/>
  <c r="P192" i="8"/>
  <c r="F192" i="8"/>
  <c r="G192" i="8" s="1"/>
  <c r="H192" i="8" s="1"/>
  <c r="D192" i="8"/>
  <c r="C192" i="8"/>
  <c r="P191" i="8"/>
  <c r="F191" i="8"/>
  <c r="G191" i="8" s="1"/>
  <c r="H191" i="8" s="1"/>
  <c r="D191" i="8"/>
  <c r="C191" i="8"/>
  <c r="P190" i="8"/>
  <c r="F190" i="8"/>
  <c r="G190" i="8" s="1"/>
  <c r="H190" i="8" s="1"/>
  <c r="D190" i="8"/>
  <c r="C190" i="8"/>
  <c r="P189" i="8"/>
  <c r="F189" i="8"/>
  <c r="G189" i="8" s="1"/>
  <c r="H189" i="8" s="1"/>
  <c r="D189" i="8"/>
  <c r="C189" i="8"/>
  <c r="P188" i="8"/>
  <c r="F188" i="8"/>
  <c r="G188" i="8" s="1"/>
  <c r="H188" i="8" s="1"/>
  <c r="D188" i="8"/>
  <c r="C188" i="8"/>
  <c r="P187" i="8"/>
  <c r="F187" i="8"/>
  <c r="G187" i="8" s="1"/>
  <c r="H187" i="8" s="1"/>
  <c r="D187" i="8"/>
  <c r="C187" i="8"/>
  <c r="P186" i="8"/>
  <c r="F186" i="8"/>
  <c r="G186" i="8" s="1"/>
  <c r="H186" i="8" s="1"/>
  <c r="D186" i="8"/>
  <c r="C186" i="8"/>
  <c r="P185" i="8"/>
  <c r="F185" i="8"/>
  <c r="G185" i="8" s="1"/>
  <c r="H185" i="8" s="1"/>
  <c r="D185" i="8"/>
  <c r="C185" i="8"/>
  <c r="P184" i="8"/>
  <c r="F184" i="8"/>
  <c r="G184" i="8" s="1"/>
  <c r="H184" i="8" s="1"/>
  <c r="D184" i="8"/>
  <c r="C184" i="8"/>
  <c r="P183" i="8"/>
  <c r="F183" i="8"/>
  <c r="G183" i="8" s="1"/>
  <c r="H183" i="8" s="1"/>
  <c r="D183" i="8"/>
  <c r="C183" i="8"/>
  <c r="P182" i="8"/>
  <c r="F182" i="8"/>
  <c r="G182" i="8" s="1"/>
  <c r="H182" i="8" s="1"/>
  <c r="D182" i="8"/>
  <c r="C182" i="8"/>
  <c r="P181" i="8"/>
  <c r="F181" i="8"/>
  <c r="G181" i="8" s="1"/>
  <c r="H181" i="8" s="1"/>
  <c r="D181" i="8"/>
  <c r="C181" i="8"/>
  <c r="P180" i="8"/>
  <c r="F180" i="8"/>
  <c r="G180" i="8" s="1"/>
  <c r="H180" i="8" s="1"/>
  <c r="D180" i="8"/>
  <c r="C180" i="8"/>
  <c r="P179" i="8"/>
  <c r="F179" i="8"/>
  <c r="G179" i="8" s="1"/>
  <c r="H179" i="8" s="1"/>
  <c r="D179" i="8"/>
  <c r="C179" i="8"/>
  <c r="P178" i="8"/>
  <c r="F178" i="8"/>
  <c r="G178" i="8" s="1"/>
  <c r="H178" i="8" s="1"/>
  <c r="D178" i="8"/>
  <c r="C178" i="8"/>
  <c r="P177" i="8"/>
  <c r="F177" i="8"/>
  <c r="G177" i="8" s="1"/>
  <c r="H177" i="8" s="1"/>
  <c r="D177" i="8"/>
  <c r="C177" i="8"/>
  <c r="P176" i="8"/>
  <c r="F176" i="8"/>
  <c r="G176" i="8" s="1"/>
  <c r="H176" i="8" s="1"/>
  <c r="D176" i="8"/>
  <c r="C176" i="8"/>
  <c r="P175" i="8"/>
  <c r="F175" i="8"/>
  <c r="G175" i="8" s="1"/>
  <c r="H175" i="8" s="1"/>
  <c r="D175" i="8"/>
  <c r="C175" i="8"/>
  <c r="P174" i="8"/>
  <c r="F174" i="8"/>
  <c r="G174" i="8" s="1"/>
  <c r="H174" i="8" s="1"/>
  <c r="D174" i="8"/>
  <c r="C174" i="8"/>
  <c r="P173" i="8"/>
  <c r="F173" i="8"/>
  <c r="G173" i="8" s="1"/>
  <c r="H173" i="8" s="1"/>
  <c r="D173" i="8"/>
  <c r="C173" i="8"/>
  <c r="P172" i="8"/>
  <c r="F172" i="8"/>
  <c r="G172" i="8" s="1"/>
  <c r="H172" i="8" s="1"/>
  <c r="D172" i="8"/>
  <c r="C172" i="8"/>
  <c r="P171" i="8"/>
  <c r="F171" i="8"/>
  <c r="G171" i="8" s="1"/>
  <c r="H171" i="8" s="1"/>
  <c r="D171" i="8"/>
  <c r="C171" i="8"/>
  <c r="P170" i="8"/>
  <c r="F170" i="8"/>
  <c r="G170" i="8" s="1"/>
  <c r="H170" i="8" s="1"/>
  <c r="D170" i="8"/>
  <c r="C170" i="8"/>
  <c r="P169" i="8"/>
  <c r="F169" i="8"/>
  <c r="G169" i="8" s="1"/>
  <c r="H169" i="8" s="1"/>
  <c r="D169" i="8"/>
  <c r="C169" i="8"/>
  <c r="P168" i="8"/>
  <c r="F168" i="8"/>
  <c r="G168" i="8" s="1"/>
  <c r="H168" i="8" s="1"/>
  <c r="D168" i="8"/>
  <c r="C168" i="8"/>
  <c r="P167" i="8"/>
  <c r="F167" i="8"/>
  <c r="G167" i="8" s="1"/>
  <c r="H167" i="8" s="1"/>
  <c r="D167" i="8"/>
  <c r="C167" i="8"/>
  <c r="P166" i="8"/>
  <c r="F166" i="8"/>
  <c r="G166" i="8" s="1"/>
  <c r="H166" i="8" s="1"/>
  <c r="D166" i="8"/>
  <c r="C166" i="8"/>
  <c r="P165" i="8"/>
  <c r="F165" i="8"/>
  <c r="G165" i="8" s="1"/>
  <c r="H165" i="8" s="1"/>
  <c r="D165" i="8"/>
  <c r="C165" i="8"/>
  <c r="P164" i="8"/>
  <c r="F164" i="8"/>
  <c r="G164" i="8" s="1"/>
  <c r="H164" i="8" s="1"/>
  <c r="D164" i="8"/>
  <c r="C164" i="8"/>
  <c r="P163" i="8"/>
  <c r="F163" i="8"/>
  <c r="G163" i="8" s="1"/>
  <c r="H163" i="8" s="1"/>
  <c r="D163" i="8"/>
  <c r="C163" i="8"/>
  <c r="P162" i="8"/>
  <c r="F162" i="8"/>
  <c r="G162" i="8" s="1"/>
  <c r="H162" i="8" s="1"/>
  <c r="D162" i="8"/>
  <c r="C162" i="8"/>
  <c r="P161" i="8"/>
  <c r="F161" i="8"/>
  <c r="G161" i="8" s="1"/>
  <c r="H161" i="8" s="1"/>
  <c r="D161" i="8"/>
  <c r="C161" i="8"/>
  <c r="P160" i="8"/>
  <c r="F160" i="8"/>
  <c r="G160" i="8" s="1"/>
  <c r="H160" i="8" s="1"/>
  <c r="D160" i="8"/>
  <c r="C160" i="8"/>
  <c r="P159" i="8"/>
  <c r="F159" i="8"/>
  <c r="G159" i="8" s="1"/>
  <c r="H159" i="8" s="1"/>
  <c r="D159" i="8"/>
  <c r="C159" i="8"/>
  <c r="P158" i="8"/>
  <c r="F158" i="8"/>
  <c r="G158" i="8" s="1"/>
  <c r="H158" i="8" s="1"/>
  <c r="D158" i="8"/>
  <c r="C158" i="8"/>
  <c r="P157" i="8"/>
  <c r="F157" i="8"/>
  <c r="G157" i="8" s="1"/>
  <c r="H157" i="8" s="1"/>
  <c r="D157" i="8"/>
  <c r="C157" i="8"/>
  <c r="P156" i="8"/>
  <c r="F156" i="8"/>
  <c r="G156" i="8" s="1"/>
  <c r="H156" i="8" s="1"/>
  <c r="D156" i="8"/>
  <c r="C156" i="8"/>
  <c r="P155" i="8"/>
  <c r="F155" i="8"/>
  <c r="G155" i="8" s="1"/>
  <c r="H155" i="8" s="1"/>
  <c r="D155" i="8"/>
  <c r="C155" i="8"/>
  <c r="P154" i="8"/>
  <c r="F154" i="8"/>
  <c r="G154" i="8" s="1"/>
  <c r="H154" i="8" s="1"/>
  <c r="D154" i="8"/>
  <c r="C154" i="8"/>
  <c r="P151" i="8"/>
  <c r="F151" i="8"/>
  <c r="G151" i="8" s="1"/>
  <c r="H151" i="8" s="1"/>
  <c r="D151" i="8"/>
  <c r="C151" i="8"/>
  <c r="P150" i="8"/>
  <c r="F150" i="8"/>
  <c r="G150" i="8" s="1"/>
  <c r="H150" i="8" s="1"/>
  <c r="D150" i="8"/>
  <c r="C150" i="8"/>
  <c r="P149" i="8"/>
  <c r="F149" i="8"/>
  <c r="G149" i="8" s="1"/>
  <c r="H149" i="8" s="1"/>
  <c r="D149" i="8"/>
  <c r="C149" i="8"/>
  <c r="P148" i="8"/>
  <c r="F148" i="8"/>
  <c r="G148" i="8" s="1"/>
  <c r="H148" i="8" s="1"/>
  <c r="D148" i="8"/>
  <c r="C148" i="8"/>
  <c r="P147" i="8"/>
  <c r="F147" i="8"/>
  <c r="G147" i="8" s="1"/>
  <c r="H147" i="8" s="1"/>
  <c r="D147" i="8"/>
  <c r="C147" i="8"/>
  <c r="P146" i="8"/>
  <c r="F146" i="8"/>
  <c r="G146" i="8" s="1"/>
  <c r="H146" i="8" s="1"/>
  <c r="D146" i="8"/>
  <c r="C146" i="8"/>
  <c r="P145" i="8"/>
  <c r="F145" i="8"/>
  <c r="G145" i="8" s="1"/>
  <c r="H145" i="8" s="1"/>
  <c r="D145" i="8"/>
  <c r="C145" i="8"/>
  <c r="P144" i="8"/>
  <c r="F144" i="8"/>
  <c r="G144" i="8" s="1"/>
  <c r="H144" i="8" s="1"/>
  <c r="D144" i="8"/>
  <c r="C144" i="8"/>
  <c r="P143" i="8"/>
  <c r="F143" i="8"/>
  <c r="G143" i="8" s="1"/>
  <c r="H143" i="8" s="1"/>
  <c r="D143" i="8"/>
  <c r="C143" i="8"/>
  <c r="P142" i="8"/>
  <c r="F142" i="8"/>
  <c r="G142" i="8" s="1"/>
  <c r="H142" i="8" s="1"/>
  <c r="D142" i="8"/>
  <c r="C142" i="8"/>
  <c r="P141" i="8"/>
  <c r="F141" i="8"/>
  <c r="G141" i="8" s="1"/>
  <c r="H141" i="8" s="1"/>
  <c r="D141" i="8"/>
  <c r="C141" i="8"/>
  <c r="P140" i="8"/>
  <c r="F140" i="8"/>
  <c r="G140" i="8" s="1"/>
  <c r="H140" i="8" s="1"/>
  <c r="D140" i="8"/>
  <c r="C140" i="8"/>
  <c r="P139" i="8"/>
  <c r="F139" i="8"/>
  <c r="G139" i="8" s="1"/>
  <c r="H139" i="8" s="1"/>
  <c r="D139" i="8"/>
  <c r="C139" i="8"/>
  <c r="P138" i="8"/>
  <c r="F138" i="8"/>
  <c r="G138" i="8" s="1"/>
  <c r="H138" i="8" s="1"/>
  <c r="D138" i="8"/>
  <c r="C138" i="8"/>
  <c r="P137" i="8"/>
  <c r="F137" i="8"/>
  <c r="G137" i="8" s="1"/>
  <c r="H137" i="8" s="1"/>
  <c r="D137" i="8"/>
  <c r="C137" i="8"/>
  <c r="P136" i="8"/>
  <c r="F136" i="8"/>
  <c r="G136" i="8" s="1"/>
  <c r="H136" i="8" s="1"/>
  <c r="D136" i="8"/>
  <c r="C136" i="8"/>
  <c r="P135" i="8"/>
  <c r="F135" i="8"/>
  <c r="G135" i="8" s="1"/>
  <c r="H135" i="8" s="1"/>
  <c r="D135" i="8"/>
  <c r="C135" i="8"/>
  <c r="P134" i="8"/>
  <c r="F134" i="8"/>
  <c r="G134" i="8" s="1"/>
  <c r="H134" i="8" s="1"/>
  <c r="D134" i="8"/>
  <c r="C134" i="8"/>
  <c r="P133" i="8"/>
  <c r="F133" i="8"/>
  <c r="G133" i="8" s="1"/>
  <c r="H133" i="8" s="1"/>
  <c r="D133" i="8"/>
  <c r="C133" i="8"/>
  <c r="P132" i="8"/>
  <c r="F132" i="8"/>
  <c r="G132" i="8" s="1"/>
  <c r="H132" i="8" s="1"/>
  <c r="D132" i="8"/>
  <c r="C132" i="8"/>
  <c r="P131" i="8"/>
  <c r="F131" i="8"/>
  <c r="G131" i="8" s="1"/>
  <c r="H131" i="8" s="1"/>
  <c r="D131" i="8"/>
  <c r="C131" i="8"/>
  <c r="P130" i="8"/>
  <c r="F130" i="8"/>
  <c r="G130" i="8" s="1"/>
  <c r="H130" i="8" s="1"/>
  <c r="D130" i="8"/>
  <c r="C130" i="8"/>
  <c r="P129" i="8"/>
  <c r="F129" i="8"/>
  <c r="G129" i="8" s="1"/>
  <c r="H129" i="8" s="1"/>
  <c r="D129" i="8"/>
  <c r="C129" i="8"/>
  <c r="P127" i="8"/>
  <c r="F127" i="8"/>
  <c r="G127" i="8" s="1"/>
  <c r="H127" i="8" s="1"/>
  <c r="D127" i="8"/>
  <c r="C127" i="8"/>
  <c r="P126" i="8"/>
  <c r="F126" i="8"/>
  <c r="G126" i="8" s="1"/>
  <c r="H126" i="8" s="1"/>
  <c r="D126" i="8"/>
  <c r="C126" i="8"/>
  <c r="P125" i="8"/>
  <c r="F125" i="8"/>
  <c r="G125" i="8" s="1"/>
  <c r="H125" i="8" s="1"/>
  <c r="D125" i="8"/>
  <c r="C125" i="8"/>
  <c r="P124" i="8"/>
  <c r="F124" i="8"/>
  <c r="G124" i="8" s="1"/>
  <c r="H124" i="8" s="1"/>
  <c r="D124" i="8"/>
  <c r="C124" i="8"/>
  <c r="P123" i="8"/>
  <c r="F123" i="8"/>
  <c r="G123" i="8" s="1"/>
  <c r="H123" i="8" s="1"/>
  <c r="D123" i="8"/>
  <c r="C123" i="8"/>
  <c r="P122" i="8"/>
  <c r="F122" i="8"/>
  <c r="G122" i="8" s="1"/>
  <c r="H122" i="8" s="1"/>
  <c r="D122" i="8"/>
  <c r="C122" i="8"/>
  <c r="P121" i="8"/>
  <c r="F121" i="8"/>
  <c r="G121" i="8" s="1"/>
  <c r="H121" i="8" s="1"/>
  <c r="D121" i="8"/>
  <c r="C121" i="8"/>
  <c r="P120" i="8"/>
  <c r="F120" i="8"/>
  <c r="G120" i="8" s="1"/>
  <c r="H120" i="8" s="1"/>
  <c r="D120" i="8"/>
  <c r="C120" i="8"/>
  <c r="P119" i="8"/>
  <c r="F119" i="8"/>
  <c r="G119" i="8" s="1"/>
  <c r="H119" i="8" s="1"/>
  <c r="D119" i="8"/>
  <c r="C119" i="8"/>
  <c r="P118" i="8"/>
  <c r="F118" i="8"/>
  <c r="G118" i="8" s="1"/>
  <c r="H118" i="8" s="1"/>
  <c r="D118" i="8"/>
  <c r="C118" i="8"/>
  <c r="P117" i="8"/>
  <c r="F117" i="8"/>
  <c r="G117" i="8" s="1"/>
  <c r="H117" i="8" s="1"/>
  <c r="D117" i="8"/>
  <c r="C117" i="8"/>
  <c r="P116" i="8"/>
  <c r="F116" i="8"/>
  <c r="G116" i="8" s="1"/>
  <c r="H116" i="8" s="1"/>
  <c r="D116" i="8"/>
  <c r="C116" i="8"/>
  <c r="P115" i="8"/>
  <c r="F115" i="8"/>
  <c r="G115" i="8" s="1"/>
  <c r="H115" i="8" s="1"/>
  <c r="D115" i="8"/>
  <c r="C115" i="8"/>
  <c r="P114" i="8"/>
  <c r="F114" i="8"/>
  <c r="G114" i="8" s="1"/>
  <c r="H114" i="8" s="1"/>
  <c r="D114" i="8"/>
  <c r="C114" i="8"/>
  <c r="P112" i="8"/>
  <c r="F112" i="8"/>
  <c r="G112" i="8" s="1"/>
  <c r="H112" i="8" s="1"/>
  <c r="D112" i="8"/>
  <c r="C112" i="8"/>
  <c r="P111" i="8"/>
  <c r="F111" i="8"/>
  <c r="G111" i="8" s="1"/>
  <c r="H111" i="8" s="1"/>
  <c r="D111" i="8"/>
  <c r="C111" i="8"/>
  <c r="P110" i="8"/>
  <c r="F110" i="8"/>
  <c r="G110" i="8" s="1"/>
  <c r="H110" i="8" s="1"/>
  <c r="D110" i="8"/>
  <c r="C110" i="8"/>
  <c r="P109" i="8"/>
  <c r="F109" i="8"/>
  <c r="G109" i="8" s="1"/>
  <c r="H109" i="8" s="1"/>
  <c r="D109" i="8"/>
  <c r="C109" i="8"/>
  <c r="P108" i="8"/>
  <c r="F108" i="8"/>
  <c r="G108" i="8" s="1"/>
  <c r="H108" i="8" s="1"/>
  <c r="D108" i="8"/>
  <c r="C108" i="8"/>
  <c r="P106" i="8"/>
  <c r="F106" i="8"/>
  <c r="G106" i="8" s="1"/>
  <c r="H106" i="8" s="1"/>
  <c r="D106" i="8"/>
  <c r="C106" i="8"/>
  <c r="P105" i="8"/>
  <c r="F105" i="8"/>
  <c r="G105" i="8" s="1"/>
  <c r="H105" i="8" s="1"/>
  <c r="D105" i="8"/>
  <c r="C105" i="8"/>
  <c r="P104" i="8"/>
  <c r="F104" i="8"/>
  <c r="G104" i="8" s="1"/>
  <c r="H104" i="8" s="1"/>
  <c r="D104" i="8"/>
  <c r="C104" i="8"/>
  <c r="P102" i="8"/>
  <c r="F102" i="8"/>
  <c r="G102" i="8" s="1"/>
  <c r="H102" i="8" s="1"/>
  <c r="D102" i="8"/>
  <c r="C102" i="8"/>
  <c r="P101" i="8"/>
  <c r="F101" i="8"/>
  <c r="G101" i="8" s="1"/>
  <c r="H101" i="8" s="1"/>
  <c r="D101" i="8"/>
  <c r="C101" i="8"/>
  <c r="P100" i="8"/>
  <c r="F100" i="8"/>
  <c r="G100" i="8" s="1"/>
  <c r="H100" i="8" s="1"/>
  <c r="D100" i="8"/>
  <c r="C100" i="8"/>
  <c r="P99" i="8"/>
  <c r="F99" i="8"/>
  <c r="G99" i="8" s="1"/>
  <c r="H99" i="8" s="1"/>
  <c r="D99" i="8"/>
  <c r="C99" i="8"/>
  <c r="P98" i="8"/>
  <c r="F98" i="8"/>
  <c r="G98" i="8" s="1"/>
  <c r="H98" i="8" s="1"/>
  <c r="D98" i="8"/>
  <c r="C98" i="8"/>
  <c r="P97" i="8"/>
  <c r="F97" i="8"/>
  <c r="G97" i="8" s="1"/>
  <c r="H97" i="8" s="1"/>
  <c r="D97" i="8"/>
  <c r="C97" i="8"/>
  <c r="P96" i="8"/>
  <c r="F96" i="8"/>
  <c r="G96" i="8" s="1"/>
  <c r="H96" i="8" s="1"/>
  <c r="D96" i="8"/>
  <c r="C96" i="8"/>
  <c r="P95" i="8"/>
  <c r="F95" i="8"/>
  <c r="G95" i="8" s="1"/>
  <c r="H95" i="8" s="1"/>
  <c r="D95" i="8"/>
  <c r="C95" i="8"/>
  <c r="P94" i="8"/>
  <c r="F94" i="8"/>
  <c r="D94" i="8"/>
  <c r="C94" i="8"/>
  <c r="P91" i="8"/>
  <c r="F91" i="8"/>
  <c r="G91" i="8" s="1"/>
  <c r="H91" i="8" s="1"/>
  <c r="D91" i="8"/>
  <c r="C91" i="8"/>
  <c r="P90" i="8"/>
  <c r="F90" i="8"/>
  <c r="G90" i="8" s="1"/>
  <c r="H90" i="8" s="1"/>
  <c r="D90" i="8"/>
  <c r="C90" i="8"/>
  <c r="P89" i="8"/>
  <c r="F89" i="8"/>
  <c r="G89" i="8" s="1"/>
  <c r="H89" i="8" s="1"/>
  <c r="D89" i="8"/>
  <c r="C89" i="8"/>
  <c r="P86" i="8"/>
  <c r="F86" i="8"/>
  <c r="G86" i="8" s="1"/>
  <c r="H86" i="8" s="1"/>
  <c r="D86" i="8"/>
  <c r="C86" i="8"/>
  <c r="P85" i="8"/>
  <c r="F85" i="8"/>
  <c r="G85" i="8" s="1"/>
  <c r="H85" i="8" s="1"/>
  <c r="D85" i="8"/>
  <c r="C85" i="8"/>
  <c r="P84" i="8"/>
  <c r="F84" i="8"/>
  <c r="G84" i="8" s="1"/>
  <c r="H84" i="8" s="1"/>
  <c r="D84" i="8"/>
  <c r="C84" i="8"/>
  <c r="P83" i="8"/>
  <c r="F83" i="8"/>
  <c r="G83" i="8" s="1"/>
  <c r="H83" i="8" s="1"/>
  <c r="D83" i="8"/>
  <c r="C83" i="8"/>
  <c r="P82" i="8"/>
  <c r="F82" i="8"/>
  <c r="G82" i="8" s="1"/>
  <c r="H82" i="8" s="1"/>
  <c r="D82" i="8"/>
  <c r="C82" i="8"/>
  <c r="P81" i="8"/>
  <c r="F81" i="8"/>
  <c r="G81" i="8" s="1"/>
  <c r="H81" i="8" s="1"/>
  <c r="D81" i="8"/>
  <c r="C81" i="8"/>
  <c r="P80" i="8"/>
  <c r="F80" i="8"/>
  <c r="G80" i="8" s="1"/>
  <c r="H80" i="8" s="1"/>
  <c r="D80" i="8"/>
  <c r="C80" i="8"/>
  <c r="P79" i="8"/>
  <c r="F79" i="8"/>
  <c r="G79" i="8" s="1"/>
  <c r="H79" i="8" s="1"/>
  <c r="D79" i="8"/>
  <c r="C79" i="8"/>
  <c r="P78" i="8"/>
  <c r="F78" i="8"/>
  <c r="G78" i="8" s="1"/>
  <c r="H78" i="8" s="1"/>
  <c r="D78" i="8"/>
  <c r="C78" i="8"/>
  <c r="P77" i="8"/>
  <c r="F77" i="8"/>
  <c r="G77" i="8" s="1"/>
  <c r="H77" i="8" s="1"/>
  <c r="D77" i="8"/>
  <c r="C77" i="8"/>
  <c r="P76" i="8"/>
  <c r="F76" i="8"/>
  <c r="G76" i="8" s="1"/>
  <c r="H76" i="8" s="1"/>
  <c r="D76" i="8"/>
  <c r="C76" i="8"/>
  <c r="P75" i="8"/>
  <c r="F75" i="8"/>
  <c r="G75" i="8" s="1"/>
  <c r="H75" i="8" s="1"/>
  <c r="D75" i="8"/>
  <c r="C75" i="8"/>
  <c r="P74" i="8"/>
  <c r="F74" i="8"/>
  <c r="G74" i="8" s="1"/>
  <c r="H74" i="8" s="1"/>
  <c r="D74" i="8"/>
  <c r="C74" i="8"/>
  <c r="P73" i="8"/>
  <c r="F73" i="8"/>
  <c r="G73" i="8" s="1"/>
  <c r="H73" i="8" s="1"/>
  <c r="D73" i="8"/>
  <c r="C73" i="8"/>
  <c r="P72" i="8"/>
  <c r="F72" i="8"/>
  <c r="G72" i="8" s="1"/>
  <c r="H72" i="8" s="1"/>
  <c r="D72" i="8"/>
  <c r="C72" i="8"/>
  <c r="P71" i="8"/>
  <c r="F71" i="8"/>
  <c r="G71" i="8" s="1"/>
  <c r="H71" i="8" s="1"/>
  <c r="D71" i="8"/>
  <c r="C71" i="8"/>
  <c r="P70" i="8"/>
  <c r="F70" i="8"/>
  <c r="G70" i="8" s="1"/>
  <c r="H70" i="8" s="1"/>
  <c r="D70" i="8"/>
  <c r="C70" i="8"/>
  <c r="P69" i="8"/>
  <c r="F69" i="8"/>
  <c r="G69" i="8" s="1"/>
  <c r="H69" i="8" s="1"/>
  <c r="D69" i="8"/>
  <c r="C69" i="8"/>
  <c r="P68" i="8"/>
  <c r="F68" i="8"/>
  <c r="G68" i="8" s="1"/>
  <c r="H68" i="8" s="1"/>
  <c r="D68" i="8"/>
  <c r="C68" i="8"/>
  <c r="P64" i="8"/>
  <c r="F64" i="8"/>
  <c r="G64" i="8" s="1"/>
  <c r="H64" i="8" s="1"/>
  <c r="D64" i="8"/>
  <c r="C64" i="8"/>
  <c r="P63" i="8"/>
  <c r="F63" i="8"/>
  <c r="G63" i="8" s="1"/>
  <c r="H63" i="8" s="1"/>
  <c r="D63" i="8"/>
  <c r="C63" i="8"/>
  <c r="P58" i="8"/>
  <c r="F58" i="8"/>
  <c r="G58" i="8" s="1"/>
  <c r="H58" i="8" s="1"/>
  <c r="D58" i="8"/>
  <c r="C58" i="8"/>
  <c r="P57" i="8"/>
  <c r="F57" i="8"/>
  <c r="G57" i="8" s="1"/>
  <c r="H57" i="8" s="1"/>
  <c r="D57" i="8"/>
  <c r="C57" i="8"/>
  <c r="P56" i="8"/>
  <c r="F56" i="8"/>
  <c r="G56" i="8" s="1"/>
  <c r="H56" i="8" s="1"/>
  <c r="D56" i="8"/>
  <c r="C56" i="8"/>
  <c r="P55" i="8"/>
  <c r="F55" i="8"/>
  <c r="G55" i="8" s="1"/>
  <c r="H55" i="8" s="1"/>
  <c r="D55" i="8"/>
  <c r="C55" i="8"/>
  <c r="P54" i="8"/>
  <c r="F54" i="8"/>
  <c r="G54" i="8" s="1"/>
  <c r="H54" i="8" s="1"/>
  <c r="D54" i="8"/>
  <c r="C54" i="8"/>
  <c r="P53" i="8"/>
  <c r="F53" i="8"/>
  <c r="G53" i="8" s="1"/>
  <c r="H53" i="8" s="1"/>
  <c r="D53" i="8"/>
  <c r="C53" i="8"/>
  <c r="P48" i="8"/>
  <c r="F48" i="8"/>
  <c r="G48" i="8" s="1"/>
  <c r="H48" i="8" s="1"/>
  <c r="D48" i="8"/>
  <c r="C48" i="8"/>
  <c r="P47" i="8"/>
  <c r="F47" i="8"/>
  <c r="G47" i="8" s="1"/>
  <c r="H47" i="8" s="1"/>
  <c r="D47" i="8"/>
  <c r="C47" i="8"/>
  <c r="P46" i="8"/>
  <c r="F46" i="8"/>
  <c r="G46" i="8" s="1"/>
  <c r="H46" i="8" s="1"/>
  <c r="D46" i="8"/>
  <c r="C46" i="8"/>
  <c r="P45" i="8"/>
  <c r="F45" i="8"/>
  <c r="G45" i="8" s="1"/>
  <c r="H45" i="8" s="1"/>
  <c r="D45" i="8"/>
  <c r="C45" i="8"/>
  <c r="P44" i="8"/>
  <c r="F44" i="8"/>
  <c r="G44" i="8" s="1"/>
  <c r="H44" i="8" s="1"/>
  <c r="D44" i="8"/>
  <c r="C44" i="8"/>
  <c r="P43" i="8"/>
  <c r="F43" i="8"/>
  <c r="G43" i="8" s="1"/>
  <c r="H43" i="8" s="1"/>
  <c r="D43" i="8"/>
  <c r="C43" i="8"/>
  <c r="P36" i="8"/>
  <c r="F36" i="8"/>
  <c r="G36" i="8" s="1"/>
  <c r="H36" i="8" s="1"/>
  <c r="D36" i="8"/>
  <c r="C36" i="8"/>
  <c r="P35" i="8"/>
  <c r="F35" i="8"/>
  <c r="G35" i="8" s="1"/>
  <c r="H35" i="8" s="1"/>
  <c r="D35" i="8"/>
  <c r="C35" i="8"/>
  <c r="P34" i="8"/>
  <c r="F34" i="8"/>
  <c r="G34" i="8" s="1"/>
  <c r="H34" i="8" s="1"/>
  <c r="D34" i="8"/>
  <c r="C34" i="8"/>
  <c r="P33" i="8"/>
  <c r="F33" i="8"/>
  <c r="G33" i="8" s="1"/>
  <c r="H33" i="8" s="1"/>
  <c r="D33" i="8"/>
  <c r="C33" i="8"/>
  <c r="P32" i="8"/>
  <c r="F32" i="8"/>
  <c r="G32" i="8" s="1"/>
  <c r="H32" i="8" s="1"/>
  <c r="D32" i="8"/>
  <c r="C32" i="8"/>
  <c r="P31" i="8"/>
  <c r="F31" i="8"/>
  <c r="G31" i="8" s="1"/>
  <c r="H31" i="8" s="1"/>
  <c r="D31" i="8"/>
  <c r="C31" i="8"/>
  <c r="P30" i="8"/>
  <c r="F30" i="8"/>
  <c r="G30" i="8" s="1"/>
  <c r="H30" i="8" s="1"/>
  <c r="D30" i="8"/>
  <c r="C30" i="8"/>
  <c r="P27" i="8"/>
  <c r="F27" i="8"/>
  <c r="G27" i="8" s="1"/>
  <c r="H27" i="8" s="1"/>
  <c r="D27" i="8"/>
  <c r="C27" i="8"/>
  <c r="P26" i="8"/>
  <c r="F26" i="8"/>
  <c r="G26" i="8" s="1"/>
  <c r="H26" i="8" s="1"/>
  <c r="D26" i="8"/>
  <c r="C26" i="8"/>
  <c r="P25" i="8"/>
  <c r="F25" i="8"/>
  <c r="G25" i="8" s="1"/>
  <c r="H25" i="8" s="1"/>
  <c r="D25" i="8"/>
  <c r="C25" i="8"/>
  <c r="P24" i="8"/>
  <c r="F24" i="8"/>
  <c r="G24" i="8" s="1"/>
  <c r="H24" i="8" s="1"/>
  <c r="D24" i="8"/>
  <c r="C24" i="8"/>
  <c r="P23" i="8"/>
  <c r="F23" i="8"/>
  <c r="G23" i="8" s="1"/>
  <c r="H23" i="8" s="1"/>
  <c r="D23" i="8"/>
  <c r="C23" i="8"/>
  <c r="P22" i="8"/>
  <c r="F22" i="8"/>
  <c r="G22" i="8" s="1"/>
  <c r="H22" i="8" s="1"/>
  <c r="D22" i="8"/>
  <c r="C22" i="8"/>
  <c r="P21" i="8"/>
  <c r="F21" i="8"/>
  <c r="G21" i="8" s="1"/>
  <c r="H21" i="8" s="1"/>
  <c r="D21" i="8"/>
  <c r="C21" i="8"/>
  <c r="P20" i="8"/>
  <c r="F20" i="8"/>
  <c r="G20" i="8" s="1"/>
  <c r="H20" i="8" s="1"/>
  <c r="D20" i="8"/>
  <c r="C20" i="8"/>
  <c r="P19" i="8"/>
  <c r="F19" i="8"/>
  <c r="G19" i="8" s="1"/>
  <c r="H19" i="8" s="1"/>
  <c r="D19" i="8"/>
  <c r="C19" i="8"/>
  <c r="P18" i="8"/>
  <c r="F18" i="8"/>
  <c r="G18" i="8" s="1"/>
  <c r="H18" i="8" s="1"/>
  <c r="D18" i="8"/>
  <c r="C18" i="8"/>
  <c r="P17" i="8"/>
  <c r="F17" i="8"/>
  <c r="G17" i="8" s="1"/>
  <c r="H17" i="8" s="1"/>
  <c r="D17" i="8"/>
  <c r="C17" i="8"/>
  <c r="P16" i="8"/>
  <c r="F16" i="8"/>
  <c r="D16" i="8"/>
  <c r="C16" i="8"/>
  <c r="P13" i="8"/>
  <c r="F13" i="8"/>
  <c r="D13" i="8"/>
  <c r="C13" i="8"/>
  <c r="P12" i="8"/>
  <c r="F12" i="8"/>
  <c r="D12" i="8"/>
  <c r="C12" i="8"/>
  <c r="P11" i="8"/>
  <c r="F11" i="8"/>
  <c r="D11" i="8"/>
  <c r="C11" i="8"/>
  <c r="P10" i="8"/>
  <c r="F10" i="8"/>
  <c r="G10" i="8" s="1"/>
  <c r="H10" i="8" s="1"/>
  <c r="D10" i="8"/>
  <c r="C10" i="8"/>
  <c r="F525" i="8" l="1"/>
  <c r="C550" i="8"/>
  <c r="D550" i="8"/>
  <c r="G94" i="8"/>
  <c r="F550" i="8"/>
  <c r="C9" i="8"/>
  <c r="D9" i="8"/>
  <c r="G527" i="8"/>
  <c r="H527" i="8" s="1"/>
  <c r="I527" i="8" s="1"/>
  <c r="I347" i="8"/>
  <c r="I331" i="8"/>
  <c r="I335" i="8"/>
  <c r="I339" i="8"/>
  <c r="I355" i="8"/>
  <c r="I384" i="8"/>
  <c r="E445" i="8"/>
  <c r="E460" i="8"/>
  <c r="I203" i="8"/>
  <c r="I204" i="8"/>
  <c r="I205" i="8"/>
  <c r="I217" i="8"/>
  <c r="I31" i="8"/>
  <c r="I32" i="8"/>
  <c r="I34" i="8"/>
  <c r="I36" i="8"/>
  <c r="I155" i="8"/>
  <c r="I156" i="8"/>
  <c r="I157" i="8"/>
  <c r="I191" i="8"/>
  <c r="E299" i="8"/>
  <c r="E303" i="8"/>
  <c r="E308" i="8"/>
  <c r="E311" i="8"/>
  <c r="E407" i="8"/>
  <c r="E409" i="8"/>
  <c r="E411" i="8"/>
  <c r="E413" i="8"/>
  <c r="I419" i="8"/>
  <c r="I421" i="8"/>
  <c r="I423" i="8"/>
  <c r="I425" i="8"/>
  <c r="I428" i="8"/>
  <c r="I430" i="8"/>
  <c r="F9" i="8"/>
  <c r="E109" i="8"/>
  <c r="E124" i="8"/>
  <c r="E126" i="8"/>
  <c r="E141" i="8"/>
  <c r="E143" i="8"/>
  <c r="G460" i="8"/>
  <c r="H460" i="8" s="1"/>
  <c r="I460" i="8" s="1"/>
  <c r="E461" i="8"/>
  <c r="E469" i="8"/>
  <c r="E480" i="8"/>
  <c r="E482" i="8"/>
  <c r="E488" i="8"/>
  <c r="E492" i="8"/>
  <c r="E504" i="8"/>
  <c r="I219" i="8"/>
  <c r="G445" i="8"/>
  <c r="H445" i="8" s="1"/>
  <c r="I445" i="8" s="1"/>
  <c r="E449" i="8"/>
  <c r="E453" i="8"/>
  <c r="I472" i="8"/>
  <c r="I478" i="8"/>
  <c r="I485" i="8"/>
  <c r="I487" i="8"/>
  <c r="I488" i="8"/>
  <c r="E522" i="8"/>
  <c r="E531" i="8"/>
  <c r="I81" i="8"/>
  <c r="I83" i="8"/>
  <c r="I85" i="8"/>
  <c r="I218" i="8"/>
  <c r="I300" i="8"/>
  <c r="I304" i="8"/>
  <c r="I120" i="8"/>
  <c r="I121" i="8"/>
  <c r="I122" i="8"/>
  <c r="I123" i="8"/>
  <c r="I124" i="8"/>
  <c r="I398" i="8"/>
  <c r="E436" i="8"/>
  <c r="E437" i="8"/>
  <c r="G453" i="8"/>
  <c r="H453" i="8" s="1"/>
  <c r="I453" i="8" s="1"/>
  <c r="E454" i="8"/>
  <c r="I405" i="8"/>
  <c r="I193" i="8"/>
  <c r="I225" i="8"/>
  <c r="I227" i="8"/>
  <c r="I248" i="8"/>
  <c r="I268" i="8"/>
  <c r="E458" i="8"/>
  <c r="E466" i="8"/>
  <c r="E470" i="8"/>
  <c r="E477" i="8"/>
  <c r="E481" i="8"/>
  <c r="E483" i="8"/>
  <c r="G522" i="8"/>
  <c r="H522" i="8" s="1"/>
  <c r="I522" i="8" s="1"/>
  <c r="E524" i="8"/>
  <c r="E526" i="8"/>
  <c r="E527" i="8"/>
  <c r="E529" i="8"/>
  <c r="I192" i="8"/>
  <c r="I226" i="8"/>
  <c r="I264" i="8"/>
  <c r="I273" i="8"/>
  <c r="I58" i="8"/>
  <c r="I64" i="8"/>
  <c r="I69" i="8"/>
  <c r="I101" i="8"/>
  <c r="I102" i="8"/>
  <c r="I104" i="8"/>
  <c r="I105" i="8"/>
  <c r="I106" i="8"/>
  <c r="I137" i="8"/>
  <c r="I138" i="8"/>
  <c r="I139" i="8"/>
  <c r="I140" i="8"/>
  <c r="I141" i="8"/>
  <c r="I305" i="8"/>
  <c r="I306" i="8"/>
  <c r="I307" i="8"/>
  <c r="I308" i="8"/>
  <c r="I311" i="8"/>
  <c r="I359" i="8"/>
  <c r="I363" i="8"/>
  <c r="E365" i="8"/>
  <c r="I368" i="8"/>
  <c r="I374" i="8"/>
  <c r="I431" i="8"/>
  <c r="I432" i="8"/>
  <c r="I433" i="8"/>
  <c r="I434" i="8"/>
  <c r="E442" i="8"/>
  <c r="G449" i="8"/>
  <c r="H449" i="8" s="1"/>
  <c r="I449" i="8" s="1"/>
  <c r="E450" i="8"/>
  <c r="G458" i="8"/>
  <c r="H458" i="8" s="1"/>
  <c r="I458" i="8" s="1"/>
  <c r="E459" i="8"/>
  <c r="I528" i="8"/>
  <c r="I529" i="8"/>
  <c r="I530" i="8"/>
  <c r="I327" i="8"/>
  <c r="I386" i="8"/>
  <c r="I390" i="8"/>
  <c r="I438" i="8"/>
  <c r="E520" i="8"/>
  <c r="E519" i="8" s="1"/>
  <c r="I521" i="8"/>
  <c r="I394" i="8"/>
  <c r="E446" i="8"/>
  <c r="E12" i="8"/>
  <c r="E16" i="8"/>
  <c r="I17" i="8"/>
  <c r="I20" i="8"/>
  <c r="I45" i="8"/>
  <c r="E116" i="8"/>
  <c r="E118" i="8"/>
  <c r="E133" i="8"/>
  <c r="E135" i="8"/>
  <c r="E149" i="8"/>
  <c r="E151" i="8"/>
  <c r="I198" i="8"/>
  <c r="E201" i="8"/>
  <c r="E202" i="8"/>
  <c r="E214" i="8"/>
  <c r="E216" i="8"/>
  <c r="E223" i="8"/>
  <c r="E224" i="8"/>
  <c r="I274" i="8"/>
  <c r="I275" i="8"/>
  <c r="I276" i="8"/>
  <c r="I278" i="8"/>
  <c r="I279" i="8"/>
  <c r="I282" i="8"/>
  <c r="I283" i="8"/>
  <c r="I284" i="8"/>
  <c r="I285" i="8"/>
  <c r="I286" i="8"/>
  <c r="I287" i="8"/>
  <c r="I288" i="8"/>
  <c r="I289" i="8"/>
  <c r="I290" i="8"/>
  <c r="I291" i="8"/>
  <c r="I292" i="8"/>
  <c r="I293" i="8"/>
  <c r="I294" i="8"/>
  <c r="I295" i="8"/>
  <c r="I296" i="8"/>
  <c r="I297" i="8"/>
  <c r="I299" i="8"/>
  <c r="I310" i="8"/>
  <c r="E333" i="8"/>
  <c r="E434" i="8"/>
  <c r="E435" i="8"/>
  <c r="E438" i="8"/>
  <c r="E441" i="8"/>
  <c r="I22" i="8"/>
  <c r="I24" i="8"/>
  <c r="I26" i="8"/>
  <c r="I46" i="8"/>
  <c r="I48" i="8"/>
  <c r="I54" i="8"/>
  <c r="I73" i="8"/>
  <c r="I75" i="8"/>
  <c r="I77" i="8"/>
  <c r="I91" i="8"/>
  <c r="I95" i="8"/>
  <c r="I96" i="8"/>
  <c r="I97" i="8"/>
  <c r="I111" i="8"/>
  <c r="I112" i="8"/>
  <c r="I114" i="8"/>
  <c r="I115" i="8"/>
  <c r="I116" i="8"/>
  <c r="I129" i="8"/>
  <c r="I130" i="8"/>
  <c r="I131" i="8"/>
  <c r="I132" i="8"/>
  <c r="I133" i="8"/>
  <c r="I145" i="8"/>
  <c r="I146" i="8"/>
  <c r="I147" i="8"/>
  <c r="I148" i="8"/>
  <c r="I149" i="8"/>
  <c r="I190" i="8"/>
  <c r="E194" i="8"/>
  <c r="I199" i="8"/>
  <c r="I200" i="8"/>
  <c r="I201" i="8"/>
  <c r="I212" i="8"/>
  <c r="I213" i="8"/>
  <c r="I214" i="8"/>
  <c r="I221" i="8"/>
  <c r="I222" i="8"/>
  <c r="I223" i="8"/>
  <c r="I302" i="8"/>
  <c r="E306" i="8"/>
  <c r="I325" i="8"/>
  <c r="I343" i="8"/>
  <c r="I379" i="8"/>
  <c r="G466" i="8"/>
  <c r="H466" i="8" s="1"/>
  <c r="I466" i="8" s="1"/>
  <c r="E467" i="8"/>
  <c r="E468" i="8"/>
  <c r="G470" i="8"/>
  <c r="H470" i="8" s="1"/>
  <c r="I470" i="8" s="1"/>
  <c r="E471" i="8"/>
  <c r="E473" i="8"/>
  <c r="G477" i="8"/>
  <c r="H477" i="8" s="1"/>
  <c r="I477" i="8" s="1"/>
  <c r="E479" i="8"/>
  <c r="G481" i="8"/>
  <c r="H481" i="8" s="1"/>
  <c r="I481" i="8" s="1"/>
  <c r="G483" i="8"/>
  <c r="H483" i="8" s="1"/>
  <c r="I483" i="8" s="1"/>
  <c r="E484" i="8"/>
  <c r="E486" i="8"/>
  <c r="E205" i="8"/>
  <c r="E211" i="8"/>
  <c r="E219" i="8"/>
  <c r="E220" i="8"/>
  <c r="E489" i="8"/>
  <c r="E491" i="8"/>
  <c r="E505" i="8"/>
  <c r="E507" i="8"/>
  <c r="E508" i="8"/>
  <c r="E510" i="8"/>
  <c r="I511" i="8"/>
  <c r="E428" i="8"/>
  <c r="E430" i="8"/>
  <c r="I442" i="8"/>
  <c r="E443" i="8"/>
  <c r="E448" i="8"/>
  <c r="E451" i="8"/>
  <c r="E457" i="8"/>
  <c r="I459" i="8"/>
  <c r="E462" i="8"/>
  <c r="E464" i="8"/>
  <c r="E475" i="8"/>
  <c r="I18" i="8"/>
  <c r="I19" i="8"/>
  <c r="E21" i="8"/>
  <c r="I27" i="8"/>
  <c r="I43" i="8"/>
  <c r="I55" i="8"/>
  <c r="I70" i="8"/>
  <c r="I78" i="8"/>
  <c r="I86" i="8"/>
  <c r="I98" i="8"/>
  <c r="I108" i="8"/>
  <c r="E111" i="8"/>
  <c r="I117" i="8"/>
  <c r="E120" i="8"/>
  <c r="I125" i="8"/>
  <c r="E129" i="8"/>
  <c r="I134" i="8"/>
  <c r="E137" i="8"/>
  <c r="I142" i="8"/>
  <c r="E145" i="8"/>
  <c r="I150" i="8"/>
  <c r="E155" i="8"/>
  <c r="I197" i="8"/>
  <c r="E200" i="8"/>
  <c r="E17" i="8"/>
  <c r="I30" i="8"/>
  <c r="I44" i="8"/>
  <c r="I56" i="8"/>
  <c r="I57" i="8"/>
  <c r="I71" i="8"/>
  <c r="I72" i="8"/>
  <c r="I79" i="8"/>
  <c r="I80" i="8"/>
  <c r="I89" i="8"/>
  <c r="I99" i="8"/>
  <c r="I109" i="8"/>
  <c r="I110" i="8"/>
  <c r="E114" i="8"/>
  <c r="I118" i="8"/>
  <c r="I119" i="8"/>
  <c r="E122" i="8"/>
  <c r="I126" i="8"/>
  <c r="I127" i="8"/>
  <c r="E131" i="8"/>
  <c r="I135" i="8"/>
  <c r="I136" i="8"/>
  <c r="E139" i="8"/>
  <c r="I143" i="8"/>
  <c r="I144" i="8"/>
  <c r="E147" i="8"/>
  <c r="I151" i="8"/>
  <c r="I154" i="8"/>
  <c r="E157" i="8"/>
  <c r="E192" i="8"/>
  <c r="I195" i="8"/>
  <c r="I196" i="8"/>
  <c r="E198" i="8"/>
  <c r="E199" i="8"/>
  <c r="I202" i="8"/>
  <c r="E204" i="8"/>
  <c r="I211" i="8"/>
  <c r="E213" i="8"/>
  <c r="I216" i="8"/>
  <c r="E218" i="8"/>
  <c r="I220" i="8"/>
  <c r="E222" i="8"/>
  <c r="I224" i="8"/>
  <c r="E226" i="8"/>
  <c r="I270" i="8"/>
  <c r="I271" i="8"/>
  <c r="I272" i="8"/>
  <c r="I303" i="8"/>
  <c r="E305" i="8"/>
  <c r="E310" i="8"/>
  <c r="E329" i="8"/>
  <c r="I381" i="8"/>
  <c r="I400" i="8"/>
  <c r="I429" i="8"/>
  <c r="E432" i="8"/>
  <c r="G507" i="8"/>
  <c r="H507" i="8" s="1"/>
  <c r="I507" i="8" s="1"/>
  <c r="I509" i="8"/>
  <c r="E511" i="8"/>
  <c r="E228" i="8"/>
  <c r="E229" i="8"/>
  <c r="E230" i="8"/>
  <c r="E231" i="8"/>
  <c r="E232" i="8"/>
  <c r="E233" i="8"/>
  <c r="E234" i="8"/>
  <c r="E235" i="8"/>
  <c r="E237" i="8"/>
  <c r="E238" i="8"/>
  <c r="E239" i="8"/>
  <c r="E240" i="8"/>
  <c r="E241" i="8"/>
  <c r="E242" i="8"/>
  <c r="E243" i="8"/>
  <c r="E244" i="8"/>
  <c r="E245" i="8"/>
  <c r="E246" i="8"/>
  <c r="E247" i="8"/>
  <c r="E258" i="8"/>
  <c r="E301" i="8"/>
  <c r="E307" i="8"/>
  <c r="E325" i="8"/>
  <c r="E337" i="8"/>
  <c r="E372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94" i="8"/>
  <c r="E196" i="8"/>
  <c r="E203" i="8"/>
  <c r="E212" i="8"/>
  <c r="E217" i="8"/>
  <c r="E221" i="8"/>
  <c r="E225" i="8"/>
  <c r="I265" i="8"/>
  <c r="I266" i="8"/>
  <c r="I267" i="8"/>
  <c r="I301" i="8"/>
  <c r="I376" i="8"/>
  <c r="I396" i="8"/>
  <c r="I427" i="8"/>
  <c r="I439" i="8"/>
  <c r="E440" i="8"/>
  <c r="I444" i="8"/>
  <c r="I446" i="8"/>
  <c r="I447" i="8"/>
  <c r="I450" i="8"/>
  <c r="I452" i="8"/>
  <c r="I454" i="8"/>
  <c r="I455" i="8"/>
  <c r="I461" i="8"/>
  <c r="I463" i="8"/>
  <c r="I465" i="8"/>
  <c r="I469" i="8"/>
  <c r="I474" i="8"/>
  <c r="I476" i="8"/>
  <c r="I490" i="8"/>
  <c r="I504" i="8"/>
  <c r="I506" i="8"/>
  <c r="I512" i="8"/>
  <c r="I90" i="8"/>
  <c r="I100" i="8"/>
  <c r="E13" i="8"/>
  <c r="G13" i="8"/>
  <c r="H13" i="8" s="1"/>
  <c r="I13" i="8" s="1"/>
  <c r="E11" i="8"/>
  <c r="G11" i="8"/>
  <c r="H11" i="8" s="1"/>
  <c r="I11" i="8" s="1"/>
  <c r="G16" i="8"/>
  <c r="H16" i="8" s="1"/>
  <c r="I16" i="8" s="1"/>
  <c r="I23" i="8"/>
  <c r="I33" i="8"/>
  <c r="I47" i="8"/>
  <c r="I63" i="8"/>
  <c r="I74" i="8"/>
  <c r="I82" i="8"/>
  <c r="G12" i="8"/>
  <c r="H12" i="8" s="1"/>
  <c r="I12" i="8" s="1"/>
  <c r="I25" i="8"/>
  <c r="I35" i="8"/>
  <c r="I53" i="8"/>
  <c r="I68" i="8"/>
  <c r="I76" i="8"/>
  <c r="I84" i="8"/>
  <c r="G229" i="8"/>
  <c r="H229" i="8" s="1"/>
  <c r="I229" i="8" s="1"/>
  <c r="G231" i="8"/>
  <c r="H231" i="8" s="1"/>
  <c r="I231" i="8" s="1"/>
  <c r="G233" i="8"/>
  <c r="H233" i="8" s="1"/>
  <c r="I233" i="8" s="1"/>
  <c r="G235" i="8"/>
  <c r="H235" i="8" s="1"/>
  <c r="I235" i="8" s="1"/>
  <c r="G238" i="8"/>
  <c r="H238" i="8" s="1"/>
  <c r="I238" i="8" s="1"/>
  <c r="G240" i="8"/>
  <c r="H240" i="8" s="1"/>
  <c r="I240" i="8" s="1"/>
  <c r="G242" i="8"/>
  <c r="H242" i="8" s="1"/>
  <c r="I242" i="8" s="1"/>
  <c r="G244" i="8"/>
  <c r="H244" i="8" s="1"/>
  <c r="I244" i="8" s="1"/>
  <c r="G246" i="8"/>
  <c r="H246" i="8" s="1"/>
  <c r="I246" i="8" s="1"/>
  <c r="E260" i="8"/>
  <c r="G260" i="8"/>
  <c r="H260" i="8" s="1"/>
  <c r="I260" i="8" s="1"/>
  <c r="E19" i="8"/>
  <c r="E110" i="8"/>
  <c r="E115" i="8"/>
  <c r="E119" i="8"/>
  <c r="E123" i="8"/>
  <c r="E127" i="8"/>
  <c r="E132" i="8"/>
  <c r="E136" i="8"/>
  <c r="E140" i="8"/>
  <c r="E144" i="8"/>
  <c r="E148" i="8"/>
  <c r="E154" i="8"/>
  <c r="E158" i="8"/>
  <c r="E160" i="8"/>
  <c r="E162" i="8"/>
  <c r="E164" i="8"/>
  <c r="E166" i="8"/>
  <c r="E168" i="8"/>
  <c r="E170" i="8"/>
  <c r="E172" i="8"/>
  <c r="E174" i="8"/>
  <c r="E176" i="8"/>
  <c r="E178" i="8"/>
  <c r="E180" i="8"/>
  <c r="E182" i="8"/>
  <c r="E184" i="8"/>
  <c r="E186" i="8"/>
  <c r="E188" i="8"/>
  <c r="E190" i="8"/>
  <c r="E261" i="8"/>
  <c r="G261" i="8"/>
  <c r="H261" i="8" s="1"/>
  <c r="I261" i="8" s="1"/>
  <c r="I277" i="8"/>
  <c r="I189" i="8"/>
  <c r="G228" i="8"/>
  <c r="H228" i="8" s="1"/>
  <c r="I228" i="8" s="1"/>
  <c r="G230" i="8"/>
  <c r="H230" i="8" s="1"/>
  <c r="I230" i="8" s="1"/>
  <c r="G232" i="8"/>
  <c r="H232" i="8" s="1"/>
  <c r="I232" i="8" s="1"/>
  <c r="G234" i="8"/>
  <c r="H234" i="8" s="1"/>
  <c r="I234" i="8" s="1"/>
  <c r="G237" i="8"/>
  <c r="H237" i="8" s="1"/>
  <c r="I237" i="8" s="1"/>
  <c r="G239" i="8"/>
  <c r="H239" i="8" s="1"/>
  <c r="I239" i="8" s="1"/>
  <c r="G241" i="8"/>
  <c r="H241" i="8" s="1"/>
  <c r="I241" i="8" s="1"/>
  <c r="G243" i="8"/>
  <c r="H243" i="8" s="1"/>
  <c r="I243" i="8" s="1"/>
  <c r="G245" i="8"/>
  <c r="H245" i="8" s="1"/>
  <c r="I245" i="8" s="1"/>
  <c r="G247" i="8"/>
  <c r="H247" i="8" s="1"/>
  <c r="I247" i="8" s="1"/>
  <c r="G258" i="8"/>
  <c r="H258" i="8" s="1"/>
  <c r="I258" i="8" s="1"/>
  <c r="E262" i="8"/>
  <c r="G262" i="8"/>
  <c r="H262" i="8" s="1"/>
  <c r="I262" i="8" s="1"/>
  <c r="E18" i="8"/>
  <c r="E20" i="8"/>
  <c r="I21" i="8"/>
  <c r="E112" i="8"/>
  <c r="E117" i="8"/>
  <c r="E121" i="8"/>
  <c r="E125" i="8"/>
  <c r="E130" i="8"/>
  <c r="E134" i="8"/>
  <c r="E138" i="8"/>
  <c r="E142" i="8"/>
  <c r="E146" i="8"/>
  <c r="E150" i="8"/>
  <c r="E156" i="8"/>
  <c r="E159" i="8"/>
  <c r="E161" i="8"/>
  <c r="E163" i="8"/>
  <c r="E165" i="8"/>
  <c r="E167" i="8"/>
  <c r="E169" i="8"/>
  <c r="E171" i="8"/>
  <c r="E173" i="8"/>
  <c r="E175" i="8"/>
  <c r="E177" i="8"/>
  <c r="E179" i="8"/>
  <c r="E181" i="8"/>
  <c r="E183" i="8"/>
  <c r="E185" i="8"/>
  <c r="E187" i="8"/>
  <c r="E189" i="8"/>
  <c r="E191" i="8"/>
  <c r="E193" i="8"/>
  <c r="E195" i="8"/>
  <c r="E197" i="8"/>
  <c r="E248" i="8"/>
  <c r="E259" i="8"/>
  <c r="G259" i="8"/>
  <c r="H259" i="8" s="1"/>
  <c r="I259" i="8" s="1"/>
  <c r="E263" i="8"/>
  <c r="G263" i="8"/>
  <c r="H263" i="8" s="1"/>
  <c r="I263" i="8" s="1"/>
  <c r="E327" i="8"/>
  <c r="G333" i="8"/>
  <c r="H333" i="8" s="1"/>
  <c r="I333" i="8" s="1"/>
  <c r="E345" i="8"/>
  <c r="G345" i="8"/>
  <c r="H345" i="8" s="1"/>
  <c r="I345" i="8" s="1"/>
  <c r="E361" i="8"/>
  <c r="G361" i="8"/>
  <c r="H361" i="8" s="1"/>
  <c r="I361" i="8" s="1"/>
  <c r="E264" i="8"/>
  <c r="E266" i="8"/>
  <c r="E268" i="8"/>
  <c r="E271" i="8"/>
  <c r="E273" i="8"/>
  <c r="E275" i="8"/>
  <c r="E277" i="8"/>
  <c r="E279" i="8"/>
  <c r="E283" i="8"/>
  <c r="E285" i="8"/>
  <c r="E287" i="8"/>
  <c r="E289" i="8"/>
  <c r="E291" i="8"/>
  <c r="E293" i="8"/>
  <c r="E295" i="8"/>
  <c r="E297" i="8"/>
  <c r="E300" i="8"/>
  <c r="E302" i="8"/>
  <c r="E304" i="8"/>
  <c r="E352" i="8"/>
  <c r="G352" i="8"/>
  <c r="H352" i="8" s="1"/>
  <c r="I352" i="8" s="1"/>
  <c r="G329" i="8"/>
  <c r="H329" i="8" s="1"/>
  <c r="I329" i="8" s="1"/>
  <c r="E331" i="8"/>
  <c r="G337" i="8"/>
  <c r="H337" i="8" s="1"/>
  <c r="I337" i="8" s="1"/>
  <c r="E357" i="8"/>
  <c r="G357" i="8"/>
  <c r="H357" i="8" s="1"/>
  <c r="I357" i="8" s="1"/>
  <c r="E227" i="8"/>
  <c r="E265" i="8"/>
  <c r="E267" i="8"/>
  <c r="E270" i="8"/>
  <c r="E272" i="8"/>
  <c r="E274" i="8"/>
  <c r="E276" i="8"/>
  <c r="E278" i="8"/>
  <c r="E282" i="8"/>
  <c r="E284" i="8"/>
  <c r="E286" i="8"/>
  <c r="E288" i="8"/>
  <c r="E290" i="8"/>
  <c r="E292" i="8"/>
  <c r="E294" i="8"/>
  <c r="E296" i="8"/>
  <c r="E341" i="8"/>
  <c r="G341" i="8"/>
  <c r="H341" i="8" s="1"/>
  <c r="I341" i="8" s="1"/>
  <c r="E335" i="8"/>
  <c r="E343" i="8"/>
  <c r="E355" i="8"/>
  <c r="E359" i="8"/>
  <c r="G365" i="8"/>
  <c r="H365" i="8" s="1"/>
  <c r="I365" i="8" s="1"/>
  <c r="E368" i="8"/>
  <c r="G407" i="8"/>
  <c r="H407" i="8" s="1"/>
  <c r="I407" i="8" s="1"/>
  <c r="G411" i="8"/>
  <c r="H411" i="8" s="1"/>
  <c r="I411" i="8" s="1"/>
  <c r="E429" i="8"/>
  <c r="E433" i="8"/>
  <c r="E439" i="8"/>
  <c r="G440" i="8"/>
  <c r="H440" i="8" s="1"/>
  <c r="I440" i="8" s="1"/>
  <c r="G443" i="8"/>
  <c r="H443" i="8" s="1"/>
  <c r="I443" i="8" s="1"/>
  <c r="E444" i="8"/>
  <c r="E447" i="8"/>
  <c r="G448" i="8"/>
  <c r="H448" i="8" s="1"/>
  <c r="I448" i="8" s="1"/>
  <c r="G451" i="8"/>
  <c r="H451" i="8" s="1"/>
  <c r="I451" i="8" s="1"/>
  <c r="E452" i="8"/>
  <c r="E455" i="8"/>
  <c r="E456" i="8"/>
  <c r="G457" i="8"/>
  <c r="H457" i="8" s="1"/>
  <c r="I457" i="8" s="1"/>
  <c r="G462" i="8"/>
  <c r="H462" i="8" s="1"/>
  <c r="I462" i="8" s="1"/>
  <c r="E463" i="8"/>
  <c r="G464" i="8"/>
  <c r="H464" i="8" s="1"/>
  <c r="I464" i="8" s="1"/>
  <c r="E465" i="8"/>
  <c r="G467" i="8"/>
  <c r="H467" i="8" s="1"/>
  <c r="I467" i="8" s="1"/>
  <c r="G468" i="8"/>
  <c r="H468" i="8" s="1"/>
  <c r="I468" i="8" s="1"/>
  <c r="G471" i="8"/>
  <c r="H471" i="8" s="1"/>
  <c r="I471" i="8" s="1"/>
  <c r="E472" i="8"/>
  <c r="G473" i="8"/>
  <c r="H473" i="8" s="1"/>
  <c r="I473" i="8" s="1"/>
  <c r="E474" i="8"/>
  <c r="G475" i="8"/>
  <c r="H475" i="8" s="1"/>
  <c r="I475" i="8" s="1"/>
  <c r="E476" i="8"/>
  <c r="E478" i="8"/>
  <c r="G479" i="8"/>
  <c r="H479" i="8" s="1"/>
  <c r="I479" i="8" s="1"/>
  <c r="G484" i="8"/>
  <c r="H484" i="8" s="1"/>
  <c r="I484" i="8" s="1"/>
  <c r="E485" i="8"/>
  <c r="G486" i="8"/>
  <c r="H486" i="8" s="1"/>
  <c r="I486" i="8" s="1"/>
  <c r="E487" i="8"/>
  <c r="G489" i="8"/>
  <c r="H489" i="8" s="1"/>
  <c r="I489" i="8" s="1"/>
  <c r="E490" i="8"/>
  <c r="G491" i="8"/>
  <c r="H491" i="8" s="1"/>
  <c r="I491" i="8" s="1"/>
  <c r="G505" i="8"/>
  <c r="H505" i="8" s="1"/>
  <c r="I505" i="8" s="1"/>
  <c r="E506" i="8"/>
  <c r="G508" i="8"/>
  <c r="H508" i="8" s="1"/>
  <c r="I508" i="8" s="1"/>
  <c r="E509" i="8"/>
  <c r="G510" i="8"/>
  <c r="H510" i="8" s="1"/>
  <c r="I510" i="8" s="1"/>
  <c r="E512" i="8"/>
  <c r="G520" i="8"/>
  <c r="E521" i="8"/>
  <c r="G524" i="8"/>
  <c r="H524" i="8" s="1"/>
  <c r="I524" i="8" s="1"/>
  <c r="G526" i="8"/>
  <c r="E528" i="8"/>
  <c r="E530" i="8"/>
  <c r="G531" i="8"/>
  <c r="H531" i="8" s="1"/>
  <c r="I531" i="8" s="1"/>
  <c r="E339" i="8"/>
  <c r="E347" i="8"/>
  <c r="E363" i="8"/>
  <c r="G372" i="8"/>
  <c r="H372" i="8" s="1"/>
  <c r="I372" i="8" s="1"/>
  <c r="E374" i="8"/>
  <c r="E403" i="8"/>
  <c r="E405" i="8"/>
  <c r="G409" i="8"/>
  <c r="H409" i="8" s="1"/>
  <c r="I409" i="8" s="1"/>
  <c r="G413" i="8"/>
  <c r="H413" i="8" s="1"/>
  <c r="I413" i="8" s="1"/>
  <c r="E431" i="8"/>
  <c r="I480" i="8"/>
  <c r="I482" i="8"/>
  <c r="I492" i="8"/>
  <c r="E10" i="8"/>
  <c r="I10" i="8"/>
  <c r="E22" i="8"/>
  <c r="E24" i="8"/>
  <c r="E26" i="8"/>
  <c r="E30" i="8"/>
  <c r="E32" i="8"/>
  <c r="E34" i="8"/>
  <c r="E36" i="8"/>
  <c r="E44" i="8"/>
  <c r="E46" i="8"/>
  <c r="E48" i="8"/>
  <c r="E54" i="8"/>
  <c r="E56" i="8"/>
  <c r="E58" i="8"/>
  <c r="E64" i="8"/>
  <c r="E69" i="8"/>
  <c r="E71" i="8"/>
  <c r="E73" i="8"/>
  <c r="E75" i="8"/>
  <c r="E77" i="8"/>
  <c r="E79" i="8"/>
  <c r="E81" i="8"/>
  <c r="E83" i="8"/>
  <c r="E85" i="8"/>
  <c r="E89" i="8"/>
  <c r="E91" i="8"/>
  <c r="E95" i="8"/>
  <c r="E97" i="8"/>
  <c r="E99" i="8"/>
  <c r="E101" i="8"/>
  <c r="E104" i="8"/>
  <c r="E106" i="8"/>
  <c r="E23" i="8"/>
  <c r="E25" i="8"/>
  <c r="E27" i="8"/>
  <c r="E31" i="8"/>
  <c r="E33" i="8"/>
  <c r="E35" i="8"/>
  <c r="E43" i="8"/>
  <c r="E45" i="8"/>
  <c r="E47" i="8"/>
  <c r="E53" i="8"/>
  <c r="E55" i="8"/>
  <c r="E57" i="8"/>
  <c r="E63" i="8"/>
  <c r="E68" i="8"/>
  <c r="E70" i="8"/>
  <c r="E72" i="8"/>
  <c r="E74" i="8"/>
  <c r="E76" i="8"/>
  <c r="E78" i="8"/>
  <c r="E80" i="8"/>
  <c r="E82" i="8"/>
  <c r="E84" i="8"/>
  <c r="E86" i="8"/>
  <c r="E90" i="8"/>
  <c r="E94" i="8"/>
  <c r="E96" i="8"/>
  <c r="E98" i="8"/>
  <c r="E100" i="8"/>
  <c r="E102" i="8"/>
  <c r="E105" i="8"/>
  <c r="E108" i="8"/>
  <c r="E376" i="8"/>
  <c r="E379" i="8"/>
  <c r="E381" i="8"/>
  <c r="E384" i="8"/>
  <c r="E386" i="8"/>
  <c r="E390" i="8"/>
  <c r="E394" i="8"/>
  <c r="E396" i="8"/>
  <c r="E398" i="8"/>
  <c r="E400" i="8"/>
  <c r="E402" i="8"/>
  <c r="G402" i="8"/>
  <c r="H402" i="8" s="1"/>
  <c r="I402" i="8" s="1"/>
  <c r="E408" i="8"/>
  <c r="G408" i="8"/>
  <c r="H408" i="8" s="1"/>
  <c r="I408" i="8" s="1"/>
  <c r="E412" i="8"/>
  <c r="G412" i="8"/>
  <c r="H412" i="8" s="1"/>
  <c r="I412" i="8" s="1"/>
  <c r="I415" i="8"/>
  <c r="E416" i="8"/>
  <c r="G416" i="8"/>
  <c r="H416" i="8" s="1"/>
  <c r="I416" i="8" s="1"/>
  <c r="I435" i="8"/>
  <c r="I437" i="8"/>
  <c r="E326" i="8"/>
  <c r="E328" i="8"/>
  <c r="E330" i="8"/>
  <c r="E332" i="8"/>
  <c r="E334" i="8"/>
  <c r="E336" i="8"/>
  <c r="E338" i="8"/>
  <c r="E340" i="8"/>
  <c r="E342" i="8"/>
  <c r="E344" i="8"/>
  <c r="E346" i="8"/>
  <c r="E351" i="8"/>
  <c r="E353" i="8"/>
  <c r="E356" i="8"/>
  <c r="E358" i="8"/>
  <c r="E360" i="8"/>
  <c r="E362" i="8"/>
  <c r="E364" i="8"/>
  <c r="E366" i="8"/>
  <c r="E371" i="8"/>
  <c r="E373" i="8"/>
  <c r="E377" i="8"/>
  <c r="E380" i="8"/>
  <c r="E383" i="8"/>
  <c r="E385" i="8"/>
  <c r="E389" i="8"/>
  <c r="E393" i="8"/>
  <c r="E395" i="8"/>
  <c r="E397" i="8"/>
  <c r="E399" i="8"/>
  <c r="E401" i="8"/>
  <c r="G403" i="8"/>
  <c r="H403" i="8" s="1"/>
  <c r="I403" i="8" s="1"/>
  <c r="E406" i="8"/>
  <c r="G406" i="8"/>
  <c r="H406" i="8" s="1"/>
  <c r="I406" i="8" s="1"/>
  <c r="G326" i="8"/>
  <c r="H326" i="8" s="1"/>
  <c r="I326" i="8" s="1"/>
  <c r="G328" i="8"/>
  <c r="H328" i="8" s="1"/>
  <c r="I328" i="8" s="1"/>
  <c r="G330" i="8"/>
  <c r="H330" i="8" s="1"/>
  <c r="I330" i="8" s="1"/>
  <c r="G332" i="8"/>
  <c r="H332" i="8" s="1"/>
  <c r="I332" i="8" s="1"/>
  <c r="G334" i="8"/>
  <c r="H334" i="8" s="1"/>
  <c r="I334" i="8" s="1"/>
  <c r="G336" i="8"/>
  <c r="H336" i="8" s="1"/>
  <c r="I336" i="8" s="1"/>
  <c r="G338" i="8"/>
  <c r="H338" i="8" s="1"/>
  <c r="I338" i="8" s="1"/>
  <c r="G340" i="8"/>
  <c r="H340" i="8" s="1"/>
  <c r="I340" i="8" s="1"/>
  <c r="G342" i="8"/>
  <c r="H342" i="8" s="1"/>
  <c r="I342" i="8" s="1"/>
  <c r="G344" i="8"/>
  <c r="H344" i="8" s="1"/>
  <c r="I344" i="8" s="1"/>
  <c r="G346" i="8"/>
  <c r="H346" i="8" s="1"/>
  <c r="I346" i="8" s="1"/>
  <c r="G351" i="8"/>
  <c r="H351" i="8" s="1"/>
  <c r="I351" i="8" s="1"/>
  <c r="G353" i="8"/>
  <c r="H353" i="8" s="1"/>
  <c r="I353" i="8" s="1"/>
  <c r="G356" i="8"/>
  <c r="H356" i="8" s="1"/>
  <c r="I356" i="8" s="1"/>
  <c r="G358" i="8"/>
  <c r="H358" i="8" s="1"/>
  <c r="I358" i="8" s="1"/>
  <c r="G360" i="8"/>
  <c r="H360" i="8" s="1"/>
  <c r="I360" i="8" s="1"/>
  <c r="G362" i="8"/>
  <c r="H362" i="8" s="1"/>
  <c r="I362" i="8" s="1"/>
  <c r="G364" i="8"/>
  <c r="H364" i="8" s="1"/>
  <c r="I364" i="8" s="1"/>
  <c r="G366" i="8"/>
  <c r="H366" i="8" s="1"/>
  <c r="I366" i="8" s="1"/>
  <c r="G371" i="8"/>
  <c r="H371" i="8" s="1"/>
  <c r="I371" i="8" s="1"/>
  <c r="G373" i="8"/>
  <c r="H373" i="8" s="1"/>
  <c r="I373" i="8" s="1"/>
  <c r="G377" i="8"/>
  <c r="H377" i="8" s="1"/>
  <c r="I377" i="8" s="1"/>
  <c r="G380" i="8"/>
  <c r="H380" i="8" s="1"/>
  <c r="I380" i="8" s="1"/>
  <c r="G383" i="8"/>
  <c r="H383" i="8" s="1"/>
  <c r="I383" i="8" s="1"/>
  <c r="G385" i="8"/>
  <c r="H385" i="8" s="1"/>
  <c r="I385" i="8" s="1"/>
  <c r="G389" i="8"/>
  <c r="H389" i="8" s="1"/>
  <c r="I389" i="8" s="1"/>
  <c r="G393" i="8"/>
  <c r="H393" i="8" s="1"/>
  <c r="I393" i="8" s="1"/>
  <c r="G395" i="8"/>
  <c r="H395" i="8" s="1"/>
  <c r="I395" i="8" s="1"/>
  <c r="G397" i="8"/>
  <c r="H397" i="8" s="1"/>
  <c r="I397" i="8" s="1"/>
  <c r="G399" i="8"/>
  <c r="H399" i="8" s="1"/>
  <c r="I399" i="8" s="1"/>
  <c r="G401" i="8"/>
  <c r="H401" i="8" s="1"/>
  <c r="I401" i="8" s="1"/>
  <c r="E404" i="8"/>
  <c r="G404" i="8"/>
  <c r="H404" i="8" s="1"/>
  <c r="I404" i="8" s="1"/>
  <c r="E410" i="8"/>
  <c r="G410" i="8"/>
  <c r="H410" i="8" s="1"/>
  <c r="I410" i="8" s="1"/>
  <c r="E414" i="8"/>
  <c r="G414" i="8"/>
  <c r="H414" i="8" s="1"/>
  <c r="I414" i="8" s="1"/>
  <c r="I417" i="8"/>
  <c r="E418" i="8"/>
  <c r="G418" i="8"/>
  <c r="H418" i="8" s="1"/>
  <c r="I418" i="8" s="1"/>
  <c r="E415" i="8"/>
  <c r="E417" i="8"/>
  <c r="E419" i="8"/>
  <c r="E421" i="8"/>
  <c r="E423" i="8"/>
  <c r="E425" i="8"/>
  <c r="E427" i="8"/>
  <c r="E420" i="8"/>
  <c r="E422" i="8"/>
  <c r="E424" i="8"/>
  <c r="E426" i="8"/>
  <c r="I456" i="8"/>
  <c r="G420" i="8"/>
  <c r="H420" i="8" s="1"/>
  <c r="I420" i="8" s="1"/>
  <c r="G422" i="8"/>
  <c r="H422" i="8" s="1"/>
  <c r="I422" i="8" s="1"/>
  <c r="G424" i="8"/>
  <c r="H424" i="8" s="1"/>
  <c r="I424" i="8" s="1"/>
  <c r="G426" i="8"/>
  <c r="H426" i="8" s="1"/>
  <c r="I426" i="8" s="1"/>
  <c r="I436" i="8"/>
  <c r="I441" i="8"/>
  <c r="G4" i="7"/>
  <c r="F4" i="7"/>
  <c r="E4" i="7"/>
  <c r="D4" i="7"/>
  <c r="C4" i="7"/>
  <c r="B4" i="7"/>
  <c r="E550" i="8" l="1"/>
  <c r="H94" i="8"/>
  <c r="G550" i="8"/>
  <c r="H526" i="8"/>
  <c r="G525" i="8"/>
  <c r="E525" i="8"/>
  <c r="H520" i="8"/>
  <c r="G519" i="8"/>
  <c r="G9" i="8"/>
  <c r="E9" i="8"/>
  <c r="H550" i="8" l="1"/>
  <c r="I94" i="8"/>
  <c r="H9" i="8"/>
  <c r="I526" i="8"/>
  <c r="I525" i="8" s="1"/>
  <c r="H525" i="8"/>
  <c r="I520" i="8"/>
  <c r="H519" i="8"/>
  <c r="I550" i="8" l="1"/>
  <c r="I551" i="8" s="1"/>
  <c r="I9" i="8"/>
  <c r="I519" i="8"/>
</calcChain>
</file>

<file path=xl/sharedStrings.xml><?xml version="1.0" encoding="utf-8"?>
<sst xmlns="http://schemas.openxmlformats.org/spreadsheetml/2006/main" count="8789" uniqueCount="1955">
  <si>
    <t>Gobierno Estado de Durango</t>
  </si>
  <si>
    <t>Estado Analítico de Ingresos Rubro Tipo Clase</t>
  </si>
  <si>
    <t>Rubro Tipo y Clase de Ingresos</t>
  </si>
  <si>
    <t>Ingreso</t>
  </si>
  <si>
    <t>Diferencia</t>
  </si>
  <si>
    <t>Ampliaciones y Reducciones</t>
  </si>
  <si>
    <t>Modificado</t>
  </si>
  <si>
    <t>Devengado</t>
  </si>
  <si>
    <t>Recaudado</t>
  </si>
  <si>
    <t>(1)</t>
  </si>
  <si>
    <t>(2)</t>
  </si>
  <si>
    <t>(3= 1 + 2)</t>
  </si>
  <si>
    <t>(4)</t>
  </si>
  <si>
    <t>(5)</t>
  </si>
  <si>
    <t>(6 = 5 - 1 )</t>
  </si>
  <si>
    <t>Impuestos</t>
  </si>
  <si>
    <t xml:space="preserve">Impuestos sobre los ingresos                </t>
  </si>
  <si>
    <t>Impuesto sobre juegos con apuestas rifas loterías sorteos y premios</t>
  </si>
  <si>
    <t xml:space="preserve">Impuestos sobre el patrimonio               </t>
  </si>
  <si>
    <t>Impuesto sobre tenencia o uso de vehículos estatal</t>
  </si>
  <si>
    <t>Impuesto para la modernización de registros públicos</t>
  </si>
  <si>
    <t>Impuesto sobre la producción el consumo y las transacciones</t>
  </si>
  <si>
    <t>Impuesto sobre el consumo</t>
  </si>
  <si>
    <t>Impuesto sobre las transacciones</t>
  </si>
  <si>
    <t xml:space="preserve">Impuesto sobre nóminas y asimilables         </t>
  </si>
  <si>
    <t>Impuesto sobre nómina</t>
  </si>
  <si>
    <t xml:space="preserve">Accesorios de impuestos                     </t>
  </si>
  <si>
    <t>Actualización impuestos</t>
  </si>
  <si>
    <t>Recargos impuestos</t>
  </si>
  <si>
    <t>Multas impuestos</t>
  </si>
  <si>
    <t>Actualización de multas e impuestos</t>
  </si>
  <si>
    <t xml:space="preserve">Otros impuestos                             </t>
  </si>
  <si>
    <t>Impuestos para el fomento de la educación pública en el estado</t>
  </si>
  <si>
    <t>Impuesto a las demasías caducas</t>
  </si>
  <si>
    <t>Impuestos no comprendidos en las fracciones de la ley de ingresos causados en ejercicios fiscales anteriores pendientes de liquidación o pago</t>
  </si>
  <si>
    <t>Cuotas y Aportaciones de Seguridad Social</t>
  </si>
  <si>
    <t>Contribuciones de Mejoras</t>
  </si>
  <si>
    <t>Derechos</t>
  </si>
  <si>
    <t>Derechos por prestación de servicios</t>
  </si>
  <si>
    <t>Derechos por inscripción y demás servicios en el registro público de la propiedad y del comercio y en el registro público de transporte</t>
  </si>
  <si>
    <t>Derechos por legalización de firmas, certificaciones, expedición de copias de documentos y otros</t>
  </si>
  <si>
    <t>Derechos por actos del registro civil</t>
  </si>
  <si>
    <t>Derechos por servicios catastrales</t>
  </si>
  <si>
    <t>Derechos por servicios de control de vehículos y por expedición de concesiones, permisos y autorización de ruta</t>
  </si>
  <si>
    <t>Derechos por los servicios de la secretaria de recursos naturales y medio ambiente</t>
  </si>
  <si>
    <t>Derechos por servicios prestados por la secretaria de salud comisión para la protección contrariesgos sanitarios</t>
  </si>
  <si>
    <t>Derechos por servicios que presta la secretaria de seguridad pública</t>
  </si>
  <si>
    <t xml:space="preserve">Accesorios  de derechos     </t>
  </si>
  <si>
    <t>Actualización derechos</t>
  </si>
  <si>
    <t>Recargos derechos</t>
  </si>
  <si>
    <t>Multas derechos</t>
  </si>
  <si>
    <t>Derechos no comprendidos en las fracciones de la ley de ingresos causados en ejercicios fiscales anteriores pendientes de liquidacion y pago</t>
  </si>
  <si>
    <t>Productos</t>
  </si>
  <si>
    <t>Corriente</t>
  </si>
  <si>
    <t>Productos derivados del uso y aprovechamiento de bienes no sujetos a régimen de dominio público</t>
  </si>
  <si>
    <t>Capital</t>
  </si>
  <si>
    <t>Productos de capital</t>
  </si>
  <si>
    <t>Productos no comprendidos en las fracciones de la ley de ingresos causados en ejercicios fiscales anteriores pendientes de liquidacion y pago</t>
  </si>
  <si>
    <t>Aprovechamientos</t>
  </si>
  <si>
    <t>Multas estatales</t>
  </si>
  <si>
    <t>Indemnizaciones</t>
  </si>
  <si>
    <t>Aprovechamientos por servicios públicos y obras públicas</t>
  </si>
  <si>
    <t>Otros aprovechamientos</t>
  </si>
  <si>
    <t>Aprovechamientos no comprendidos en las fracciones de la ley de ingresos causados en ejercicios fiscales anteriores pendientes de liquidacion y pago</t>
  </si>
  <si>
    <t xml:space="preserve">Participaciones federales          </t>
  </si>
  <si>
    <t>Fondo general o participaciones federales</t>
  </si>
  <si>
    <t>Fondo de fomento municipal</t>
  </si>
  <si>
    <t>Impuesto especial sobre producción y servicios por venta de bebidas y tabaco</t>
  </si>
  <si>
    <t>Fondo de fiscalización</t>
  </si>
  <si>
    <t>Otras participaciones ramo 28</t>
  </si>
  <si>
    <t>Incentivos económicos</t>
  </si>
  <si>
    <t>Accesorios de incentivos económicos</t>
  </si>
  <si>
    <t>Contribuciones causadas en ejercicios fiscales anteriores</t>
  </si>
  <si>
    <t>Accesorios, contribuciones causados en ejercicios fiscales anteriores</t>
  </si>
  <si>
    <t xml:space="preserve">Aportaciones            </t>
  </si>
  <si>
    <t>Fondo de aportación para la nómina educativa y gasto operativo</t>
  </si>
  <si>
    <t>Fondo de aportación para servicios de salud</t>
  </si>
  <si>
    <t>Fondo de aportación para infraestructura social</t>
  </si>
  <si>
    <t>Fondo de aportación para el fortalecimiento de los municipios</t>
  </si>
  <si>
    <t>Fondo de aportaciones múltiples</t>
  </si>
  <si>
    <t>Fondo de aportación para educación tecnológica y de adultos</t>
  </si>
  <si>
    <t>Fondo de aportación para seguridad pública</t>
  </si>
  <si>
    <t>Fondo de aportaciones para el fortalecimiento de las entidades federativas</t>
  </si>
  <si>
    <t xml:space="preserve">Convenios         </t>
  </si>
  <si>
    <t>Convenios de reasignación</t>
  </si>
  <si>
    <t>Convenios de descentralización y otros</t>
  </si>
  <si>
    <t>Provisiones salariales y economicas</t>
  </si>
  <si>
    <t>Ingresos Derivados de Financiamientos</t>
  </si>
  <si>
    <t xml:space="preserve">Endeudamiento interno                  </t>
  </si>
  <si>
    <t>Préstamos de la deuda pública interna por pagar a largo plazo</t>
  </si>
  <si>
    <t>Total</t>
  </si>
  <si>
    <t>Ingresos excedentes¹</t>
  </si>
  <si>
    <t>1Los ingresos excedentes se presentan para efectos del cumplimiento de la Ley de Contabilidad Gubernamental y el importe debe ser siempre mayor a cero.</t>
  </si>
  <si>
    <t>Estimado anual</t>
  </si>
  <si>
    <t>Estimado del periodo</t>
  </si>
  <si>
    <t>Estado Analítico de Ingresos Rubro</t>
  </si>
  <si>
    <t>Otros productos</t>
  </si>
  <si>
    <t>TOTAL</t>
  </si>
  <si>
    <t xml:space="preserve"> Aportaciones            </t>
  </si>
  <si>
    <t>10000 IMPUESTOS</t>
  </si>
  <si>
    <t>11000 IMPUESTOS SOBRE LOS INGRESOS</t>
  </si>
  <si>
    <t>11100 IMPUESTO SOBRE JUEGOS CON APUESTAS RIFAS LOTERIAS SORTEOS Y PREMIOS</t>
  </si>
  <si>
    <t>11101 IMPUESTO SOBRE JUEGOS CON APUESTAS RIFAS LOTERIAS SORTEOS Y PREMIOS</t>
  </si>
  <si>
    <t>12000 IMPUESTOS SOBRE EL PATRIMONIO</t>
  </si>
  <si>
    <t>12100 IMPUESTO SOBRE TENENCIA O USO DE VEHICULOS ESTATAL</t>
  </si>
  <si>
    <t>12101 IMPUESTO SOBRE TENENCIA O USO DE VEHICULOS ESTATAL AUTOMOVILES</t>
  </si>
  <si>
    <t>12102 IMPUESTO SOBRE TENENCIA O USO DE VEHICULOS ESTATAL MOTOCICLETAS</t>
  </si>
  <si>
    <t>12103 IMPUESTO SOBRE TENENCIA O USO DE VEHICULOS FORANEOS</t>
  </si>
  <si>
    <t>12104 TENENCIA ESTATAL</t>
  </si>
  <si>
    <t>12105 TENENCIA ESTATAL FORANEA</t>
  </si>
  <si>
    <t>12200 IMPUESTO PARA LA MODERNIZACION DE REGISTROS PUBLICOS</t>
  </si>
  <si>
    <t>12202 IMPUESTO PARA LA MODERNIZACION DE REGISTROS PUBLICOS</t>
  </si>
  <si>
    <t>13000 IMPUESTO SOBRE LA PRODUCCION EL CONSUMO Y LAS TRANSACCIONES</t>
  </si>
  <si>
    <t>13200 IMPUESTO SOBRE EL CONSUMO</t>
  </si>
  <si>
    <t>13201 IMPUESTO POR SERVICIOS DE HOSPEDAJE</t>
  </si>
  <si>
    <t>13300 IMPUESTO SOBRE LAS TRANSACCIONES</t>
  </si>
  <si>
    <t>13301 IMPUESTO SOBRE LA ENAJENACION DE VEHICULOS AUTOMOTORES USADOS</t>
  </si>
  <si>
    <t>15000 IMPUESTO SOBRE NOMINAS Y ASIMILABLES</t>
  </si>
  <si>
    <t>15100 IMPUESTO SOBRE NOMINA</t>
  </si>
  <si>
    <t>15101 IMPUESTO SOBRE NOMINA DECLARACION MENSUAL</t>
  </si>
  <si>
    <t>15102 IMPUESTO SOBRE NOMINA DECLARACION TRIMESTRAL</t>
  </si>
  <si>
    <t>15103 IMPUESTO SOBRE NOMINA DECLARACION ANUAL</t>
  </si>
  <si>
    <t>17000 ACCESORIOS DE IMPUESTOS</t>
  </si>
  <si>
    <t>17100 ACTUALIZACION IMPUESTOS</t>
  </si>
  <si>
    <t>17101 ACTUALIZACION IMPUESTO SOBRE NOMINA</t>
  </si>
  <si>
    <t>17102 ACTUALIZACION IMPUESTO POR SERVICIOS DE HOSPEDAJE</t>
  </si>
  <si>
    <t>17104 ACTUALIZACION IMPUESTO A LAS DEMASIAS CADUCAS</t>
  </si>
  <si>
    <t>17105 ACTUALIZACION DE IMPUESTO SOBRE TENENCIA ESTATAL</t>
  </si>
  <si>
    <t>17200 RECARGOS IMPUESTOS</t>
  </si>
  <si>
    <t>17201 RECARGOS IMPUESTO SOBRE NOMINA</t>
  </si>
  <si>
    <t>17202 RECARGOS IMPUESTO POR SERVICIOS DE HOSPEDAJE</t>
  </si>
  <si>
    <t>17203 RECARGOS DE IMPUESTO SOBRE ENAJENACION DE VEHICULOS USADOS</t>
  </si>
  <si>
    <t>17204 RECARGOS IMPUESTO A LAS DEMASIAS CADUCAS</t>
  </si>
  <si>
    <t>17205 RECARGOS IMPUESTO POR TENENCIA ESTATAL</t>
  </si>
  <si>
    <t>17300 MULTAS IMPUESTOS</t>
  </si>
  <si>
    <t>17301 MULTAS IMPUESTO SOBRE NOMINA</t>
  </si>
  <si>
    <t>17400 ACTUALIZACION DE MULTAS DE IMPUESTOS</t>
  </si>
  <si>
    <t>17401 ACTUALIZACION DE MULTAS ISN</t>
  </si>
  <si>
    <t>18000 OTROS IMPUESTOS</t>
  </si>
  <si>
    <t>18100 IMPUESTOS PARA EL FOMENTO DE LA EDUCACION PUBLICA EN EL ESTADO</t>
  </si>
  <si>
    <t>18101 IMPUESTO PARA EL FOMENTO DE LA EDUCACION PUBLICA EN EL ESTADO DEL IMPUESTO SOBRE NOMINA</t>
  </si>
  <si>
    <t>18102 IMPUESTO PARA EL FOMENTO DE LA EDUCACION PUBLICA EN EL ESTADO DEL IMPUESTO POR SERVICIOS DE HOSPEDAJE</t>
  </si>
  <si>
    <t>18103 IMPUESTO PARA EL FOMENTO DE LA EDUCACION PUBLICA EN EL ESTADO SOBRE JUEGOS CON APUESTAS RIFAS Y LOTERIAS LOTERIAS SORTEOS Y PREMIOS</t>
  </si>
  <si>
    <t>18104 IMPUESTO PARA EL FOMENTO DE LA EDUCACION PUBLICA EN EL ESTADO SOBRE LA ENAJENACION DE VEHICULOS AUTOMOTORES USADOS</t>
  </si>
  <si>
    <t>18105 IMPUESTO PARA EL FOMENTO DE LA EDUCACION PUBLICA EN EL ESTADO SOBRE IMPUESTOS PARA LA MODERNIZACION DE LOS REGISTROS PUBLICOS</t>
  </si>
  <si>
    <t>18106 IMPUESTO PARA EL FOMENTO DE LA EDUCACION PUBLICA EN EL ESTADO DEL IMPUESTO SOBRE TENENCIA ESTATAL FORANEA</t>
  </si>
  <si>
    <t>18107 IMPUESTO PARA EL FOMENTO DE LA EDUCACION PUBLICA EN EL ESTADO DEL IMPUESTO SOBRE TENENCIA ESTATAL</t>
  </si>
  <si>
    <t>18108 IMPUESTO PARA EL FOMENTO DE LA EDUCACION PUBLICA EN EL ESTADO DE LOS DERECHOS POR INSCRIPCION Y DEMAS SERVICIOS EN EL REGISTRO PUBLICO DE LA PROPIEDAD Y DEL COMERCIO Y EN EL REGISTRO PUBLICO DE TRANSPORTE</t>
  </si>
  <si>
    <t>18109 IMPUESTO PARA EL FOMENTO DE LA EDUCACION PUBLICA EN EL ESTADO DE LOS DERECHOS POR LEGALIZACION DE FIRMAS CERTIFICACIONES EXPEDICION DE COPIAS DOCUMENTOS Y OTROS</t>
  </si>
  <si>
    <t>18110 IMPUESTO PARA EL FOMENTO DE LA EDUCACION PUBLICA EN EL ESTADO DE LOS DERECHOS POR ACTOS DEL REGISTRO CIVIL</t>
  </si>
  <si>
    <t>18111 IMPUESTO PARA EL FOMENTO DE LA EDUCACION PUBLICA EN EL ESTADO DE LOS DERECHOS POR SERVICIOS CATASTRALES</t>
  </si>
  <si>
    <t>18112 IMPUESTO PARA EL FOMENTO DE LA EDUCACION PUBLICA EN EL ESTADO DE LOS DERECHOS POR SERVICIOS DE CONTROL DE VEHICULOS Y POR EXPEDICION DE CONCESIONES PERMISOS Y AUTORIZACIONES DE RUTA</t>
  </si>
  <si>
    <t>18113 IMPUESTO PARA EL FOMENTO DE LA EDUCACION PUBLICA EN EL ESTADO DE LOS DERECHOS POR SERVICIOS DE LA SECRETARIA DE RECURSOS NATURALES Y MEDIO AMBIENTE</t>
  </si>
  <si>
    <t>18114 IMPUESTO PARA EL FOMENTO DE LA EDUCACION PUBLICA EN EL ESTADO DE LOS DERECHOS POR SERVICIOS PRESTADOS POR LA SECRETARIA DE SALUD COMISION PARA LA PROTECCION CONTRARIESGOS SANITARIOS</t>
  </si>
  <si>
    <t>18115 IMPUESTO PARA EL FOMENTO DE LA EDUCACION PUBLICA EN EL ESTADO DE LOS DERECHOS QUE PRESTA LA SECRETARIA DE SEGURIDAD PUBLICA</t>
  </si>
  <si>
    <t>19000 IMPUESTOS NO COMPRENDIDOS EN LAS FRACCIONES DE LA LEY DE INGRESOS CAUSADOS EN EJERCICIOS FISCALES ANTERIORES PENDIENTES DE LIQUIDACION O PAGO</t>
  </si>
  <si>
    <t>19100 IMPUESTOS NO COMPRENDIDOS EN LAS FRACCIONES DE LA LEY DE INGRESOS CAUSADOS EN EJERCICIOS FISCALES ANTERIORES PENDIENTES DE LIQUIDACION O PAGO</t>
  </si>
  <si>
    <t>19101 IMP. PARA EL FOMENTO DE LA EDUCACION PUBLICA EN EL ESTADO DE LOS DERECHOS POR SERVICIOS DE CONTROL DE VEHICULOS Y POR EXPEDICION DE CONCESIONES PERMISOS Y AUTORIZACIONES DE RUTA DE EJERCICIOS FISCALIA ANTERIORES PENDIENTES PAGO</t>
  </si>
  <si>
    <t>40000 DERECHOS</t>
  </si>
  <si>
    <t>43000 DERECHOS POR PRESTACION DE SERVICIOS</t>
  </si>
  <si>
    <t>43100 DERECHOS POR INSCRIPCION Y DEMAS SERVICIOS EN EL REGISTRO PUBLICO DE LA PROPIEDAD Y DEL COMERCIO Y EN EL REGISTRO PUBLICO DE TRANSPORTE</t>
  </si>
  <si>
    <t>43101 INSCRIPCION O REGISTRO DE TITULOS EN VIRTUD DE LOS CUALES SE MODIFIQUE EL DOMINIO O POSESION DE BIENES INMUEBLES</t>
  </si>
  <si>
    <t>43102 INSCRIPCION DE GRAVAMENES SOBRE INMUEBLES EN VIRTUD DE LOS CUALES SE MODIFIQUE LOS DERECHOS DE INMUEBLES DISTINTOS DE DOMINIO</t>
  </si>
  <si>
    <t>43103 CANCELACION DE INSCRIPCION DE GRAVAMENES DE INMUEBLES DISTINTOS DE DOMINIO</t>
  </si>
  <si>
    <t>43104 INSCRIPCION DE CONTRATOS DE CREDITOS HIPOTECARIOS PRENDARIOS REFACCIONARIOS Y DE HABILITACION Y AVIO</t>
  </si>
  <si>
    <t>43105 REGISTRO DE REESTRUCTURACION DE CREDITOS</t>
  </si>
  <si>
    <t>43106 REGISTRO DE CEDULA HIPOTECARIA</t>
  </si>
  <si>
    <t>43109 DEPOSITO DE TESTAMENTOS OLOGRAFOS O CUALQUIER OTRO DOCUMENTO</t>
  </si>
  <si>
    <t>43111 INSCRIPCION DE CUALQUIER CLASE DE TESTAMENTO</t>
  </si>
  <si>
    <t>43112 INSCRIPCION DE RESOLUCIONES DICTADAS EN JUICIOS SUCESORIOS</t>
  </si>
  <si>
    <t>43114 INSCRIPCION DE LA AUTORIZACION DE FRACCIONAMIENTOS DE TERRENOS POR CADA LOTE</t>
  </si>
  <si>
    <t>43115 INSCRIPCION DE LA ESCRITURA POR LA CUAL SE CONSTITUYA EL REGIMEN DE CONDOMINIOS DE UN INMUEBLE</t>
  </si>
  <si>
    <t>43116 INSCRIPCION DE CONTRATOS MERCANTILES O CIVILES NO INCLUIDOS EN OTRAS FRACCIONES</t>
  </si>
  <si>
    <t>43117 INSCRIPCION DE CONTRATOS RELATIVOS A BIENES MUEBLES POR RESOLUCION O TRANSMISION CON RESERVA DE DOMINIO</t>
  </si>
  <si>
    <t>43118 INSCRIPCION DE CONTRATOS DE CORRESPONSALIA DE INSTITUCIONES DE CREDITO</t>
  </si>
  <si>
    <t>43121 INSCRIPCION DE CONVENIOS MODIFICATORIOS QUE NO AFECTEN CAPITAL</t>
  </si>
  <si>
    <t>43122 INSCRIPCION DE ESCRITURAS CONSTITUTIVAS DE PERSONAS MORALES Y DE AUMENTOS DE CAPITAL O PATRIMONIO</t>
  </si>
  <si>
    <t>43123 INSCRIPCION DE MODIFICACION A LA ESCRITURA CONSTITUTIVA QUE NO IMPLIQUE AUMENTO DE CAPITAL O PATRIMONIO</t>
  </si>
  <si>
    <t>43124 INSCRIPCION DE ACTAS DE EMISION DE BONOS U OBLIGACIONES O CUALQUIER OTRO INSTRUMENTO BURSATIL</t>
  </si>
  <si>
    <t>43125 INSCRIPCION DE ACTAS DE ASAMBLEAS DE SOCIOS ACCIONISTAS O CUALQUIER OTRO TIPO NO ESTIPULADAS EN OTRAS FRACCIONES</t>
  </si>
  <si>
    <t>43126 CANCELACION DE LA INSCRIPCION DEL REGISTRO DE ESCRITURAS CONSTITUTIVAS</t>
  </si>
  <si>
    <t>43127 ADJUDICACION DE BIENES INMUEBLES POR LIQUIDACION DE PERSONA MORAL</t>
  </si>
  <si>
    <t>43128 INSCRIPCION DE PODERES Y SUSTITUCION DE LOS MISMOS POR CADA UNO</t>
  </si>
  <si>
    <t>43129 INSCRIPCION DE REVOCACION DE PODERES POR CADA UNO</t>
  </si>
  <si>
    <t>43130 RATIFICACION DE DOCUMENTOS PUBLICOS O PRIVADOS O DE FIRMAS ANTE EL REGISTRO</t>
  </si>
  <si>
    <t>43131 BUSQUEDA DE CONSTANCIAS O DATOS PARA EXPEDICION DE CERTIFICADOS O INFORMES POR PERIODO DE CINCO A</t>
  </si>
  <si>
    <t>43132 EXPEDICION DE CERTIFICACIONES RELATIVAS A CONSTANCIAS DEL REGISTRO</t>
  </si>
  <si>
    <t>43133 EXPEDICION DE COPIA SIMPLE POR CADA HOJA</t>
  </si>
  <si>
    <t>43134 INFORMES POR ESCRITO A SOLICITUD DE AUTORIDADES</t>
  </si>
  <si>
    <t>43136 EXAMEN DE DOCUMENTOS PARA SU INSCRIPCION CUANDO SE REHUSE POR EL REGISTRO PUBLICO POR NO SER INSCRIBIBLE</t>
  </si>
  <si>
    <t>43137 INSCRIPCION DE RESOLUCIONES JUDICIALES POR QUIEBRA O SUSPENSION DE PAGOS</t>
  </si>
  <si>
    <t>43138 BUSQUEDA DE DATOS O CONSTANCIAS PARA INFORMES O CERTIFICADOS</t>
  </si>
  <si>
    <t>43139 ANOTACION MARGINAL EN EL REGISTRO PUBLICO</t>
  </si>
  <si>
    <t>43140 CERTIFICADO DE LIBERTAD O EXISTENCIA DE GRAVAMEN</t>
  </si>
  <si>
    <t>43141 CERTIFICADO DE NO PROPIEDAD O EXISTENCIA DE PROPIEDAD</t>
  </si>
  <si>
    <t>43142 CASOS NO PREVISTOS DE SERVICIOS PRESTADOS POR EL REGISTRO PUBLICO DE LA PROPIEDAD CON O SIN MONTO</t>
  </si>
  <si>
    <t>43143 REGISTRO DE CONTRATO CREDITO PRENDARIO</t>
  </si>
  <si>
    <t>43144 CANCELACION DE INSCRIPCION DE CONTRATOS DE CREDITO HIPOTECARIO, REFACCIONARIO Y HABILITACION Y AVIO</t>
  </si>
  <si>
    <t>43200 DERECHOS POR LEGALIZACION DE FIRMAS, CERTIFICACIONES, EXPEDICION DE COPIAS DE DOCUMENTOS Y OTROS</t>
  </si>
  <si>
    <t>43201 LEGALIZACION DE FIRMAS ASENTADAS POR EL EJECUTIVO O POR OTROS FUNCIONARIOS COMPETENTES</t>
  </si>
  <si>
    <t>43202 CERTIFICACION DE FIRMAS EN ACTAS CONSTITUTIVAS DE SOCIEDADES COOPERATIVAS</t>
  </si>
  <si>
    <t>43203 CERTIFICACION DE NO ADEUDO</t>
  </si>
  <si>
    <t>43204 COPIAS CERTIFICADAS DE DOCUMENTOS POR HOJA</t>
  </si>
  <si>
    <t>43205 EXPEDICION DE COPIAS SIMPLES DE DOCUMENTO POR HOJA</t>
  </si>
  <si>
    <t>43206 OFICIO DE OPINION DEL EJECUTIVO PARA COMPRA, TRANSPORTE O ALMACENAMIENTO DE EXPLOSIVOS Y SUS ARTIFICIOS</t>
  </si>
  <si>
    <t>43207 EXPEDICION DE CONSTANCIAS DE EXISTENCIA O NO DE ANTECEDENTES PENALES O DE CUALQUIER OTRA CONSTANCIA</t>
  </si>
  <si>
    <t>43208 EXPEDICION DE CERTIFICADOS O CERTIFICACIONES NO PREVISTOS</t>
  </si>
  <si>
    <t>43209 REGISTRO ADMINISTRATIVO DE AVISOS NOTARIALES O DE PODERES</t>
  </si>
  <si>
    <t>43212 APOSTILLAMIENTO DE DOCUMENTOS</t>
  </si>
  <si>
    <t>43213 INSCRIPCION EN EL PADRON DE PROVEEDORES</t>
  </si>
  <si>
    <t>43214 PUBLICACIONES QUE SE HAGAN EN EL PERIODICO OFICIAL</t>
  </si>
  <si>
    <t>43218 SERVICIOS DE ACCESO A LA INFORMACION PUBLICA</t>
  </si>
  <si>
    <t>43300 DERECHOS POR ACTOS DEL REGISTRO CIVIL</t>
  </si>
  <si>
    <t>43301 REGISTRO DE NACIMIENTO</t>
  </si>
  <si>
    <t>43302 REGISTRO DE DEFUNCIONES</t>
  </si>
  <si>
    <t>43303 REGISTRO DE MATRIMONIOS</t>
  </si>
  <si>
    <t>43304 REGISTRO DE DIVORCIOS</t>
  </si>
  <si>
    <t>43305 CORRECCION DE ACTAS Y ANOTACIONES MARGINALES</t>
  </si>
  <si>
    <t>43306 INSCRIPCION DE ACTAS DE ADOPCION TUTELA DE EJECUTORIAS QUE DECLAREN LA MUERTE O PERDIDA DE CAPACIDAD LEGAL</t>
  </si>
  <si>
    <t>43307 INSCRIPCION DE ACTOS O HECHOS REGISTRADOS EN EL EXTRANJERO</t>
  </si>
  <si>
    <t>43308 BUSQUEDA DE REGISTROS O DATOS</t>
  </si>
  <si>
    <t>43309 EXPEDICION DE CERTIFICADOS DE INEXISTENCIA DE REGISTRO DE ACTOS DEL ESTADO CIVIL</t>
  </si>
  <si>
    <t>43310 EXPEDICION DE COPIAS CERTIFICADAS DE ACTAS DE REGISTRO POR CADA HOJA</t>
  </si>
  <si>
    <t>43311 CERTIFICACION DE FIRMAS</t>
  </si>
  <si>
    <t>43312 IMPRESIÓN DE COPIAS CERTIFICADAS DE ACTAS DE NACIMIENTO DE OTROS ESTADOS</t>
  </si>
  <si>
    <t>43313 ASIENTO DE PRESUNCION DE MUERTE</t>
  </si>
  <si>
    <t>43314 ACTA DE PRESUNCION DE MUERTE</t>
  </si>
  <si>
    <t>43399 OTROS SERVICIOS NO ESPECIFICADOS</t>
  </si>
  <si>
    <t>43400 DERECHOS POR SERVICIOS CATASTRALES</t>
  </si>
  <si>
    <t>43401 CERTIFICACION DE INSCRIPCION EN EL PADRON CATASTRAL POR CADA PREDIO</t>
  </si>
  <si>
    <t>43402 CERTIFICACION DE NO INSCRIPCION EN EL PADRON CATASTRAL POR CADA PREDIO</t>
  </si>
  <si>
    <t>43403 EXPEDICION DEL TITULO DE PROPIEDAD DEL LOTE DENTRO DEL FUNDO LEGAL</t>
  </si>
  <si>
    <t>43404 CERTIFICACION O CONSTANCIA DE ANTECEDENTES DE FUNDO LEGAL</t>
  </si>
  <si>
    <t>43405 MEDICION DE TERRENOS Y ELABORACION DE PLANO DE PREDIOS URBANOS</t>
  </si>
  <si>
    <t>43406 MEDICION DE TERRENOS Y ELABORACION DE PLANO DE PREDIOS RUSTICOS Y EXPEDICION</t>
  </si>
  <si>
    <t>43407 EXPEDICION DE CARTA URBANA</t>
  </si>
  <si>
    <t>43408 EXPEDICION DE COPIA DE PLANO TAMANO CARTA</t>
  </si>
  <si>
    <t>43409 CERTIFICACION DE DOCUMENTOS</t>
  </si>
  <si>
    <t>43410 REGISTRO CATASTRAL DE FRACCIONAMIENTOS O RELOTIFICACION POR LOTE</t>
  </si>
  <si>
    <t>43411 EXPEDICION DE AVALUO CATASTRAL</t>
  </si>
  <si>
    <t>43413 EXPEDICION DE COPIAS DE PLANO SUPERIOR AL TAMANO CARTA</t>
  </si>
  <si>
    <t>43414 BUSQUEDA DE INFORMACION RELACIONADA CON PREDIOS CATASTRALES REGISTRADOS</t>
  </si>
  <si>
    <t>43415 VALIDACION DE CROQUIS EN FORMATO OFICIAL</t>
  </si>
  <si>
    <t>43416 CORRECCION DE INFORMACION REMITIDA POR USUARIOS</t>
  </si>
  <si>
    <t>43417 LLENADO DE LA FORMA PARA EL PAGO DEL DERECHO DE INSCRIPCION AL REGISTRO PUBLICO</t>
  </si>
  <si>
    <t>43421 EXPEDICION DE COPIAS DE ANTECEDENTES</t>
  </si>
  <si>
    <t>43499 OTROS SERVICIOS NO ESPECIFICADOS</t>
  </si>
  <si>
    <t>43500 DERECHOS POR SERVICIOS DE CONTROL DE VEHICULOS Y POR EXPEDICION DE CONCESIONES, PERMISOS Y AUTORIZACION DE RUTA</t>
  </si>
  <si>
    <t>43501 DOTACION INICIAL DE PLACAS REPOSICION CANJE O REPLAQUEO</t>
  </si>
  <si>
    <t>43502 REFRENDO AL SERVICIO DE CONTROL VEHICULAR</t>
  </si>
  <si>
    <t>43503 EXPEDICION DE PERMISOS PROVISIONALES PARA CIRCULACION DE VEHICULOS</t>
  </si>
  <si>
    <t>43504 REPOSICION DE TARJETAS DE CIRCULACION</t>
  </si>
  <si>
    <t>43505 AVISOS DE ACTUALIZACION DE DATOS AL PADRON DE VEHICULOS</t>
  </si>
  <si>
    <t>43507 POR LA INCORPORACION AL SERVICIO DE CONTROL VEHICULAR</t>
  </si>
  <si>
    <t>43508 EXPEDICION O REPOSICION DE LICENCIAS DE CONDUCIR</t>
  </si>
  <si>
    <t>43510 EXAMEN MEDICO PARA OBTENER LICENCIA DE CONDUCIR PARA CHOFER DE SERVICIO PUBLICO O PARTICULAR</t>
  </si>
  <si>
    <t>43511 EXAMEN PSICOLOGICO PARA OBTENER LICENCIA DE CHOFER DE SERVICIO PUBLICO O PARTICULAR</t>
  </si>
  <si>
    <t>43512 EXAMEN TEORICO PRACTICO PARA OBTENER LICENCIA DE CHOFER DE SERVICIO PUBLICO O PARTICULAR</t>
  </si>
  <si>
    <t>43513 OTORGAMIENTO DE CONCESIONES PERMISOS O AUTORIZACIONES DEL SERVICIO PUBLICO</t>
  </si>
  <si>
    <t>43514 OTORGAMIENTO DEL PERMISO ANUAL PARA TRANSPORTE DE SERVICIO PARTICULAR Y MERCANTIL</t>
  </si>
  <si>
    <t>43515 AUTORIZACION DE TRASPASO DE CADA CONCESION PERMISO O AUTORIZACION</t>
  </si>
  <si>
    <t>43516 EXPLOTACION DE PERMISOS DE RUTA CADA ANO</t>
  </si>
  <si>
    <t>43521 BAJA ADMINISTRATIVA</t>
  </si>
  <si>
    <t>43600 DERECHOS POR LOS SERVICIOS DE LA SECRETARIA DE RECURSOS NATURALES Y MEDIO AMBIENTE</t>
  </si>
  <si>
    <t>43601 PREVENCION Y CONTROL DE LA CONTAMINACION</t>
  </si>
  <si>
    <t>43602 CONTROL DE FLORA Y FAUNA</t>
  </si>
  <si>
    <t>43605 PREVENCION Y CONTROL POR RESIDUOS SOLIDOS NO PELIGROSOS</t>
  </si>
  <si>
    <t>43700 DERECHOS POR SERVICIOS PRESTADOS POR LA SECRETARIA DE SALUD COMISION PARA LA PROTECCION CONTRARIESGOS SANITARIOS</t>
  </si>
  <si>
    <t>43702 CONSTANCIAS DE LOS PROCESOS DE DESTRUCCION Y RESPECTIVA EXPEDICION</t>
  </si>
  <si>
    <t>43703 CAPACITACION Y ASESORIA</t>
  </si>
  <si>
    <t>43704 SERVICIOS DE LABORATORIO ESTATAL DE SALUD PUBLICA</t>
  </si>
  <si>
    <t>43705 LICENCIAS</t>
  </si>
  <si>
    <t>43798 SERVICIOS DIVERSOS</t>
  </si>
  <si>
    <t>43799 AUTORIZACIONES DIVERSAS</t>
  </si>
  <si>
    <t>43800 DERECHOS POR SERVICIOS QUE PRESTA LA SECRETARIA DE SEGURIDAD PUBLICA</t>
  </si>
  <si>
    <t>43801 DE LA AUTORIZACION Y OTROS TRAMITES PARA EL FUNCIONAMIENTO DE LAS EMPRESAS DE SEGURIDAD PRIVADA</t>
  </si>
  <si>
    <t>45000 ACCESORIOS</t>
  </si>
  <si>
    <t>45100 ACTUALIZACION DERECHOS</t>
  </si>
  <si>
    <t>45101 ACTUALIZACION DERECHOS POR SERVICIOS DE CONTROL DE VEHICULOS Y POR EXPEDICION DE CONCESIONES PERMISOS Y AUTORIZACION DE RUTA</t>
  </si>
  <si>
    <t>45105 ACTUALIZACION DERECHOS POR MORA PAGO EN PARCIALIDADES</t>
  </si>
  <si>
    <t>45200 RECARGOS DERECHOS</t>
  </si>
  <si>
    <t>45201 RECARGOS DERECHOS POR SERVICIOS DE CONTROL DE VEHICULOS Y POR EXPEDICION DE CONCESIONES PERMISOS Y AUTORIZACION DE RUTA</t>
  </si>
  <si>
    <t>45203 RECARGOS OTORGAMIENTO DE PERMISOS PARA LA INSTALACION Y FUNCIONAMIENTO, MODIFICACION, RENOVACION Y CANCELACION DE ESTABLECIMIENTOS REGULADOS POR LA LEY QUE REGULA LAS CASAS DE EMPE</t>
  </si>
  <si>
    <t>45204 RECARGOS DERECHOS POR PRORROGA PAGO EN PARCIALIDADES</t>
  </si>
  <si>
    <t>45300 MULTAS DERECHOS</t>
  </si>
  <si>
    <t>45301 MULTAS DERECHOS POR SERVICIOS DE CONTROL DE VEHICULOS Y POR EXPEDICION DE CONCESIONES PERMISOS Y AUTORIZACION DE RUTA</t>
  </si>
  <si>
    <t>45303 MULTAS DERECHOS POR SERVICIOS PRESTADOS POR LA SECRETARIA DE SALUD COMISION PARA LA PROTECCION CONTRARIESGOS SANITARIOS</t>
  </si>
  <si>
    <t>50000 PRODUCTOS</t>
  </si>
  <si>
    <t>51000 PRODUCTOS DE TIPO CORRIENTE</t>
  </si>
  <si>
    <t>51100 PRODUCTOS DERIVADOS DEL USO Y APROVECHAMIENTO DE BIENES NO SUJETOS A REGIMEN DE DOMINIO PUBLICO</t>
  </si>
  <si>
    <t>51101 ARRENDAMIENTO</t>
  </si>
  <si>
    <t>51102 VENTA DE FORMAS OFICIALES</t>
  </si>
  <si>
    <t>51104 VENTA DEL PERIODICO OFICIAL DEL ESTADO</t>
  </si>
  <si>
    <t>51106 INGRESOS POR RENTAS DE CABANAS DEL TECUAN</t>
  </si>
  <si>
    <t>51107 BASES PARA LICITACIONES</t>
  </si>
  <si>
    <t>51108 RECUPERACION DE PLANTAS, POR REFORESTACION</t>
  </si>
  <si>
    <t>51109 RENDIMIENTOS DE CAPITAL</t>
  </si>
  <si>
    <t>51112 CUOTAS DE RECUPERACION</t>
  </si>
  <si>
    <t>51113 PARQUE TEMATICO VILLAS DEL OESTE</t>
  </si>
  <si>
    <t>52000 PRODUCTOS DE CAPITAL</t>
  </si>
  <si>
    <t>52200 PRODUCTOS DE CAPITAL</t>
  </si>
  <si>
    <t>52201 BENEFICIO POR LA ENAJENACION DE BIENES MUEBLES</t>
  </si>
  <si>
    <t>52202 BENEFICIO POR LA ENAJENACION DE BIENES INMUEBLES</t>
  </si>
  <si>
    <t>52203 BENEFICIO POR LA VENTA DE FUNDOS LEGALES</t>
  </si>
  <si>
    <t>59000 PRODUCTOS NO COMPRENDIDOS EN LAS FRACCIONES DE LA LEY DE INGRESOS CAUSADOS EN EJERCICIOS FISCALES ANTERIORES PENDIENTES DE LIQUIDACION Y PAGO</t>
  </si>
  <si>
    <t>59100 PRODUCTOS NO COMPRENDIDOS EN LAS FRACCIONES DE LA LEY DE INGRESOS CAUSADOS EN EJERCICIOS FISCALES ANTERIORES PENDIENTES DE LIQUIDACION Y PAGO</t>
  </si>
  <si>
    <t>59101 PRODUCTOS DE EJERCICIOS FISCALES ANTERIORES PENDIENTES DE LIQUIDACION O PAGO</t>
  </si>
  <si>
    <t>60000 APROVECHAMIENTOS</t>
  </si>
  <si>
    <t>61000 APROVECHAMIENTOS DE TIPO CORRIENTE</t>
  </si>
  <si>
    <t>61100 MULTAS ESTATALES</t>
  </si>
  <si>
    <t>61102 MULTAS TRIBUNAL SUPERIOR DE JUSTICIA</t>
  </si>
  <si>
    <t>61103 MULTAS REGLAMENTO DE TRANSPORTE</t>
  </si>
  <si>
    <t>61104 MULTAS CETAIP</t>
  </si>
  <si>
    <t>61105 MULTA SECRETARIA DE RECURSOS NATURALES Y MEDIO AMBIENTE</t>
  </si>
  <si>
    <t>61106 MULTAS JUNTA LOCAL DE CONCILIACION Y ARBITRAJE</t>
  </si>
  <si>
    <t>61107 MULTAS DE LA SECOMAD</t>
  </si>
  <si>
    <t>61108 MULTAS TRIBUNAL DE CONCILIACION Y ARBITRAJE</t>
  </si>
  <si>
    <t>61109 MULTAS SECRETARIA DE AGRICULTURA, GANADERIA Y DESARROLLO RURAL</t>
  </si>
  <si>
    <t>61110 MULTA DEL TRIBUNAL ESTATAL ELECTORAL TEE</t>
  </si>
  <si>
    <t>61200 INDEMNIZACIONES</t>
  </si>
  <si>
    <t>61201 INDEMNIZACIONES A FAVOR DEL ESTADO</t>
  </si>
  <si>
    <t>61202 INDEMNIZACIONES POR SINIESTROS</t>
  </si>
  <si>
    <t>61300 APROVECHAMIENTOS POR SERVICIOS PUBLICOS Y OBRAS PUBLICAS</t>
  </si>
  <si>
    <t>61301 APORTACIONES DE OBRAS EJECUTADAS POR EL ESTADO</t>
  </si>
  <si>
    <t>61302 APORTACIONES EXTRAORDINARIAS DE ORGANISMOS PUBLICOS</t>
  </si>
  <si>
    <t>61303 APORTACIONES EXTRAORDINARIAS DE PARTICULARES</t>
  </si>
  <si>
    <t>61304 APORTACION MUNICIPAL PROSSAPYS</t>
  </si>
  <si>
    <t>61305 APORTACION MUNICIPAL APAZU</t>
  </si>
  <si>
    <t>61307 APORTACION MUNICIPAL PROTAR</t>
  </si>
  <si>
    <t>61311 APORTACION MUNICIPAL PARA LA FUNCION DE SEGURIDAD PUBLICA Y PRESTACION DEL SERVICIO DE POLICIA PREVENTIVA, TRANSITO Y VIALIDAD</t>
  </si>
  <si>
    <t>61312 APORTACION MUNICIPAL DE FONDO DE APOYO A MIGRANTES</t>
  </si>
  <si>
    <t>61400 OTROS APROVECHAMIENTOS</t>
  </si>
  <si>
    <t>61401 SERVICIOS ADMINISTRATIVOS ESCOLARES</t>
  </si>
  <si>
    <t>61402 REGISTRO ESTATAL VEHICULOS DE PROCEDENCIA EXTRANJERA</t>
  </si>
  <si>
    <t>61403 SOBRANTES DE CAJA</t>
  </si>
  <si>
    <t>61408 SERVICIOS DE CUSTODIA</t>
  </si>
  <si>
    <t>61409 REGISTRO DE FIERROS DE HERRAR</t>
  </si>
  <si>
    <t>61410 DIFERENCIAS POR AJUSTE</t>
  </si>
  <si>
    <t>61411 RESPONSABILIDAD DE FUNCIONARIOS PUBLICOS</t>
  </si>
  <si>
    <t>61412 SEGUNDA REPOSICION Y SUBSECUENTES DE LA CREDENCIAL PARA DESCUENTO EN EL SERVICIO PUBLICO</t>
  </si>
  <si>
    <t>61413 REPOSICION DE CREDENCIAL PARA EMPLEADOS DE GOBIERNO</t>
  </si>
  <si>
    <t>61414 CENTRO DEPORTIVO CUARTELAZO</t>
  </si>
  <si>
    <t>61416 RECAUDACION DIVO 5 AL MILLAR (ESTATAL)</t>
  </si>
  <si>
    <t>61499 OTROS APROVECHAMIENTOS</t>
  </si>
  <si>
    <t>69000 APROVECHAMIENTOS NO COMPRENDIDOS EN LAS FRACCIONES DE LA LEY DE INGRESOS CAUSADOS EN EJERCICIOS FISCALES ANTERIORES PENDIENTES DE LIQUIDACION Y PAGO</t>
  </si>
  <si>
    <t>69100 APROVECHAMIENTOS NO COMPRENDIDOS EN LAS FRACCIONES DE LA LEY DE INGRESOS CAUSADOS EN EJERCICIOS FISCALES ANTERIORES PENDIENTES DE LIQUIDACION Y PAGO</t>
  </si>
  <si>
    <t>69101 APROVECHAMIENTOS DE EJERCICIOS FISCALES ANTERIORES PENDIENTES DE LIQUIDACION O PAGO</t>
  </si>
  <si>
    <t>70000 INGRESOS POR VENTA DE BIENES Y SERVICIOS</t>
  </si>
  <si>
    <t>71000 INGRESO POR VENTA DE BIENES Y SERVICIOS DE ORGANISMOS DESCENTRALIZADOS</t>
  </si>
  <si>
    <t>71100 INGRESO POR VENTA DE BIENES Y SERVICIOS</t>
  </si>
  <si>
    <t>71101 HOSPITAL 450</t>
  </si>
  <si>
    <t>71199 OTROS INGRESOS POR VENTA DE BIENES Y SERVICIOS</t>
  </si>
  <si>
    <t>72000 INGRESOS DE OPERACIONES DE ENTIDADES PARAESTATALES EMPRESARIALES Y NO FINANCIERAS</t>
  </si>
  <si>
    <t>72100 INGRESOS DE OPERACIÓN DE ENTIDADES PARAESTATALES EMPRESARIALES Y NO FINANCIERAS</t>
  </si>
  <si>
    <t>72199 OTROS INGRESOS DE OPERACION DE ENTIDADES PARAESTATALES EMPRESARIALES Y NO FINANCIERAS</t>
  </si>
  <si>
    <t>80000 PARTICIPACIONES Y APORTACIONES</t>
  </si>
  <si>
    <t>81000 PARTICIPACIONES FEDERALES</t>
  </si>
  <si>
    <t>81100 FONDO GENERAL O PARTICIPACIONES FEDERALES</t>
  </si>
  <si>
    <t>81101 FONDO GENERAL</t>
  </si>
  <si>
    <t>81102 CRECIMIENTOS</t>
  </si>
  <si>
    <t>81103 BASES ESPECIALES DE TRIBUTACION</t>
  </si>
  <si>
    <t>81200 FONDO DE FOMENTO MUNICIPAL</t>
  </si>
  <si>
    <t>81201 FONDO DE FOMENTO MUNICIPAL</t>
  </si>
  <si>
    <t>81202 CRECIMIENTOS FONDO DE FOMENTO MUNICIPAL 70% PRIMERA PARTE</t>
  </si>
  <si>
    <t>81203 CRECIMIENTOS FONDO DE FOMENTO MUNICIPAL 30% SEGUNDA PARTE</t>
  </si>
  <si>
    <t>81300 IMPUESTO ESPECIAL SOBRE PRODUCCION Y SERVICIOS POR VENTA DE BEBIDAS Y TABACO</t>
  </si>
  <si>
    <t>81301 IMPUESTO ESPECIAL SOBRE PRODUCCION Y SERVICIOS POR VENTA DE BEBIDAS Y TABACO</t>
  </si>
  <si>
    <t>81400 FONDO DE FISCALIZACION</t>
  </si>
  <si>
    <t>81401 FONDO DE FISCALIZACION</t>
  </si>
  <si>
    <t>81500 OTRAS PARTICIPACIONES RAMO 28</t>
  </si>
  <si>
    <t>81501 FONDO DE COMPENSACION DE IMPUESTO SOBRE AUTOMOVILES NUEVOS</t>
  </si>
  <si>
    <t>81502 PARTICIPACIONES POR EL 100% DE LA RECAUDACION DEL IMPUESTO SOBRE LA RENTA QUE SE ENTERE A LA FEDERACION POR EL SALARIOS DEL PERSONAL DE LAS ENTIDADES</t>
  </si>
  <si>
    <t>81503 PARTICIPACIONES POR EL 100% DE LA RECAUDACIÓN DEL ISR QUE SE ENTERE A LA FEDERACIÓN POR EL SALARIO DEL PERSONAL DE LOS MUNICIPIOS</t>
  </si>
  <si>
    <t>81504 IMPUESTO ESPECIAL SOBRE PRODUCCION Y SERVICIOS POR VENTA FINAL DE GASOLINAS Y DIESEL</t>
  </si>
  <si>
    <t>81600 INCENTIVOS ECONOMICOS</t>
  </si>
  <si>
    <t>81601 IMPUESTO SOBRE AUTOMOVILES NUEVOS</t>
  </si>
  <si>
    <t>81603 INCENTIVOS DE FISCALIZACION</t>
  </si>
  <si>
    <t>81606 INCENTIVOS 5% ENAJENACION DE BIENES INMUEBLES</t>
  </si>
  <si>
    <t>81607 IMPUESTO SOBRE LA RENTA FISCALIZACION PERSONAS MORALES Y FISICAS</t>
  </si>
  <si>
    <t>81608 IMPUESTO AL VALOR AGREGADO FISCALIZACION</t>
  </si>
  <si>
    <t>81610 INCENTIVOS DE FISCALIZACION ISR REGIMEN DE PEQUENOS CONTRIBUYENTES</t>
  </si>
  <si>
    <t>81614 RECAUDACION ISR REGIMEN PEQUENOS CONTRIBUYENTES</t>
  </si>
  <si>
    <t>81615 RECAUDACION IVA REGIMEN PEQUENOS CONTRIBUYENTES</t>
  </si>
  <si>
    <t>81616 RECAUDACION REGIMEN INTERMEDIO</t>
  </si>
  <si>
    <t>81617 RECAUDACION 5% ENAJENACION DE BIENES INMUEBLES</t>
  </si>
  <si>
    <t>81618 MULTAS ADMINISTRATIVAS FEDERALES NO FISCALES</t>
  </si>
  <si>
    <t>81619 VIGILANCIA EN EL CUMPLIMIENTO DE OBLIGACIONES</t>
  </si>
  <si>
    <t>81620 ISR RETENEDORES PF Y PM FISCALIZACION CONCURRENTE</t>
  </si>
  <si>
    <t>81623 INCENTIVOS POR REGIMEN DE INCORPORACION FISCAL</t>
  </si>
  <si>
    <t>81624 FONDO DE COMPENSACION DE REPECOS E INTERMEDIOS</t>
  </si>
  <si>
    <t>81625 COBRO DE CREDITOS FISCALES FEDERALES ANEXO 18</t>
  </si>
  <si>
    <t>81630 5 AL MILLAR (DIVO FEDERAL)</t>
  </si>
  <si>
    <t>81700 ACCESORIOS DE INCENTIVOS ECONOMICOS</t>
  </si>
  <si>
    <t>81701 ACTUALIZACION ISAN</t>
  </si>
  <si>
    <t>81703 ACTUALIZACION IMPUESTO SOBRE LA RENTA FISCALIZACION PERSONAS MORALES Y FISICAS</t>
  </si>
  <si>
    <t>81704 ACTUALIZACION IMPUESTO AL VALOR AGREGADO FISCALIZACION</t>
  </si>
  <si>
    <t>81710 ACTUALIZACION RECAUDACION ISR REGIMEN PEQUENOS CONTRIBUYENTES</t>
  </si>
  <si>
    <t>81713 ACTUALIZACION RECAUDACION 5% ENAJENACION DE BIENES INMUEBLES</t>
  </si>
  <si>
    <t>81714 ACTUALIZACION MULTAS FEDERALES NO FISCALES</t>
  </si>
  <si>
    <t>81719 ACTUALIZACION ISR RETENEDORES PF Y PM FISCALIZACION CONCURRENTE</t>
  </si>
  <si>
    <t>81720 ACTUALIZACION IMPUESTO ESPECIAL SOBRE PRODUCCION Y SERVICIOS POR VENTA DE GASOLINA Y DIESEL FISCALIZACION CONCURRENTE</t>
  </si>
  <si>
    <t>81731 RECARGOS ISAN</t>
  </si>
  <si>
    <t>81733 RECARGOS IMPUESTO SOBRE LA RENTA FISCALIZACION PERSONAS MORALES Y FISICAS</t>
  </si>
  <si>
    <t>81734 RECARGOS IMPUESTO AL VALOR AGREGADO FISCALIZACION</t>
  </si>
  <si>
    <t>81735 RECARGOS IMPUESTO EMPRESARIAL A TASA UNICA</t>
  </si>
  <si>
    <t>81740 RECARGOS RECAUDACION ISR REGIMEN PEQUENOS CONTRIBUYENTES</t>
  </si>
  <si>
    <t>81742 RECARGOS RECAUDACION REGIMEN INTERMEDIO</t>
  </si>
  <si>
    <t>81743 RECARGOS RECAUDACION 5% ENAJENACION DE BIENES INMUEBLES</t>
  </si>
  <si>
    <t>81744 RECARGOS ISR RETENEDORES PF Y PM FISCALIZACION CONCURRENTE</t>
  </si>
  <si>
    <t>81763 MULTAS FISCALIZACION CONCURRENTE</t>
  </si>
  <si>
    <t>81764 MULTAS POR CORRECCION FISCAL</t>
  </si>
  <si>
    <t>81769 MULTA VIGILANCIA EN EL CUMPLIMIENTO DE OBLIGACIONES</t>
  </si>
  <si>
    <t>81800 CONTRIBUCIONES CAUSADAS EN EJERCICIOS FISCALES ANTERIORES</t>
  </si>
  <si>
    <t>81801 IMPUESTO SOBRE TENENCIA O USO DE VEHICULOS</t>
  </si>
  <si>
    <t>81803 IMPUESTO ESPECIAL SOBRE PRODUCCION Y SERVICIOS POR VENTA DE GASOLINA Y DIESEL FISCALIZACIÓN CONCURRENTE</t>
  </si>
  <si>
    <t>81804 IMPUESTO EMPRESARIAL A TASA UNICA FISCALIZACION</t>
  </si>
  <si>
    <t>81805 INCENTIVOS DE FISCALIZACION ISR REGIMEN DE PEQUEÑOS CONTRIBUYENTES</t>
  </si>
  <si>
    <t>81806 INCENTIVOS DE FISCALIZACION IVA  REGIMEN DE PEQUEÑOS CONTRIBUYENTES</t>
  </si>
  <si>
    <t>81808 IMPUESTO ESPECIAL SOBRE PRODUCCION Y SERVICIOS POR VENTA DE GASOLINA Y DIESEL</t>
  </si>
  <si>
    <t>81809 RECAUDACION ISR  REGIMEN PEQUEÑOS CONTRIBUYENTES</t>
  </si>
  <si>
    <t>81810 RECAUDACION  IVA  REGIMEN PEQUEÑOS CONTRIBUYENTES</t>
  </si>
  <si>
    <t>81811 RECAUDACION REGIMEN INTERMEDIO</t>
  </si>
  <si>
    <t>81900 ACCESORIOS, CONTRIBUCIONES CAUSADOS EN EJERCICIOS FISCALES ANTERIORES</t>
  </si>
  <si>
    <t>81901 ACTUALIZACION TENENCIAS</t>
  </si>
  <si>
    <t>81902 RECARGOS TENENCIAS</t>
  </si>
  <si>
    <t>81903 MULTAS TENENCIAS</t>
  </si>
  <si>
    <t>81904 ACTUALIZACION FISCALIZACION CONCURRENTE IMPUESTO AL ACTIVO</t>
  </si>
  <si>
    <t>81905 RECARGOS FISCALIZACION CONCURRENTE IMPUESTO AL ACTIVO</t>
  </si>
  <si>
    <t>81907 ACTUALIZACION IMPUESTO ESPECIAL SOBRE PRODUCCION Y SERVICIOS POR VENTA DE GASOLINA Y DIESEL FISCALIZACIÓN CONCURRENTE</t>
  </si>
  <si>
    <t>81908 ACTUALIZACION IMPUESTO EMPRESARIAL A TASA UNICA</t>
  </si>
  <si>
    <t>81910 ACTUALIZACION INCENTIVOS DE FISCALIZACION IVA  REGIMEN DE PEQUEÑOS CONTRIBUYENTES</t>
  </si>
  <si>
    <t>81912 ACTUALIZACION IMPUESTO ESPECIAL SOBRE PRODUCCION Y SERVICIOS POR VENTA DE GASOLINA Y DIESEL</t>
  </si>
  <si>
    <t>81913 ACTUALIZACION RECAUDACION ISR  REGIMEN PEQUEÑOS CONTRIBUYENTES</t>
  </si>
  <si>
    <t>81914 ACTUALIZACION RECAUDACION  IVA  REGIMEN PEQUEÑOS CONTRIBUYENTES</t>
  </si>
  <si>
    <t>81915 ACTUALIZACION  RECAUDACION REGIMEN INTERMEDO</t>
  </si>
  <si>
    <t>81917 ACTUALIZACION DE MULTAS PEQUEÑOS CONTRIBUYENTES</t>
  </si>
  <si>
    <t>81926 RECARGOS IMPUESTO ESPECIAL SOBRE PRODUCCION Y SERVICIOS POR VENTA DE GASOLINA Y DIESEL FISCALIZACIÓN CONCURRENTE</t>
  </si>
  <si>
    <t>81927 RECARGOS IMPUESTO EMPRESARIAL A TASA UNICA</t>
  </si>
  <si>
    <t>81929 RECARGOS INCENTIVOS DE FISCALIZACION IVA  REGIMEN DE PEQUEÑOS CONTRIBUYENTES</t>
  </si>
  <si>
    <t>81931 RECARGOS IMPUESTO ESPECIAL SOBRE PRODUCCION Y SERVICIOS POR VENTA DE GASOLINA Y DIESEL</t>
  </si>
  <si>
    <t>81932 RECARGOS RECAUDACION ISR  REGIMEN PEQUEÑOS CONTRIBUYENTES</t>
  </si>
  <si>
    <t>81933 RECARGOS RECAUDACION  IVA  REGIMEN PEQUEÑOS CONTRIBUYENTES</t>
  </si>
  <si>
    <t>81934 RECARGOS RECAUDACION  REGIMEN INTERMEDIO</t>
  </si>
  <si>
    <t>81945 MULTAS RECAUDACION ISR  REGIMEN PEQUEÑOS CONTRIBUYENTES</t>
  </si>
  <si>
    <t>82000 APORTACIONES</t>
  </si>
  <si>
    <t>82100 FONDO DE APORTACIONES PARA NOMINA EDUCATIVA Y GASTO OPERATIVO</t>
  </si>
  <si>
    <t>82101 FONDO DE APORTACIONES PARA NOMINA EDUCATIVA Y GASTO OPERATIVO</t>
  </si>
  <si>
    <t>82102 FONDO DE APORTACIONES PARA NOMINA EDUCATIVA Y GASTO OPERATIVO OTROS DE GASTO CORRIENTE</t>
  </si>
  <si>
    <t>82103 FONDO DE APORTACIONES PARA NOMINA EDUCATIVA Y GASTO OPERATIVO GASTO DE OPERACIÓN</t>
  </si>
  <si>
    <t>82200 FONDO DE APORTACION PARA SERVICIOS DE SALUD</t>
  </si>
  <si>
    <t>82201 FONDO DE APORTACION PARA SERVICIOS DE SALUD</t>
  </si>
  <si>
    <t>82300 FONDO DE APORTACION PARA INFRAESTRUCTURA SOCIAL</t>
  </si>
  <si>
    <t>82301 FONDO DE APORTACION PARA INFRAESTRUCTURA SOCIAL ESTATAL</t>
  </si>
  <si>
    <t>82302 FONDO DE APORTACION PARA INFRAESTRUCTURA SOCIAL MUNICIPAL</t>
  </si>
  <si>
    <t>82400 FONDO DE APORTACION PARA EL FORTALECIMIENTO DE LOS MUNICIPIOS</t>
  </si>
  <si>
    <t>82401 FONDO DE APORTACION PARA EL FORTALECIMIENTO DE LOS MUNICIPIOS</t>
  </si>
  <si>
    <t>82500 FONDO DE APORTACIONES MULTIPLES</t>
  </si>
  <si>
    <t>82501 FONDO DE APORTACION PARA ASISTENCIA SOCIAL</t>
  </si>
  <si>
    <t>82502 FONDO DE APORTACION PARA INFRAESTRUCTURA BASICA</t>
  </si>
  <si>
    <t>82503 FONDO DE APORTACION PARA INFRAESTRUCTURA SUPERIOR</t>
  </si>
  <si>
    <t>82504 FONDO DE APORTACION PARA INFRAESTRUCTURA MEDIA SUPERIOR</t>
  </si>
  <si>
    <t>82600 FONDO DE APORTACION PARA EDUCACION TECNOLOGICA Y DE ADULTOS</t>
  </si>
  <si>
    <t>82601 FONDO DE APORTACION PARA LA EDUCACION TECNOLOGICA</t>
  </si>
  <si>
    <t>82602 FONDO DE APORTACION PARA EDUCACION DE ADULTOS</t>
  </si>
  <si>
    <t>82700 FONDO DE APORTACION PARA SEGURIDAD PUBLICA</t>
  </si>
  <si>
    <t>82701 FONDO DE APORTACION PARA SEGURIDAD PUBLICA</t>
  </si>
  <si>
    <t>82800 FONDO DE APORTACIONES PARA EL FORTALECIMIENTO DE LAS ENTIDADES FEDERATIVAS</t>
  </si>
  <si>
    <t>82801 FONDO DE APORTACIONES PARA EL FORTALECIMIENTO DE LAS ENTIDADES FEDERATIVAS</t>
  </si>
  <si>
    <t>83000 CONVENIOS</t>
  </si>
  <si>
    <t>83100 CONVENIOS DE REASIGNACION</t>
  </si>
  <si>
    <t>83101 SECRETARIA DE COMUNICACIONES Y TRANSPORTES</t>
  </si>
  <si>
    <t>83102 SISTEMA DE POLICIA ESTATAL ACREDITABLE</t>
  </si>
  <si>
    <t>83106 FONDO PARA LA ACCESIBILIDAD EN EL TRANSPORTE PUBLICO PARA LAS PERSONAS CON DISCAPACIDAD 2011</t>
  </si>
  <si>
    <t>83200 CONVENIOS DE DESCENTRALIZACION Y OTROS</t>
  </si>
  <si>
    <t>83201 SECRETARIA DE SEGURIDAD PUBLICA (CENTROS PENITENCIARIOS)</t>
  </si>
  <si>
    <t>83202 COMISION NACIONAL DE CULTURA FISICA Y DEPORTIVA</t>
  </si>
  <si>
    <t>83203 SECRETARIA DE SALUD</t>
  </si>
  <si>
    <t>83204 DIF NACIONAL</t>
  </si>
  <si>
    <t>83206 EDUCACION</t>
  </si>
  <si>
    <t>83207 SECRETARIA DE AGRICULTURA GANADERIA</t>
  </si>
  <si>
    <t>83209 COMISION NACIONAL DEL AGUA</t>
  </si>
  <si>
    <t>83210 SECRETARIA DE MEDIO AMBIENTE Y RECURSOS NATURALES</t>
  </si>
  <si>
    <t>83211 CONSEJO NACIONAL PARA LA CULTURA Y LA ARTES</t>
  </si>
  <si>
    <t>83212 COMISION NACIONAL FORESTAL</t>
  </si>
  <si>
    <t>83213 PROGRAMA DE INFRAESTRUCTURA BASICA PARA LA ATENCION DE PUEBLOS INDIGENAS</t>
  </si>
  <si>
    <t>83215 RAMO GENERAL 23 PROVISION ARMONIZACION CONTABLE</t>
  </si>
  <si>
    <t>83217 FONDO DE ESTABILIZACION DE LOS INGRESOS DE ENTIDADES FEDERATIVAS</t>
  </si>
  <si>
    <t>83220 PROGRAMAS REGIONALES</t>
  </si>
  <si>
    <t>83222 FONDO METROPOLITANO DE LA LAGUNA</t>
  </si>
  <si>
    <t>83225 FONDO DE APOYO A MIGRANTES</t>
  </si>
  <si>
    <t>83226 TURISMO</t>
  </si>
  <si>
    <t>83228 INFRAESTRUCTURA Y CAPACITACION PARA EL NUEVO SISTEMA DE JUSTICIA PENAL</t>
  </si>
  <si>
    <t>83230 MODERNIZACION DEL REGISTRO PUBLICO DE LA PROPIEDAD</t>
  </si>
  <si>
    <t>83231 INSTITUTOS TECNOLOGICOS</t>
  </si>
  <si>
    <t>83232 PROFIS</t>
  </si>
  <si>
    <t>83233 CARRETERAS ALIMENTADORAS Y CAMINOS RURALES 2013</t>
  </si>
  <si>
    <t>83235 PREVENCION DEL DELITO</t>
  </si>
  <si>
    <t>83236 FONDO DE APOYO PARA MICRO PEQUENA Y MEDIANA EMPRESA (FONDO PyME)</t>
  </si>
  <si>
    <t>83239 SECRETARIA DE DESARROLLO AGRARIO TERRITORIAL Y URBANO</t>
  </si>
  <si>
    <t>83242 FORTALECIMIENTO FINANCIERO "A" 2016</t>
  </si>
  <si>
    <t>83243 SEGURO POPULAR</t>
  </si>
  <si>
    <t>83244 PROGRAMA DE MODERNIZACION INTEGRAL DEL REGISTRO CIVIL</t>
  </si>
  <si>
    <t>83245 FONDO MINERO</t>
  </si>
  <si>
    <t>83246 SECRETARIA DE LA DEFENSA NACIONAL</t>
  </si>
  <si>
    <t>83247 SECRETARIA DE HACIENDA Y CREDITO PUBLICO</t>
  </si>
  <si>
    <t>83248 PROGRAMA DE FORTALECIMIENTO PARA LA TRANSVERSALIDAD DE LA PERSPECTIVA DE GÉNERO</t>
  </si>
  <si>
    <t>83249 PROGRAMA APOYOS A LA CULTURA</t>
  </si>
  <si>
    <t>83250 CASA DEL EMPRENDEDOR</t>
  </si>
  <si>
    <t>83251 PROGRAMA DE EDUCACIÓN PARA ADULTOS</t>
  </si>
  <si>
    <t>83252 CENTROS PODER JOVEN 2018</t>
  </si>
  <si>
    <t>83253 PROGRAMA DE EMPLEO TEMPORAL</t>
  </si>
  <si>
    <t>83300 PROVISIONES SALARIALES Y ECONOMICAS</t>
  </si>
  <si>
    <t>83302 FONDO PARA LA ACCESIBILIDAD EN EL TRANSPORTE PUBLICO PARA LAS PERSONAS CON DISCAPACIDAD 2011</t>
  </si>
  <si>
    <t>83303 RAMO GENERAL 23 PROVISION ARMONIZACION CONTABLE</t>
  </si>
  <si>
    <t>83304 PROGRAMAS REGIONALES</t>
  </si>
  <si>
    <t>83306 FONDO METROPOLITANO DE LA LAGUNA</t>
  </si>
  <si>
    <t>83309 FONDO DE APOYO A MIGRANTES</t>
  </si>
  <si>
    <t>83310 PROFIS</t>
  </si>
  <si>
    <t>83312 FORTALECIMIENTO FINANCIERO "A"</t>
  </si>
  <si>
    <t xml:space="preserve">83313 FONDO PARA LA ACCESIBILIDAD EN EL TRANSPORTE PUBLICO PARA </t>
  </si>
  <si>
    <t>Total general</t>
  </si>
  <si>
    <t>10000</t>
  </si>
  <si>
    <t>IMPUESTOS</t>
  </si>
  <si>
    <t>11000</t>
  </si>
  <si>
    <t>IMPUESTOS SOBRE LOS INGRESOS</t>
  </si>
  <si>
    <t>11100</t>
  </si>
  <si>
    <t>IMPUESTO SOBRE JUEGOS CON APUESTAS RIFAS LOTERIAS SORTEOS Y PREMIOS</t>
  </si>
  <si>
    <t>11101</t>
  </si>
  <si>
    <t>12000</t>
  </si>
  <si>
    <t>IMPUESTOS SOBRE EL PATRIMONIO</t>
  </si>
  <si>
    <t>12100</t>
  </si>
  <si>
    <t>IMPUESTO SOBRE TENENCIA O USO DE VEHICULOS ESTATAL</t>
  </si>
  <si>
    <t>12101</t>
  </si>
  <si>
    <t>IMPUESTO SOBRE TENENCIA O USO DE VEHICULOS ESTATAL AUTOMOVILES</t>
  </si>
  <si>
    <t>12102</t>
  </si>
  <si>
    <t>IMPUESTO SOBRE TENENCIA O USO DE VEHICULOS ESTATAL MOTOCICLETAS</t>
  </si>
  <si>
    <t>12103</t>
  </si>
  <si>
    <t>IMPUESTO SOBRE TENENCIA O USO DE VEHICULOS FORANEOS</t>
  </si>
  <si>
    <t>12104</t>
  </si>
  <si>
    <t>TENENCIA ESTATAL</t>
  </si>
  <si>
    <t>12105</t>
  </si>
  <si>
    <t>TENENCIA ESTATAL FORANEA</t>
  </si>
  <si>
    <t>12200</t>
  </si>
  <si>
    <t>IMPUESTO PARA LA MODERNIZACION DE REGISTROS PUBLICOS</t>
  </si>
  <si>
    <t>12202</t>
  </si>
  <si>
    <t>13000</t>
  </si>
  <si>
    <t>IMPUESTO SOBRE LA PRODUCCION EL CONSUMO Y LAS TRANSACCIONES</t>
  </si>
  <si>
    <t>13200</t>
  </si>
  <si>
    <t>IMPUESTO SOBRE EL CONSUMO</t>
  </si>
  <si>
    <t>13201</t>
  </si>
  <si>
    <t>IMPUESTO POR SERVICIOS DE HOSPEDAJE</t>
  </si>
  <si>
    <t>13300</t>
  </si>
  <si>
    <t>IMPUESTO SOBRE LAS TRANSACCIONES</t>
  </si>
  <si>
    <t>13301</t>
  </si>
  <si>
    <t>IMPUESTO SOBRE LA ENAJENACION DE VEHICULOS AUTOMOTORES USADOS</t>
  </si>
  <si>
    <t>15000</t>
  </si>
  <si>
    <t>IMPUESTO SOBRE NOMINAS Y ASIMILABLES</t>
  </si>
  <si>
    <t>15100</t>
  </si>
  <si>
    <t>IMPUESTO SOBRE NOMINA</t>
  </si>
  <si>
    <t>15101</t>
  </si>
  <si>
    <t>IMPUESTO SOBRE NOMINA DECLARACION MENSUAL</t>
  </si>
  <si>
    <t>15102</t>
  </si>
  <si>
    <t>IMPUESTO SOBRE NOMINA DECLARACION TRIMESTRAL</t>
  </si>
  <si>
    <t>15103</t>
  </si>
  <si>
    <t>IMPUESTO SOBRE NOMINA DECLARACION ANUAL</t>
  </si>
  <si>
    <t>17000</t>
  </si>
  <si>
    <t>ACCESORIOS DE IMPUESTOS</t>
  </si>
  <si>
    <t>17100</t>
  </si>
  <si>
    <t>ACTUALIZACION IMPUESTOS</t>
  </si>
  <si>
    <t>17101</t>
  </si>
  <si>
    <t>ACTUALIZACION IMPUESTO SOBRE NOMINA</t>
  </si>
  <si>
    <t>17102</t>
  </si>
  <si>
    <t>ACTUALIZACION IMPUESTO POR SERVICIOS DE HOSPEDAJE</t>
  </si>
  <si>
    <t>17104</t>
  </si>
  <si>
    <t>ACTUALIZACION IMPUESTO A LAS DEMASIAS CADUCAS</t>
  </si>
  <si>
    <t>17105</t>
  </si>
  <si>
    <t>ACTUALIZACION DE IMPUESTO SOBRE TENENCIA ESTATAL</t>
  </si>
  <si>
    <t>17200</t>
  </si>
  <si>
    <t>RECARGOS IMPUESTOS</t>
  </si>
  <si>
    <t>17201</t>
  </si>
  <si>
    <t>RECARGOS IMPUESTO SOBRE NOMINA</t>
  </si>
  <si>
    <t>17202</t>
  </si>
  <si>
    <t>RECARGOS IMPUESTO POR SERVICIOS DE HOSPEDAJE</t>
  </si>
  <si>
    <t>17203</t>
  </si>
  <si>
    <t>RECARGOS DE IMPUESTO SOBRE ENAJENACION DE VEHICULOS USADOS</t>
  </si>
  <si>
    <t>17204</t>
  </si>
  <si>
    <t>RECARGOS IMPUESTO A LAS DEMASIAS CADUCAS</t>
  </si>
  <si>
    <t>17205</t>
  </si>
  <si>
    <t>RECARGOS IMPUESTO POR TENENCIA ESTATAL</t>
  </si>
  <si>
    <t>17300</t>
  </si>
  <si>
    <t>MULTAS IMPUESTOS</t>
  </si>
  <si>
    <t>17301</t>
  </si>
  <si>
    <t>MULTAS IMPUESTO SOBRE NOMINA</t>
  </si>
  <si>
    <t>17400</t>
  </si>
  <si>
    <t>ACTUALIZACION DE MULTAS DE IMPUESTOS</t>
  </si>
  <si>
    <t>17401</t>
  </si>
  <si>
    <t>ACTUALIZACION DE MULTAS ISN</t>
  </si>
  <si>
    <t>18000</t>
  </si>
  <si>
    <t>OTROS IMPUESTOS</t>
  </si>
  <si>
    <t>18100</t>
  </si>
  <si>
    <t>IMPUESTOS PARA EL FOMENTO DE LA EDUCACION PUBLICA EN EL ESTADO</t>
  </si>
  <si>
    <t>18101</t>
  </si>
  <si>
    <t>IMPUESTO PARA EL FOMENTO DE LA EDUCACION PUBLICA EN EL ESTADO DEL IMPUESTO SOBRE NOMINA</t>
  </si>
  <si>
    <t>18102</t>
  </si>
  <si>
    <t>18103</t>
  </si>
  <si>
    <t>18104</t>
  </si>
  <si>
    <t>18105</t>
  </si>
  <si>
    <t>18106</t>
  </si>
  <si>
    <t>18107</t>
  </si>
  <si>
    <t>IMPUESTO PARA EL FOMENTO DE LA EDUCACION PUBLICA EN EL ESTADO DEL IMPUESTO SOBRE TENENCIA ESTATAL</t>
  </si>
  <si>
    <t>18108</t>
  </si>
  <si>
    <t>18109</t>
  </si>
  <si>
    <t>18110</t>
  </si>
  <si>
    <t>18111</t>
  </si>
  <si>
    <t>18112</t>
  </si>
  <si>
    <t>18113</t>
  </si>
  <si>
    <t>18114</t>
  </si>
  <si>
    <t>18115</t>
  </si>
  <si>
    <t>19000</t>
  </si>
  <si>
    <t>19100</t>
  </si>
  <si>
    <t>19101</t>
  </si>
  <si>
    <t>40000</t>
  </si>
  <si>
    <t>DERECHOS</t>
  </si>
  <si>
    <t>43000</t>
  </si>
  <si>
    <t>DERECHOS POR PRESTACION DE SERVICIOS</t>
  </si>
  <si>
    <t>43100</t>
  </si>
  <si>
    <t>43101</t>
  </si>
  <si>
    <t>43102</t>
  </si>
  <si>
    <t>43103</t>
  </si>
  <si>
    <t>CANCELACION DE INSCRIPCION DE GRAVAMENES DE INMUEBLES DISTINTOS DE DOMINIO</t>
  </si>
  <si>
    <t>43104</t>
  </si>
  <si>
    <t>43105</t>
  </si>
  <si>
    <t>REGISTRO DE REESTRUCTURACION DE CREDITOS</t>
  </si>
  <si>
    <t>43106</t>
  </si>
  <si>
    <t>REGISTRO DE CEDULA HIPOTECARIA</t>
  </si>
  <si>
    <t>43109</t>
  </si>
  <si>
    <t>DEPOSITO DE TESTAMENTOS OLOGRAFOS O CUALQUIER OTRO DOCUMENTO</t>
  </si>
  <si>
    <t>43111</t>
  </si>
  <si>
    <t>INSCRIPCION DE CUALQUIER CLASE DE TESTAMENTO</t>
  </si>
  <si>
    <t>43112</t>
  </si>
  <si>
    <t>INSCRIPCION DE RESOLUCIONES DICTADAS EN JUICIOS SUCESORIOS</t>
  </si>
  <si>
    <t>43114</t>
  </si>
  <si>
    <t>INSCRIPCION DE LA AUTORIZACION DE FRACCIONAMIENTOS DE TERRENOS POR CADA LOTE</t>
  </si>
  <si>
    <t>43115</t>
  </si>
  <si>
    <t>INSCRIPCION DE LA ESCRITURA POR LA CUAL SE CONSTITUYA EL REGIMEN DE CONDOMINIOS DE UN INMUEBLE</t>
  </si>
  <si>
    <t>43116</t>
  </si>
  <si>
    <t>INSCRIPCION DE CONTRATOS MERCANTILES O CIVILES NO INCLUIDOS EN OTRAS FRACCIONES</t>
  </si>
  <si>
    <t>43117</t>
  </si>
  <si>
    <t>IO</t>
  </si>
  <si>
    <t>43118</t>
  </si>
  <si>
    <t>INSCRIPCION DE CONTRATOS DE CORRESPONSALIA DE INSTITUCIONES DE CREDITO</t>
  </si>
  <si>
    <t>43121</t>
  </si>
  <si>
    <t>INSCRIPCION DE CONVENIOS MODIFICATORIOS QUE NO AFECTEN CAPITAL</t>
  </si>
  <si>
    <t>43122</t>
  </si>
  <si>
    <t>INSCRIPCION DE ESCRITURAS CONSTITUTIVAS DE PERSONAS MORALES Y DE AUMENTOS DE CAPITAL O PATRIMONIO</t>
  </si>
  <si>
    <t>43123</t>
  </si>
  <si>
    <t>43124</t>
  </si>
  <si>
    <t>INSCRIPCION DE ACTAS DE EMISION DE BONOS U OBLIGACIONES O CUALQUIER OTRO INSTRUMENTO BURSATIL</t>
  </si>
  <si>
    <t>43125</t>
  </si>
  <si>
    <t>43126</t>
  </si>
  <si>
    <t>CANCELACION DE LA INSCRIPCION DEL REGISTRO DE ESCRITURAS CONSTITUTIVAS</t>
  </si>
  <si>
    <t>43127</t>
  </si>
  <si>
    <t>ADJUDICACION DE BIENES INMUEBLES POR LIQUIDACION DE PERSONA MORAL</t>
  </si>
  <si>
    <t>43128</t>
  </si>
  <si>
    <t>INSCRIPCION DE PODERES Y SUSTITUCION DE LOS MISMOS POR CADA UNO</t>
  </si>
  <si>
    <t>43129</t>
  </si>
  <si>
    <t>INSCRIPCION DE REVOCACION DE PODERES POR CADA UNO</t>
  </si>
  <si>
    <t>43130</t>
  </si>
  <si>
    <t>RATIFICACION DE DOCUMENTOS PUBLICOS O PRIVADOS O DE FIRMAS ANTE EL REGISTRO</t>
  </si>
  <si>
    <t>43131</t>
  </si>
  <si>
    <t>BUSQUEDA DE CONSTANCIAS O DATOS PARA EXPEDICION DE CERTIFICADOS O INFORMES POR PERIODO DE CINCO A</t>
  </si>
  <si>
    <t>43132</t>
  </si>
  <si>
    <t>EXPEDICION DE CERTIFICACIONES RELATIVAS A CONSTANCIAS DEL REGISTRO</t>
  </si>
  <si>
    <t>43133</t>
  </si>
  <si>
    <t>EXPEDICION DE COPIA SIMPLE POR CADA HOJA</t>
  </si>
  <si>
    <t>43134</t>
  </si>
  <si>
    <t>INFORMES POR ESCRITO A SOLICITUD DE AUTORIDADES</t>
  </si>
  <si>
    <t>43136</t>
  </si>
  <si>
    <t>43137</t>
  </si>
  <si>
    <t>INSCRIPCION DE RESOLUCIONES JUDICIALES POR QUIEBRA O SUSPENSION DE PAGOS</t>
  </si>
  <si>
    <t>43138</t>
  </si>
  <si>
    <t>BUSQUEDA DE DATOS O CONSTANCIAS PARA INFORMES O CERTIFICADOS</t>
  </si>
  <si>
    <t>43139</t>
  </si>
  <si>
    <t>ANOTACION MARGINAL EN EL REGISTRO PUBLICO</t>
  </si>
  <si>
    <t>43140</t>
  </si>
  <si>
    <t>CERTIFICADO DE LIBERTAD O EXISTENCIA DE GRAVAMEN</t>
  </si>
  <si>
    <t>43141</t>
  </si>
  <si>
    <t>CERTIFICADO DE NO PROPIEDAD O EXISTENCIA DE PROPIEDAD</t>
  </si>
  <si>
    <t>43142</t>
  </si>
  <si>
    <t>CASOS NO PREVISTOS DE SERVICIOS PRESTADOS POR EL REGISTRO PUBLICO DE LA PROPIEDAD CON O SIN MONTO</t>
  </si>
  <si>
    <t>43143</t>
  </si>
  <si>
    <t>REGISTRO DE CONTRATO CREDITO PRENDARIO</t>
  </si>
  <si>
    <t>43144</t>
  </si>
  <si>
    <t>43200</t>
  </si>
  <si>
    <t>DERECHOS POR LEGALIZACION DE FIRMAS, CERTIFICACIONES, EXPEDICION DE COPIAS DE DOCUMENTOS Y OTROS</t>
  </si>
  <si>
    <t>43201</t>
  </si>
  <si>
    <t>LEGALIZACION DE FIRMAS ASENTADAS POR EL EJECUTIVO O POR OTROS FUNCIONARIOS COMPETENTES</t>
  </si>
  <si>
    <t>43202</t>
  </si>
  <si>
    <t>CERTIFICACION DE FIRMAS EN ACTAS CONSTITUTIVAS DE SOCIEDADES COOPERATIVAS</t>
  </si>
  <si>
    <t>43203</t>
  </si>
  <si>
    <t>CERTIFICACION DE NO ADEUDO</t>
  </si>
  <si>
    <t>43204</t>
  </si>
  <si>
    <t>COPIAS CERTIFICADAS DE DOCUMENTOS POR HOJA</t>
  </si>
  <si>
    <t>43205</t>
  </si>
  <si>
    <t>EXPEDICION DE COPIAS SIMPLES DE DOCUMENTO POR HOJA</t>
  </si>
  <si>
    <t>43206</t>
  </si>
  <si>
    <t>43207</t>
  </si>
  <si>
    <t>43208</t>
  </si>
  <si>
    <t>EXPEDICION DE CERTIFICADOS O CERTIFICACIONES NO PREVISTOS</t>
  </si>
  <si>
    <t>43209</t>
  </si>
  <si>
    <t>REGISTRO ADMINISTRATIVO DE AVISOS NOTARIALES O DE PODERES</t>
  </si>
  <si>
    <t>43212</t>
  </si>
  <si>
    <t>APOSTILLAMIENTO DE DOCUMENTOS</t>
  </si>
  <si>
    <t>43213</t>
  </si>
  <si>
    <t>INSCRIPCION EN EL PADRON DE PROVEEDORES</t>
  </si>
  <si>
    <t>43214</t>
  </si>
  <si>
    <t>PUBLICACIONES QUE SE HAGAN EN EL PERIODICO OFICIAL</t>
  </si>
  <si>
    <t>43218</t>
  </si>
  <si>
    <t>SERVICIOS DE ACCESO A LA INFORMACION PUBLICA</t>
  </si>
  <si>
    <t>43300</t>
  </si>
  <si>
    <t>DERECHOS POR ACTOS DEL REGISTRO CIVIL</t>
  </si>
  <si>
    <t>43301</t>
  </si>
  <si>
    <t>REGISTRO DE NACIMIENTO</t>
  </si>
  <si>
    <t>43302</t>
  </si>
  <si>
    <t>REGISTRO DE DEFUNCIONES</t>
  </si>
  <si>
    <t>43303</t>
  </si>
  <si>
    <t>REGISTRO DE MATRIMONIOS</t>
  </si>
  <si>
    <t>43304</t>
  </si>
  <si>
    <t>REGISTRO DE DIVORCIOS</t>
  </si>
  <si>
    <t>43305</t>
  </si>
  <si>
    <t>CORRECCION DE ACTAS Y ANOTACIONES MARGINALES</t>
  </si>
  <si>
    <t>43306</t>
  </si>
  <si>
    <t>43307</t>
  </si>
  <si>
    <t>INSCRIPCION DE ACTOS O HECHOS REGISTRADOS EN EL EXTRANJERO</t>
  </si>
  <si>
    <t>43308</t>
  </si>
  <si>
    <t>BUSQUEDA DE REGISTROS O DATOS</t>
  </si>
  <si>
    <t>43309</t>
  </si>
  <si>
    <t>EXPEDICION DE CERTIFICADOS DE INEXISTENCIA DE REGISTRO DE ACTOS DEL ESTADO CIVIL</t>
  </si>
  <si>
    <t>43310</t>
  </si>
  <si>
    <t>EXPEDICION DE COPIAS CERTIFICADAS DE ACTAS DE REGISTRO POR CADA HOJA</t>
  </si>
  <si>
    <t>43311</t>
  </si>
  <si>
    <t>CERTIFICACION DE FIRMAS</t>
  </si>
  <si>
    <t>43312</t>
  </si>
  <si>
    <t>IMPRESIÓN DE COPIAS CERTIFICADAS DE ACTAS DE NACIMIENTO DE OTROS ESTADOS</t>
  </si>
  <si>
    <t>43313</t>
  </si>
  <si>
    <t>ASIENTO DE PRESUNCION DE MUERTE</t>
  </si>
  <si>
    <t>43314</t>
  </si>
  <si>
    <t>ACTA DE PRESUNCION DE MUERTE</t>
  </si>
  <si>
    <t>43399</t>
  </si>
  <si>
    <t>OTROS SERVICIOS NO ESPECIFICADOS</t>
  </si>
  <si>
    <t>43400</t>
  </si>
  <si>
    <t>DERECHOS POR SERVICIOS CATASTRALES</t>
  </si>
  <si>
    <t>43401</t>
  </si>
  <si>
    <t>CERTIFICACION DE INSCRIPCION EN EL PADRON CATASTRAL POR CADA PREDIO</t>
  </si>
  <si>
    <t>43402</t>
  </si>
  <si>
    <t>CERTIFICACION DE NO INSCRIPCION EN EL PADRON CATASTRAL POR CADA PREDIO</t>
  </si>
  <si>
    <t>43403</t>
  </si>
  <si>
    <t>EXPEDICION DEL TITULO DE PROPIEDAD DEL LOTE DENTRO DEL FUNDO LEGAL</t>
  </si>
  <si>
    <t>43404</t>
  </si>
  <si>
    <t>CERTIFICACION O CONSTANCIA DE ANTECEDENTES DE FUNDO LEGAL</t>
  </si>
  <si>
    <t>43405</t>
  </si>
  <si>
    <t>MEDICION DE TERRENOS Y ELABORACION DE PLANO DE PREDIOS URBANOS</t>
  </si>
  <si>
    <t>43406</t>
  </si>
  <si>
    <t>MEDICION DE TERRENOS Y ELABORACION DE PLANO DE PREDIOS RUSTICOS Y EXPEDICION</t>
  </si>
  <si>
    <t>43407</t>
  </si>
  <si>
    <t>EXPEDICION DE CARTA URBANA</t>
  </si>
  <si>
    <t>43408</t>
  </si>
  <si>
    <t>EXPEDICION DE COPIA DE PLANO TAMANO CARTA</t>
  </si>
  <si>
    <t>43409</t>
  </si>
  <si>
    <t>CERTIFICACION DE DOCUMENTOS</t>
  </si>
  <si>
    <t>43410</t>
  </si>
  <si>
    <t>REGISTRO CATASTRAL DE FRACCIONAMIENTOS O RELOTIFICACION POR LOTE</t>
  </si>
  <si>
    <t>43411</t>
  </si>
  <si>
    <t>EXPEDICION DE AVALUO CATASTRAL</t>
  </si>
  <si>
    <t>43413</t>
  </si>
  <si>
    <t>EXPEDICION DE COPIAS DE PLANO SUPERIOR AL TAMANO CARTA</t>
  </si>
  <si>
    <t>43414</t>
  </si>
  <si>
    <t>BUSQUEDA DE INFORMACION RELACIONADA CON PREDIOS CATASTRALES REGISTRADOS</t>
  </si>
  <si>
    <t>43415</t>
  </si>
  <si>
    <t>VALIDACION DE CROQUIS EN FORMATO OFICIAL</t>
  </si>
  <si>
    <t>43416</t>
  </si>
  <si>
    <t>CORRECCION DE INFORMACION REMITIDA POR USUARIOS</t>
  </si>
  <si>
    <t>43417</t>
  </si>
  <si>
    <t>LLENADO DE LA FORMA PARA EL PAGO DEL DERECHO DE INSCRIPCION AL REGISTRO PUBLICO</t>
  </si>
  <si>
    <t>43421</t>
  </si>
  <si>
    <t>EXPEDICION DE COPIAS DE ANTECEDENTES</t>
  </si>
  <si>
    <t>43499</t>
  </si>
  <si>
    <t>43500</t>
  </si>
  <si>
    <t>43501</t>
  </si>
  <si>
    <t>DOTACION INICIAL DE PLACAS REPOSICION CANJE O REPLAQUEO</t>
  </si>
  <si>
    <t>43502</t>
  </si>
  <si>
    <t>REFRENDO AL SERVICIO DE CONTROL VEHICULAR</t>
  </si>
  <si>
    <t>43503</t>
  </si>
  <si>
    <t>EXPEDICION DE PERMISOS PROVISIONALES PARA CIRCULACION DE VEHICULOS</t>
  </si>
  <si>
    <t>43504</t>
  </si>
  <si>
    <t>REPOSICION DE TARJETAS DE CIRCULACION</t>
  </si>
  <si>
    <t>43505</t>
  </si>
  <si>
    <t>AVISOS DE ACTUALIZACION DE DATOS AL PADRON DE VEHICULOS</t>
  </si>
  <si>
    <t>43507</t>
  </si>
  <si>
    <t>POR LA INCORPORACION AL SERVICIO DE CONTROL VEHICULAR</t>
  </si>
  <si>
    <t>43508</t>
  </si>
  <si>
    <t>EXPEDICION O REPOSICION DE LICENCIAS DE CONDUCIR</t>
  </si>
  <si>
    <t>43510</t>
  </si>
  <si>
    <t>EXAMEN MEDICO PARA OBTENER LICENCIA DE CONDUCIR PARA CHOFER DE SERVICIO PUBLICO O PARTICULAR</t>
  </si>
  <si>
    <t>43511</t>
  </si>
  <si>
    <t>EXAMEN PSICOLOGICO PARA OBTENER LICENCIA DE CHOFER DE SERVICIO PUBLICO O PARTICULAR</t>
  </si>
  <si>
    <t>43512</t>
  </si>
  <si>
    <t>EXAMEN TEORICO PRACTICO PARA OBTENER LICENCIA DE CHOFER DE SERVICIO PUBLICO O PARTICULAR</t>
  </si>
  <si>
    <t>43513</t>
  </si>
  <si>
    <t>OTORGAMIENTO DE CONCESIONES PERMISOS O AUTORIZACIONES DEL SERVICIO PUBLICO</t>
  </si>
  <si>
    <t>43514</t>
  </si>
  <si>
    <t>OTORGAMIENTO DEL PERMISO ANUAL PARA TRANSPORTE DE SERVICIO PARTICULAR Y MERCANTIL</t>
  </si>
  <si>
    <t>43515</t>
  </si>
  <si>
    <t>AUTORIZACION DE TRASPASO DE CADA CONCESION PERMISO O AUTORIZACION</t>
  </si>
  <si>
    <t>43516</t>
  </si>
  <si>
    <t>EXPLOTACION DE PERMISOS DE RUTA CADA ANO</t>
  </si>
  <si>
    <t>43521</t>
  </si>
  <si>
    <t>BAJA ADMINISTRATIVA</t>
  </si>
  <si>
    <t>43600</t>
  </si>
  <si>
    <t>DERECHOS POR LOS SERVICIOS DE LA SECRETARIA DE RECURSOS NATURALES Y MEDIO AMBIENTE</t>
  </si>
  <si>
    <t>43601</t>
  </si>
  <si>
    <t>PREVENCION Y CONTROL DE LA CONTAMINACION</t>
  </si>
  <si>
    <t>43602</t>
  </si>
  <si>
    <t>CONTROL DE FLORA Y FAUNA</t>
  </si>
  <si>
    <t>43605</t>
  </si>
  <si>
    <t>PREVENCION Y CONTROL POR RESIDUOS SOLIDOS NO PELIGROSOS</t>
  </si>
  <si>
    <t>43700</t>
  </si>
  <si>
    <t>43702</t>
  </si>
  <si>
    <t>CONSTANCIAS DE LOS PROCESOS DE DESTRUCCION Y RESPECTIVA EXPEDICION</t>
  </si>
  <si>
    <t>43703</t>
  </si>
  <si>
    <t>CAPACITACION Y ASESORIA</t>
  </si>
  <si>
    <t>43704</t>
  </si>
  <si>
    <t>SERVICIOS DE LABORATORIO ESTATAL DE SALUD PUBLICA</t>
  </si>
  <si>
    <t>43705</t>
  </si>
  <si>
    <t>LICENCIAS</t>
  </si>
  <si>
    <t>43798</t>
  </si>
  <si>
    <t>SERVICIOS DIVERSOS</t>
  </si>
  <si>
    <t>43799</t>
  </si>
  <si>
    <t>AUTORIZACIONES DIVERSAS</t>
  </si>
  <si>
    <t>43800</t>
  </si>
  <si>
    <t>DERECHOS POR SERVICIOS QUE PRESTA LA SECRETARIA DE SEGURIDAD PUBLICA</t>
  </si>
  <si>
    <t>43801</t>
  </si>
  <si>
    <t>DE LA AUTORIZACION Y OTROS TRAMITES PARA EL FUNCIONAMIENTO DE LAS EMPRESAS DE SEGURIDAD PRIVADA</t>
  </si>
  <si>
    <t>45000</t>
  </si>
  <si>
    <t>ACCESORIOS</t>
  </si>
  <si>
    <t>45100</t>
  </si>
  <si>
    <t>ACTUALIZACION DERECHOS</t>
  </si>
  <si>
    <t>45101</t>
  </si>
  <si>
    <t>Y AUTORIZACION DE RUTA</t>
  </si>
  <si>
    <t>45105</t>
  </si>
  <si>
    <t>ACTUALIZACION DERECHOS POR MORA PAGO EN PARCIALIDADES</t>
  </si>
  <si>
    <t>45200</t>
  </si>
  <si>
    <t>RECARGOS DERECHOS</t>
  </si>
  <si>
    <t>45201</t>
  </si>
  <si>
    <t>45203</t>
  </si>
  <si>
    <t>45204</t>
  </si>
  <si>
    <t>RECARGOS DERECHOS POR PRORROGA PAGO EN PARCIALIDADES</t>
  </si>
  <si>
    <t>45300</t>
  </si>
  <si>
    <t>MULTAS DERECHOS</t>
  </si>
  <si>
    <t>45301</t>
  </si>
  <si>
    <t>45303</t>
  </si>
  <si>
    <t>50000</t>
  </si>
  <si>
    <t>PRODUCTOS</t>
  </si>
  <si>
    <t>51000</t>
  </si>
  <si>
    <t>PRODUCTOS DE TIPO CORRIENTE</t>
  </si>
  <si>
    <t>51100</t>
  </si>
  <si>
    <t>PRODUCTOS DERIVADOS DEL USO Y APROVECHAMIENTO DE BIENES NO SUJETOS A REGIMEN DE DOMINIO PUBLICO</t>
  </si>
  <si>
    <t>51101</t>
  </si>
  <si>
    <t>ARRENDAMIENTO</t>
  </si>
  <si>
    <t>51102</t>
  </si>
  <si>
    <t>VENTA DE FORMAS OFICIALES</t>
  </si>
  <si>
    <t>51104</t>
  </si>
  <si>
    <t>VENTA DEL PERIODICO OFICIAL DEL ESTADO</t>
  </si>
  <si>
    <t>51106</t>
  </si>
  <si>
    <t>INGRESOS POR RENTAS DE CABANAS DEL TECUAN</t>
  </si>
  <si>
    <t>51107</t>
  </si>
  <si>
    <t>BASES PARA LICITACIONES</t>
  </si>
  <si>
    <t>51108</t>
  </si>
  <si>
    <t>RECUPERACION DE PLANTAS, POR REFORESTACION</t>
  </si>
  <si>
    <t>51109</t>
  </si>
  <si>
    <t>RENDIMIENTOS DE CAPITAL</t>
  </si>
  <si>
    <t>51112</t>
  </si>
  <si>
    <t>CUOTAS DE RECUPERACION</t>
  </si>
  <si>
    <t>51113</t>
  </si>
  <si>
    <t>PARQUE TEMATICO VILLAS DEL OESTE</t>
  </si>
  <si>
    <t>52000</t>
  </si>
  <si>
    <t>PRODUCTOS DE CAPITAL</t>
  </si>
  <si>
    <t>52200</t>
  </si>
  <si>
    <t>52201</t>
  </si>
  <si>
    <t>BENEFICIO POR LA ENAJENACION DE BIENES MUEBLES</t>
  </si>
  <si>
    <t>52202</t>
  </si>
  <si>
    <t>BENEFICIO POR LA ENAJENACION DE BIENES INMUEBLES</t>
  </si>
  <si>
    <t>52203</t>
  </si>
  <si>
    <t>BENEFICIO POR LA VENTA DE FUNDOS LEGALES</t>
  </si>
  <si>
    <t>59000</t>
  </si>
  <si>
    <t>59100</t>
  </si>
  <si>
    <t>59101</t>
  </si>
  <si>
    <t>PRODUCTOS DE EJERCICIOS FISCALES ANTERIORES PENDIENTES DE LIQUIDACION O PAGO</t>
  </si>
  <si>
    <t>60000</t>
  </si>
  <si>
    <t>APROVECHAMIENTOS</t>
  </si>
  <si>
    <t>61000</t>
  </si>
  <si>
    <t>APROVECHAMIENTOS DE TIPO CORRIENTE</t>
  </si>
  <si>
    <t>61100</t>
  </si>
  <si>
    <t>MULTAS ESTATALES</t>
  </si>
  <si>
    <t>61102</t>
  </si>
  <si>
    <t>MULTAS TRIBUNAL SUPERIOR DE JUSTICIA</t>
  </si>
  <si>
    <t>61103</t>
  </si>
  <si>
    <t>MULTAS REGLAMENTO DE TRANSPORTE</t>
  </si>
  <si>
    <t>61104</t>
  </si>
  <si>
    <t>MULTAS CETAIP</t>
  </si>
  <si>
    <t>61105</t>
  </si>
  <si>
    <t>MULTA SECRETARIA DE RECURSOS NATURALES Y MEDIO AMBIENTE</t>
  </si>
  <si>
    <t>61106</t>
  </si>
  <si>
    <t>MULTAS JUNTA LOCAL DE CONCILIACION Y ARBITRAJE</t>
  </si>
  <si>
    <t>61107</t>
  </si>
  <si>
    <t>MULTAS DE LA SECOMAD</t>
  </si>
  <si>
    <t>61108</t>
  </si>
  <si>
    <t>MULTAS TRIBUNAL DE CONCILIACION Y ARBITRAJE</t>
  </si>
  <si>
    <t>61109</t>
  </si>
  <si>
    <t>MULTAS SECRETARIA DE AGRICULTURA, GANADERIA Y DESARROLLO RURAL</t>
  </si>
  <si>
    <t>61110</t>
  </si>
  <si>
    <t>MULTA DEL TRIBUNAL ESTATAL ELECTORAL TEE</t>
  </si>
  <si>
    <t>61200</t>
  </si>
  <si>
    <t>INDEMNIZACIONES</t>
  </si>
  <si>
    <t>61201</t>
  </si>
  <si>
    <t>INDEMNIZACIONES A FAVOR DEL ESTADO</t>
  </si>
  <si>
    <t>61202</t>
  </si>
  <si>
    <t>INDEMNIZACIONES POR SINIESTROS</t>
  </si>
  <si>
    <t>61300</t>
  </si>
  <si>
    <t>APROVECHAMIENTOS POR SERVICIOS PUBLICOS Y OBRAS PUBLICAS</t>
  </si>
  <si>
    <t>61301</t>
  </si>
  <si>
    <t>APORTACIONES DE OBRAS EJECUTADAS POR EL ESTADO</t>
  </si>
  <si>
    <t>61302</t>
  </si>
  <si>
    <t>APORTACIONES EXTRAORDINARIAS DE ORGANISMOS PUBLICOS</t>
  </si>
  <si>
    <t>61303</t>
  </si>
  <si>
    <t>APORTACIONES EXTRAORDINARIAS DE PARTICULARES</t>
  </si>
  <si>
    <t>61304</t>
  </si>
  <si>
    <t>APORTACION MUNICIPAL PROSSAPYS</t>
  </si>
  <si>
    <t>61305</t>
  </si>
  <si>
    <t>APORTACION MUNICIPAL APAZU</t>
  </si>
  <si>
    <t>61307</t>
  </si>
  <si>
    <t>APORTACION MUNICIPAL PROTAR</t>
  </si>
  <si>
    <t>61311</t>
  </si>
  <si>
    <t>61312</t>
  </si>
  <si>
    <t>APORTACION MUNICIPAL DE FONDO DE APOYO A MIGRANTES</t>
  </si>
  <si>
    <t>61400</t>
  </si>
  <si>
    <t>OTROS APROVECHAMIENTOS</t>
  </si>
  <si>
    <t>61401</t>
  </si>
  <si>
    <t>SERVICIOS ADMINISTRATIVOS ESCOLARES</t>
  </si>
  <si>
    <t>61402</t>
  </si>
  <si>
    <t>REGISTRO ESTATAL VEHICULOS DE PROCEDENCIA EXTRANJERA</t>
  </si>
  <si>
    <t>61403</t>
  </si>
  <si>
    <t>SOBRANTES DE CAJA</t>
  </si>
  <si>
    <t>61408</t>
  </si>
  <si>
    <t>SERVICIOS DE CUSTODIA</t>
  </si>
  <si>
    <t>61409</t>
  </si>
  <si>
    <t>REGISTRO DE FIERROS DE HERRAR</t>
  </si>
  <si>
    <t>61410</t>
  </si>
  <si>
    <t>DIFERENCIAS POR AJUSTE</t>
  </si>
  <si>
    <t>61411</t>
  </si>
  <si>
    <t>RESPONSABILIDAD DE FUNCIONARIOS PUBLICOS</t>
  </si>
  <si>
    <t>61412</t>
  </si>
  <si>
    <t>SEGUNDA REPOSICION Y SUBSECUENTES DE LA CREDENCIAL PARA DESCUENTO EN EL SERVICIO PUBLICO</t>
  </si>
  <si>
    <t>61413</t>
  </si>
  <si>
    <t>REPOSICION DE CREDENCIAL PARA EMPLEADOS DE GOBIERNO</t>
  </si>
  <si>
    <t>61414</t>
  </si>
  <si>
    <t>CENTRO DEPORTIVO CUARTELAZO</t>
  </si>
  <si>
    <t>61416</t>
  </si>
  <si>
    <t>RECAUDACION DIVO 5 AL MILLAR (ESTATAL)</t>
  </si>
  <si>
    <t>61499</t>
  </si>
  <si>
    <t>69000</t>
  </si>
  <si>
    <t>69100</t>
  </si>
  <si>
    <t>69101</t>
  </si>
  <si>
    <t>APROVECHAMIENTOS DE EJERCICIOS FISCALES ANTERIORES PENDIENTES DE LIQUIDACION O PAGO</t>
  </si>
  <si>
    <t>70000</t>
  </si>
  <si>
    <t>71000</t>
  </si>
  <si>
    <t>71100</t>
  </si>
  <si>
    <t>71101</t>
  </si>
  <si>
    <t>71199</t>
  </si>
  <si>
    <t>72000</t>
  </si>
  <si>
    <t>72100</t>
  </si>
  <si>
    <t>72199</t>
  </si>
  <si>
    <t>80000</t>
  </si>
  <si>
    <t>PARTICIPACIONES Y APORTACIONES</t>
  </si>
  <si>
    <t>81000</t>
  </si>
  <si>
    <t>PARTICIPACIONES FEDERALES</t>
  </si>
  <si>
    <t>81100</t>
  </si>
  <si>
    <t>FONDO GENERAL O PARTICIPACIONES FEDERALES</t>
  </si>
  <si>
    <t>81101</t>
  </si>
  <si>
    <t>FONDO GENERAL</t>
  </si>
  <si>
    <t>81102</t>
  </si>
  <si>
    <t>CRECIMIENTOS</t>
  </si>
  <si>
    <t>81103</t>
  </si>
  <si>
    <t>BASES ESPECIALES DE TRIBUTACION</t>
  </si>
  <si>
    <t>81200</t>
  </si>
  <si>
    <t>FONDO DE FOMENTO MUNICIPAL</t>
  </si>
  <si>
    <t>81201</t>
  </si>
  <si>
    <t>81202</t>
  </si>
  <si>
    <t>CRECIMIENTOS FONDO DE FOMENTO MUNICIPAL 70% PRIMERA PARTE</t>
  </si>
  <si>
    <t>81203</t>
  </si>
  <si>
    <t>CRECIMIENTOS FONDO DE FOMENTO MUNICIPAL 30% SEGUNDA PARTE</t>
  </si>
  <si>
    <t>81300</t>
  </si>
  <si>
    <t>IMPUESTO ESPECIAL SOBRE PRODUCCION Y SERVICIOS POR VENTA DE BEBIDAS Y TABACO</t>
  </si>
  <si>
    <t>81301</t>
  </si>
  <si>
    <t>81400</t>
  </si>
  <si>
    <t>FONDO DE FISCALIZACION</t>
  </si>
  <si>
    <t>81401</t>
  </si>
  <si>
    <t>81500</t>
  </si>
  <si>
    <t>OTRAS PARTICIPACIONES RAMO 28</t>
  </si>
  <si>
    <t>81501</t>
  </si>
  <si>
    <t>FONDO DE COMPENSACION DE IMPUESTO SOBRE AUTOMOVILES NUEVOS</t>
  </si>
  <si>
    <t>81502</t>
  </si>
  <si>
    <t>81503</t>
  </si>
  <si>
    <t>81504</t>
  </si>
  <si>
    <t>IMPUESTO ESPECIAL SOBRE PRODUCCION Y SERVICIOS POR VENTA FINAL DE GASOLINAS Y DIESEL</t>
  </si>
  <si>
    <t>81600</t>
  </si>
  <si>
    <t>INCENTIVOS ECONOMICOS</t>
  </si>
  <si>
    <t>81601</t>
  </si>
  <si>
    <t>IMPUESTO SOBRE AUTOMOVILES NUEVOS</t>
  </si>
  <si>
    <t>81603</t>
  </si>
  <si>
    <t>INCENTIVOS DE FISCALIZACION</t>
  </si>
  <si>
    <t>81606</t>
  </si>
  <si>
    <t>INCENTIVOS 5% ENAJENACION DE BIENES INMUEBLES</t>
  </si>
  <si>
    <t>81607</t>
  </si>
  <si>
    <t>IMPUESTO SOBRE LA RENTA FISCALIZACION PERSONAS MORALES Y FISICAS</t>
  </si>
  <si>
    <t>81608</t>
  </si>
  <si>
    <t>IMPUESTO AL VALOR AGREGADO FISCALIZACION</t>
  </si>
  <si>
    <t>81610</t>
  </si>
  <si>
    <t>81614</t>
  </si>
  <si>
    <t>81615</t>
  </si>
  <si>
    <t>81616</t>
  </si>
  <si>
    <t>RECAUDACION REGIMEN INTERMEDIO</t>
  </si>
  <si>
    <t>81617</t>
  </si>
  <si>
    <t>RECAUDACION 5% ENAJENACION DE BIENES INMUEBLES</t>
  </si>
  <si>
    <t>81618</t>
  </si>
  <si>
    <t>MULTAS ADMINISTRATIVAS FEDERALES NO FISCALES</t>
  </si>
  <si>
    <t>81619</t>
  </si>
  <si>
    <t>VIGILANCIA EN EL CUMPLIMIENTO DE OBLIGACIONES</t>
  </si>
  <si>
    <t>81620</t>
  </si>
  <si>
    <t>ISR RETENEDORES PF Y PM FISCALIZACION CONCURRENTE</t>
  </si>
  <si>
    <t>81623</t>
  </si>
  <si>
    <t>INCENTIVOS POR REGIMEN DE INCORPORACION FISCAL</t>
  </si>
  <si>
    <t>81624</t>
  </si>
  <si>
    <t>FONDO DE COMPENSACION DE REPECOS E INTERMEDIOS</t>
  </si>
  <si>
    <t>81625</t>
  </si>
  <si>
    <t>COBRO DE CREDITOS FISCALES FEDERALES ANEXO 18</t>
  </si>
  <si>
    <t>81630</t>
  </si>
  <si>
    <t>5 AL MILLAR (DIVO FEDERAL)</t>
  </si>
  <si>
    <t>81700</t>
  </si>
  <si>
    <t>ACCESORIOS DE INCENTIVOS ECONOMICOS</t>
  </si>
  <si>
    <t>81701</t>
  </si>
  <si>
    <t>ACTUALIZACION ISAN</t>
  </si>
  <si>
    <t>81703</t>
  </si>
  <si>
    <t>ACTUALIZACION IMPUESTO SOBRE LA RENTA FISCALIZACION PERSONAS MORALES Y FISICAS</t>
  </si>
  <si>
    <t>81704</t>
  </si>
  <si>
    <t>ACTUALIZACION IMPUESTO AL VALOR AGREGADO FISCALIZACION</t>
  </si>
  <si>
    <t>81710</t>
  </si>
  <si>
    <t>81713</t>
  </si>
  <si>
    <t>ACTUALIZACION RECAUDACION 5% ENAJENACION DE BIENES INMUEBLES</t>
  </si>
  <si>
    <t>81714</t>
  </si>
  <si>
    <t>ACTUALIZACION MULTAS FEDERALES NO FISCALES</t>
  </si>
  <si>
    <t>81719</t>
  </si>
  <si>
    <t>ACTUALIZACION ISR RETENEDORES PF Y PM FISCALIZACION CONCURRENTE</t>
  </si>
  <si>
    <t>81720</t>
  </si>
  <si>
    <t>81731</t>
  </si>
  <si>
    <t>RECARGOS ISAN</t>
  </si>
  <si>
    <t>81733</t>
  </si>
  <si>
    <t>RECARGOS IMPUESTO SOBRE LA RENTA FISCALIZACION PERSONAS MORALES Y FISICAS</t>
  </si>
  <si>
    <t>81734</t>
  </si>
  <si>
    <t>RECARGOS IMPUESTO AL VALOR AGREGADO FISCALIZACION</t>
  </si>
  <si>
    <t>81735</t>
  </si>
  <si>
    <t>RECARGOS IMPUESTO EMPRESARIAL A TASA UNICA</t>
  </si>
  <si>
    <t>81740</t>
  </si>
  <si>
    <t>81742</t>
  </si>
  <si>
    <t>81743</t>
  </si>
  <si>
    <t>RECARGOS RECAUDACION 5% ENAJENACION DE BIENES INMUEBLES</t>
  </si>
  <si>
    <t>81744</t>
  </si>
  <si>
    <t>RECARGOS ISR RETENEDORES PF Y PM FISCALIZACION CONCURRENTE</t>
  </si>
  <si>
    <t>81763</t>
  </si>
  <si>
    <t>MULTAS FISCALIZACION CONCURRENTE</t>
  </si>
  <si>
    <t>81764</t>
  </si>
  <si>
    <t>MULTAS POR CORRECCION FISCAL</t>
  </si>
  <si>
    <t>81769</t>
  </si>
  <si>
    <t>MULTA VIGILANCIA EN EL CUMPLIMIENTO DE OBLIGACIONES</t>
  </si>
  <si>
    <t>81800</t>
  </si>
  <si>
    <t>CONTRIBUCIONES CAUSADAS EN EJERCICIOS FISCALES ANTERIORES</t>
  </si>
  <si>
    <t>81801</t>
  </si>
  <si>
    <t>IMPUESTO SOBRE TENENCIA O USO DE VEHICULOS</t>
  </si>
  <si>
    <t>81803</t>
  </si>
  <si>
    <t>81804</t>
  </si>
  <si>
    <t>IMPUESTO EMPRESARIAL A TASA UNICA FISCALIZACION</t>
  </si>
  <si>
    <t>81805</t>
  </si>
  <si>
    <t>INCENTIVOS DE FISCALIZACION ISR REGIMEN DE PEQUEÑOS CONTRIBUYENTES</t>
  </si>
  <si>
    <t>81806</t>
  </si>
  <si>
    <t>INCENTIVOS DE FISCALIZACION IVA  REGIMEN DE PEQUEÑOS CONTRIBUYENTES</t>
  </si>
  <si>
    <t>81808</t>
  </si>
  <si>
    <t>IMPUESTO ESPECIAL SOBRE PRODUCCION Y SERVICIOS POR VENTA DE GASOLINA Y DIESEL</t>
  </si>
  <si>
    <t>81809</t>
  </si>
  <si>
    <t>RECAUDACION ISR  REGIMEN PEQUEÑOS CONTRIBUYENTES</t>
  </si>
  <si>
    <t>81810</t>
  </si>
  <si>
    <t>RECAUDACION  IVA  REGIMEN PEQUEÑOS CONTRIBUYENTES</t>
  </si>
  <si>
    <t>81811</t>
  </si>
  <si>
    <t>81900</t>
  </si>
  <si>
    <t>ACCESORIOS, CONTRIBUCIONES CAUSADOS EN EJERCICIOS FISCALES ANTERIORES</t>
  </si>
  <si>
    <t>81901</t>
  </si>
  <si>
    <t>ACTUALIZACION TENENCIAS</t>
  </si>
  <si>
    <t>81902</t>
  </si>
  <si>
    <t>RECARGOS TENENCIAS</t>
  </si>
  <si>
    <t>81903</t>
  </si>
  <si>
    <t>MULTAS TENENCIAS</t>
  </si>
  <si>
    <t>81904</t>
  </si>
  <si>
    <t>ACTUALIZACION FISCALIZACION CONCURRENTE IMPUESTO AL ACTIVO</t>
  </si>
  <si>
    <t>81905</t>
  </si>
  <si>
    <t>RECARGOS FISCALIZACION CONCURRENTE IMPUESTO AL ACTIVO</t>
  </si>
  <si>
    <t>81907</t>
  </si>
  <si>
    <t>81908</t>
  </si>
  <si>
    <t>ACTUALIZACION IMPUESTO EMPRESARIAL A TASA UNICA</t>
  </si>
  <si>
    <t>81910</t>
  </si>
  <si>
    <t>ACTUALIZACION INCENTIVOS DE FISCALIZACION IVA  REGIMEN DE PEQUEÑOS CONTRIBUYENTES</t>
  </si>
  <si>
    <t>81912</t>
  </si>
  <si>
    <t>ACTUALIZACION IMPUESTO ESPECIAL SOBRE PRODUCCION Y SERVICIOS POR VENTA DE GASOLINA Y DIESEL</t>
  </si>
  <si>
    <t>81913</t>
  </si>
  <si>
    <t>ACTUALIZACION RECAUDACION ISR  REGIMEN PEQUEÑOS CONTRIBUYENTES</t>
  </si>
  <si>
    <t>81914</t>
  </si>
  <si>
    <t>ACTUALIZACION RECAUDACION  IVA  REGIMEN PEQUEÑOS CONTRIBUYENTES</t>
  </si>
  <si>
    <t>81915</t>
  </si>
  <si>
    <t>ACTUALIZACION  RECAUDACION REGIMEN INTERMEDO</t>
  </si>
  <si>
    <t>81917</t>
  </si>
  <si>
    <t>ACTUALIZACION DE MULTAS PEQUEÑOS CONTRIBUYENTES</t>
  </si>
  <si>
    <t>81926</t>
  </si>
  <si>
    <t>81927</t>
  </si>
  <si>
    <t>81929</t>
  </si>
  <si>
    <t>RECARGOS INCENTIVOS DE FISCALIZACION IVA  REGIMEN DE PEQUEÑOS CONTRIBUYENTES</t>
  </si>
  <si>
    <t>81931</t>
  </si>
  <si>
    <t>RECARGOS IMPUESTO ESPECIAL SOBRE PRODUCCION Y SERVICIOS POR VENTA DE GASOLINA Y DIESEL</t>
  </si>
  <si>
    <t>81932</t>
  </si>
  <si>
    <t>RECARGOS RECAUDACION ISR  REGIMEN PEQUEÑOS CONTRIBUYENTES</t>
  </si>
  <si>
    <t>81933</t>
  </si>
  <si>
    <t>RECARGOS RECAUDACION  IVA  REGIMEN PEQUEÑOS CONTRIBUYENTES</t>
  </si>
  <si>
    <t>81934</t>
  </si>
  <si>
    <t>RECARGOS RECAUDACION  REGIMEN INTERMEDIO</t>
  </si>
  <si>
    <t>81945</t>
  </si>
  <si>
    <t>MULTAS RECAUDACION ISR  REGIMEN PEQUEÑOS CONTRIBUYENTES</t>
  </si>
  <si>
    <t>82000</t>
  </si>
  <si>
    <t>APORTACIONES</t>
  </si>
  <si>
    <t>82100</t>
  </si>
  <si>
    <t>FONDO DE APORTACIONES PARA NOMINA EDUCATIVA Y GASTO OPERATIVO</t>
  </si>
  <si>
    <t>82101</t>
  </si>
  <si>
    <t>82102</t>
  </si>
  <si>
    <t>FONDO DE APORTACIONES PARA NOMINA EDUCATIVA Y GASTO OPERATIVO OTROS DE GASTO CORRIENTE</t>
  </si>
  <si>
    <t>82103</t>
  </si>
  <si>
    <t>FONDO DE APORTACIONES PARA NOMINA EDUCATIVA Y GASTO OPERATIVO GASTO DE OPERACIÓN</t>
  </si>
  <si>
    <t>82200</t>
  </si>
  <si>
    <t>FONDO DE APORTACION PARA SERVICIOS DE SALUD</t>
  </si>
  <si>
    <t>82201</t>
  </si>
  <si>
    <t>82300</t>
  </si>
  <si>
    <t>FONDO DE APORTACION PARA INFRAESTRUCTURA SOCIAL</t>
  </si>
  <si>
    <t>82301</t>
  </si>
  <si>
    <t>FONDO DE APORTACION PARA INFRAESTRUCTURA SOCIAL ESTATAL</t>
  </si>
  <si>
    <t>82302</t>
  </si>
  <si>
    <t>FONDO DE APORTACION PARA INFRAESTRUCTURA SOCIAL MUNICIPAL</t>
  </si>
  <si>
    <t>82400</t>
  </si>
  <si>
    <t>FONDO DE APORTACION PARA EL FORTALECIMIENTO DE LOS MUNICIPIOS</t>
  </si>
  <si>
    <t>82401</t>
  </si>
  <si>
    <t>82500</t>
  </si>
  <si>
    <t>FONDO DE APORTACIONES MULTIPLES</t>
  </si>
  <si>
    <t>82501</t>
  </si>
  <si>
    <t>FONDO DE APORTACION PARA ASISTENCIA SOCIAL</t>
  </si>
  <si>
    <t>82502</t>
  </si>
  <si>
    <t>FONDO DE APORTACION PARA INFRAESTRUCTURA BASICA</t>
  </si>
  <si>
    <t>82503</t>
  </si>
  <si>
    <t>FONDO DE APORTACION PARA INFRAESTRUCTURA SUPERIOR</t>
  </si>
  <si>
    <t>82504</t>
  </si>
  <si>
    <t>FONDO DE APORTACION PARA INFRAESTRUCTURA MEDIA SUPERIOR</t>
  </si>
  <si>
    <t>82600</t>
  </si>
  <si>
    <t>FONDO DE APORTACION PARA EDUCACION TECNOLOGICA Y DE ADULTOS</t>
  </si>
  <si>
    <t>82601</t>
  </si>
  <si>
    <t>FONDO DE APORTACION PARA LA EDUCACION TECNOLOGICA</t>
  </si>
  <si>
    <t>82602</t>
  </si>
  <si>
    <t>FONDO DE APORTACION PARA EDUCACION DE ADULTOS</t>
  </si>
  <si>
    <t>82700</t>
  </si>
  <si>
    <t>FONDO DE APORTACION PARA SEGURIDAD PUBLICA</t>
  </si>
  <si>
    <t>82701</t>
  </si>
  <si>
    <t>82800</t>
  </si>
  <si>
    <t>FONDO DE APORTACIONES PARA EL FORTALECIMIENTO DE LAS ENTIDADES FEDERATIVAS</t>
  </si>
  <si>
    <t>82801</t>
  </si>
  <si>
    <t>83000</t>
  </si>
  <si>
    <t>CONVENIOS</t>
  </si>
  <si>
    <t>83100</t>
  </si>
  <si>
    <t>CONVENIOS DE REASIGNACION</t>
  </si>
  <si>
    <t>83101</t>
  </si>
  <si>
    <t>SECRETARIA DE COMUNICACIONES Y TRANSPORTES</t>
  </si>
  <si>
    <t>83102</t>
  </si>
  <si>
    <t>SISTEMA DE POLICIA ESTATAL ACREDITABLE</t>
  </si>
  <si>
    <t>83106</t>
  </si>
  <si>
    <t>FONDO PARA LA ACCESIBILIDAD EN EL TRANSPORTE PUBLICO PARA LAS PERSONAS CON DISCAPACIDAD 2011</t>
  </si>
  <si>
    <t>83200</t>
  </si>
  <si>
    <t>CONVENIOS DE DESCENTRALIZACION Y OTROS</t>
  </si>
  <si>
    <t>83201</t>
  </si>
  <si>
    <t>SECRETARIA DE SEGURIDAD PUBLICA (CENTROS PENITENCIARIOS)</t>
  </si>
  <si>
    <t>83202</t>
  </si>
  <si>
    <t>COMISION NACIONAL DE CULTURA FISICA Y DEPORTIVA</t>
  </si>
  <si>
    <t>83203</t>
  </si>
  <si>
    <t>SECRETARIA DE SALUD</t>
  </si>
  <si>
    <t>83204</t>
  </si>
  <si>
    <t>DIF NACIONAL</t>
  </si>
  <si>
    <t>83206</t>
  </si>
  <si>
    <t>EDUCACION</t>
  </si>
  <si>
    <t>83207</t>
  </si>
  <si>
    <t>SECRETARIA DE AGRICULTURA GANADERIA</t>
  </si>
  <si>
    <t>83209</t>
  </si>
  <si>
    <t>COMISION NACIONAL DEL AGUA</t>
  </si>
  <si>
    <t>83210</t>
  </si>
  <si>
    <t>SECRETARIA DE MEDIO AMBIENTE Y RECURSOS NATURALES</t>
  </si>
  <si>
    <t>83211</t>
  </si>
  <si>
    <t>CONSEJO NACIONAL PARA LA CULTURA Y LA ARTES</t>
  </si>
  <si>
    <t>83212</t>
  </si>
  <si>
    <t>COMISION NACIONAL FORESTAL</t>
  </si>
  <si>
    <t>83213</t>
  </si>
  <si>
    <t>PROGRAMA DE INFRAESTRUCTURA BASICA PARA LA ATENCION DE PUEBLOS INDIGENAS</t>
  </si>
  <si>
    <t>83215</t>
  </si>
  <si>
    <t>RAMO GENERAL 23 PROVISION ARMONIZACION CONTABLE</t>
  </si>
  <si>
    <t>83217</t>
  </si>
  <si>
    <t>FONDO DE ESTABILIZACION DE LOS INGRESOS DE ENTIDADES FEDERATIVAS</t>
  </si>
  <si>
    <t>83220</t>
  </si>
  <si>
    <t>PROGRAMAS REGIONALES</t>
  </si>
  <si>
    <t>83222</t>
  </si>
  <si>
    <t>FONDO METROPOLITANO DE LA LAGUNA</t>
  </si>
  <si>
    <t>83225</t>
  </si>
  <si>
    <t>FONDO DE APOYO A MIGRANTES</t>
  </si>
  <si>
    <t>83226</t>
  </si>
  <si>
    <t>TURISMO</t>
  </si>
  <si>
    <t>83228</t>
  </si>
  <si>
    <t>INFRAESTRUCTURA Y CAPACITACION PARA EL NUEVO SISTEMA DE JUSTICIA PENAL</t>
  </si>
  <si>
    <t>83230</t>
  </si>
  <si>
    <t>MODERNIZACION DEL REGISTRO PUBLICO DE LA PROPIEDAD</t>
  </si>
  <si>
    <t>83231</t>
  </si>
  <si>
    <t>INSTITUTOS TECNOLOGICOS</t>
  </si>
  <si>
    <t>83232</t>
  </si>
  <si>
    <t>PROFIS</t>
  </si>
  <si>
    <t>83233</t>
  </si>
  <si>
    <t>CARRETERAS ALIMENTADORAS Y CAMINOS RURALES 2013</t>
  </si>
  <si>
    <t>83235</t>
  </si>
  <si>
    <t>PREVENCION DEL DELITO</t>
  </si>
  <si>
    <t>83236</t>
  </si>
  <si>
    <t>FONDO DE APOYO PARA MICRO PEQUENA Y MEDIANA EMPRESA (FONDO PyME)</t>
  </si>
  <si>
    <t>83239</t>
  </si>
  <si>
    <t>SECRETARIA DE DESARROLLO AGRARIO TERRITORIAL Y URBANO</t>
  </si>
  <si>
    <t>83242</t>
  </si>
  <si>
    <t>83243</t>
  </si>
  <si>
    <t>SEGURO POPULAR</t>
  </si>
  <si>
    <t>83244</t>
  </si>
  <si>
    <t>PROGRAMA DE MODERNIZACION INTEGRAL DEL REGISTRO CIVIL</t>
  </si>
  <si>
    <t>83245</t>
  </si>
  <si>
    <t>FONDO MINERO</t>
  </si>
  <si>
    <t>83246</t>
  </si>
  <si>
    <t>SECRETARIA DE LA DEFENSA NACIONAL</t>
  </si>
  <si>
    <t>83247</t>
  </si>
  <si>
    <t>SECRETARIA DE HACIENDA Y CREDITO PUBLICO</t>
  </si>
  <si>
    <t>83248</t>
  </si>
  <si>
    <t>PROGRAMA DE FORTALECIMIENTO PARA LA TRANSVERSALIDAD DE LA PERSPECTIVA DE GÉNERO</t>
  </si>
  <si>
    <t>83249</t>
  </si>
  <si>
    <t>PROGRAMA APOYOS A LA CULTURA</t>
  </si>
  <si>
    <t>83250</t>
  </si>
  <si>
    <t>CASA DEL EMPRENDEDOR</t>
  </si>
  <si>
    <t>83251</t>
  </si>
  <si>
    <t>PROGRAMA DE EDUCACIÓN PARA ADULTOS</t>
  </si>
  <si>
    <t>83252</t>
  </si>
  <si>
    <t>CENTROS PODER JOVEN 2018</t>
  </si>
  <si>
    <t>83253</t>
  </si>
  <si>
    <t>PROGRAMA DE EMPLEO TEMPORAL</t>
  </si>
  <si>
    <t>83300</t>
  </si>
  <si>
    <t>PROVISIONES SALARIALES Y ECONOMICAS</t>
  </si>
  <si>
    <t>83302</t>
  </si>
  <si>
    <t>83303</t>
  </si>
  <si>
    <t>83304</t>
  </si>
  <si>
    <t>83306</t>
  </si>
  <si>
    <t>83309</t>
  </si>
  <si>
    <t>83310</t>
  </si>
  <si>
    <t>83312</t>
  </si>
  <si>
    <t>FORTALECIMIENTO FINANCIERO "A"</t>
  </si>
  <si>
    <t>83313</t>
  </si>
  <si>
    <t>FONDO PARA LA ACCESIBILIDAD EN EL TRANSPORTE PUBLICO PARA</t>
  </si>
  <si>
    <t xml:space="preserve">Estado Analítico de Ingresos Rubro Tipo </t>
  </si>
  <si>
    <t>83254 PROMOCION Y DIFUSION DE LA CULTURA</t>
  </si>
  <si>
    <t>83254</t>
  </si>
  <si>
    <t>PROMOCION Y DIFUSION DE LA CULTURA</t>
  </si>
  <si>
    <t>00000 INGRESOS DERIVADOS DE FINANCIAMIENTOS</t>
  </si>
  <si>
    <t>01000 ENDEUDAMIENTO INTERNO</t>
  </si>
  <si>
    <t>01100 PRESTAMOS DE LA DEUDA PUBLICA INTERNA POR PAGAR A LARGO PLAZO</t>
  </si>
  <si>
    <t>61417 APORTACIÓN MUNICIPAL AL ESQUEMA EMERGENTE DE SUPLEMENTACIÓN ALIMENTICIA DE VIENTRES BOVINOS</t>
  </si>
  <si>
    <t>61419 CONSTRUCCIÓN DE DEPORTIVO EN FRANCISCO I MADERO MUNICIPIO PÁNUCO DE CORONADO</t>
  </si>
  <si>
    <t>83219 FIDEICOMISO ÁRA INFRAESTRUCTURA DE LOS ESTADOS</t>
  </si>
  <si>
    <t>00000</t>
  </si>
  <si>
    <t>INGRESOS DERIVADOS DE FINANCIAMIENTOS</t>
  </si>
  <si>
    <t>01000</t>
  </si>
  <si>
    <t>ENDEUDAMIENTO INTERNO</t>
  </si>
  <si>
    <t>01100</t>
  </si>
  <si>
    <t>PRESTAMOS DE LA DEUDA PUBLICA INTERNA POR PAGAR A LARGO PLAZO</t>
  </si>
  <si>
    <t>61417</t>
  </si>
  <si>
    <t>APORTACIÓN MUNICIPAL AL ESQUEMA EMERGENTE DE SUPLEMENTACIÓN ALIMENTICIA DE VIENTRES BOVINOS</t>
  </si>
  <si>
    <t>61419</t>
  </si>
  <si>
    <t>CONSTRUCCIÓN DE DEPORTIVO EN FRANCISCO I MADERO MUNICIPIO PÁNUCO DE CORONADO</t>
  </si>
  <si>
    <t>83219</t>
  </si>
  <si>
    <t>FIDEICOMISO ÁRA INFRAESTRUCTURA DE LOS ESTADOS</t>
  </si>
  <si>
    <t>61421 FORMAS VALORADAS</t>
  </si>
  <si>
    <t>61425 CRUZ ROJA</t>
  </si>
  <si>
    <t>#N/A</t>
  </si>
  <si>
    <t>IMPUESTO PARA EL FOMENTO DE LA EDUCACION PUBLICA EN EL ESTADO DEL IMPUESTO POR SERVICIOS DE HOSPE</t>
  </si>
  <si>
    <t>DAJE</t>
  </si>
  <si>
    <t>IMPUESTO PARA EL FOMENTO DE LA EDUCACION PUBLICA EN EL ESTADO SOBRE JUEGOS CON APUESTAS RIFAS Y L</t>
  </si>
  <si>
    <t>OTERIAS LOTERIAS SORTEOS Y PREMIOS</t>
  </si>
  <si>
    <t>IMPUESTO PARA EL FOMENTO DE LA EDUCACION PUBLICA EN EL ESTADO SOBRE LA ENAJENACION DE VEHICULOS A</t>
  </si>
  <si>
    <t>UTOMOTORES USADOS</t>
  </si>
  <si>
    <t>IMPUESTO PARA EL FOMENTO DE LA EDUCACION PUBLICA EN EL ESTADO SOBRE IMPUESTOS PARA LA MODERNIZACI</t>
  </si>
  <si>
    <t>ON DE LOS REGISTROS PUBLICOS</t>
  </si>
  <si>
    <t>FORANEA</t>
  </si>
  <si>
    <t>IMPUESTO PARA EL FOMENTO DE LA EDUCACION PUBLICA EN EL ESTADO DE LOS DERECHOS POR INSCRIPCION Y D</t>
  </si>
  <si>
    <t>EMAS SERVICIOS EN EL REGISTRO PUBLICO DE LA PROPIEDAD Y DEL COMERCIO Y EN EL REGISTRO PUBLICO DE TRANSPORTE</t>
  </si>
  <si>
    <t>IMPUESTO PARA EL FOMENTO DE LA EDUCACION PUBLICA EN EL ESTADO DE LOS DERECHOS POR LEGALIZACION DE</t>
  </si>
  <si>
    <t>FIRMAS CERTIFICACIONES EXPEDICION DE COPIAS DOCUMENTOS Y OTROS</t>
  </si>
  <si>
    <t>IMPUESTO PARA EL FOMENTO DE LA EDUCACION PUBLICA EN EL ESTADO DE LOS DERECHOS POR ACTOS DEL REGIS</t>
  </si>
  <si>
    <t>TRO CIVIL</t>
  </si>
  <si>
    <t>IMPUESTO PARA EL FOMENTO DE LA EDUCACION PUBLICA EN EL ESTADO DE LOS DERECHOS POR SERVICIOS CATAS</t>
  </si>
  <si>
    <t>TRALES</t>
  </si>
  <si>
    <t>IMPUESTO PARA EL FOMENTO DE LA EDUCACION PUBLICA EN EL ESTADO DE LOS DERECHOS POR SERVICIOS DE CO</t>
  </si>
  <si>
    <t>NTROL DE VEHICULOS Y POR EXPEDICION DE CONCESIONES PERMISOS Y AUTORIZACIONES DE RUTA</t>
  </si>
  <si>
    <t>IMPUESTO PARA EL FOMENTO DE LA EDUCACION PUBLICA EN EL ESTADO DE LOS DERECHOS POR SERVICIOS DE LA</t>
  </si>
  <si>
    <t>SECRETARIA DE RECURSOS NATURALES Y MEDIO AMBIENTE</t>
  </si>
  <si>
    <t>IMPUESTO PARA EL FOMENTO DE LA EDUCACION PUBLICA EN EL ESTADO DE LOS DERECHOS POR SERVICIOS PREST</t>
  </si>
  <si>
    <t>ADOS POR LA SECRETARIA DE SALUD COMISION PARA LA PROTECCION CONTRARIESGOS SANITARIOS</t>
  </si>
  <si>
    <t>IMPUESTO PARA EL FOMENTO DE LA EDUCACION PUBLICA EN EL ESTADO DE LOS DERECHOS QUE PRESTA LA SECRE</t>
  </si>
  <si>
    <t>TARIA DE SEGURIDAD PUBLICA</t>
  </si>
  <si>
    <t>IMPUESTOS NO COMPRENDIDOS EN LAS FRACCIONES DE LA LEY DE INGRESOS CAUSADOS EN EJERCICIOS FISCALES</t>
  </si>
  <si>
    <t>ANTERIORES PENDIENTES DE LIQUIDACION O PAGO</t>
  </si>
  <si>
    <t>IMP. PARA EL FOMENTO DE LA EDUCACION PUBLICA EN EL ESTADO DE LOS DERECHOS POR SERVICIOS DE CONTRO</t>
  </si>
  <si>
    <t>L DE VEHICULOS Y POR EXPEDICION DE CONCESIONES PERMISOS Y AUTORIZACIONES DE RUTA DE EJERCICIOS FISCALIA ANTERIORES PENDIENTES PAGO</t>
  </si>
  <si>
    <t>DERECHOS POR INSCRIPCION Y DEMAS SERVICIOS EN EL REGISTRO PUBLICO DE LA PROPIEDAD Y DEL COMERCIO</t>
  </si>
  <si>
    <t>Y EN EL REGISTRO PUBLICO DE TRANSPORTE</t>
  </si>
  <si>
    <t>INSCRIPCION O REGISTRO DE TITULOS EN VIRTUD DE LOS CUALES SE MODIFIQUE EL DOMINIO O POSESION DE B</t>
  </si>
  <si>
    <t>IENES INMUEBLES</t>
  </si>
  <si>
    <t>INSCRIPCION DE GRAVAMENES SOBRE INMUEBLES EN VIRTUD DE LOS CUALES SE MODIFIQUE LOS DERECHOS DE IN</t>
  </si>
  <si>
    <t>MUEBLES DISTINTOS DE DOMINIO</t>
  </si>
  <si>
    <t>INSCRIPCION DE CONTRATOS DE CREDITOS HIPOTECARIOS PRENDARIOS REFACCIONARIOS Y DE HABILITACION Y A</t>
  </si>
  <si>
    <t>VIO</t>
  </si>
  <si>
    <t>INSCRIPCION DE CONTRATOS RELATIVOS A BIENES MUEBLES POR RESOLUCION O TRANSMISION CON RESERVA DE D</t>
  </si>
  <si>
    <t>OMINIO</t>
  </si>
  <si>
    <t>INSCRIPCION DE MODIFICACION A LA ESCRITURA CONSTITUTIVA QUE NO IMPLIQUE AUMENTO DE CAPITAL O PATR</t>
  </si>
  <si>
    <t>IMONIO</t>
  </si>
  <si>
    <t>INSCRIPCION DE ACTAS DE ASAMBLEAS DE SOCIOS ACCIONISTAS O CUALQUIER OTRO TIPO NO ESTIPULADAS EN O</t>
  </si>
  <si>
    <t>TRAS FRACCIONES</t>
  </si>
  <si>
    <t>EXAMEN DE DOCUMENTOS PARA SU INSCRIPCION CUANDO SE REHUSE POR EL REGISTRO PUBLICO POR NO SER INSC</t>
  </si>
  <si>
    <t>RIBIBLE</t>
  </si>
  <si>
    <t>CANCELACION DE INSCRIPCION DE CONTRATOS DE CREDITO HIPOTECARIO, REFACCIONARIO Y HABILITACION Y AV</t>
  </si>
  <si>
    <t>OFICIO DE OPINION DEL EJECUTIVO PARA COMPRA, TRANSPORTE O ALMACENAMIENTO DE EXPLOSIVOS Y SUS ARTI</t>
  </si>
  <si>
    <t>FICIOS</t>
  </si>
  <si>
    <t>EXPEDICION DE CONSTANCIAS DE EXISTENCIA O NO DE ANTECEDENTES PENALES O DE CUALQUIER OTRA CONSTANC</t>
  </si>
  <si>
    <t>IA</t>
  </si>
  <si>
    <t>INSCRIPCION DE ACTAS DE ADOPCION TUTELA DE EJECUTORIAS QUE DECLAREN LA MUERTE O PERDIDA DE CAPACI</t>
  </si>
  <si>
    <t>DAD LEGAL</t>
  </si>
  <si>
    <t>DERECHOS POR SERVICIOS DE CONTROL DE VEHICULOS Y POR EXPEDICION DE CONCESIONES, PERMISOS Y AUTORI</t>
  </si>
  <si>
    <t>ZACION DE RUTA</t>
  </si>
  <si>
    <t>DERECHOS POR SERVICIOS PRESTADOS POR LA SECRETARIA DE SALUD COMISION PARA LA PROTECCION CONTRARIE</t>
  </si>
  <si>
    <t>SGOS SANITARIOS</t>
  </si>
  <si>
    <t>ACTUALIZACION DERECHOS POR SERVICIOS DE CONTROL DE VEHICULOS Y POR EXPEDICION DE CONCESIONES PERM</t>
  </si>
  <si>
    <t>ISOS Y AUTORIZACION DE RUTA</t>
  </si>
  <si>
    <t>RECARGOS DERECHOS POR SERVICIOS DE CONTROL DE VEHICULOS Y POR EXPEDICION DE CONCESIONES PERMISOS</t>
  </si>
  <si>
    <t>RECARGOS OTORGAMIENTO DE PERMISOS PARA LA INSTALACION Y FUNCIONAMIENTO, MODIFICACION, RENOVACION</t>
  </si>
  <si>
    <t>Y CANCELACION DE ESTABLECIMIENTOS REGULADOS POR LA LEY QUE REGULA LAS CASAS DE EMPE</t>
  </si>
  <si>
    <t>MULTAS DERECHOS POR SERVICIOS DE CONTROL DE VEHICULOS Y POR EXPEDICION DE CONCESIONES PERMISOS Y</t>
  </si>
  <si>
    <t>AUTORIZACION DE RUTA</t>
  </si>
  <si>
    <t>MULTAS DERECHOS POR SERVICIOS PRESTADOS POR LA SECRETARIA DE SALUD COMISION PARA LA PROTECCION CO</t>
  </si>
  <si>
    <t>NTRARIESGOS SANITARIOS</t>
  </si>
  <si>
    <t>PRODUCTOS NO COMPRENDIDOS EN LAS FRACCIONES DE LA LEY DE INGRESOS CAUSADOS EN EJERCICIOS FISCALES</t>
  </si>
  <si>
    <t>ANTERIORES PENDIENTES DE LIQUIDACION Y PAGO</t>
  </si>
  <si>
    <t>APORTACION MUNICIPAL PARA LA FUNCION DE SEGURIDAD PUBLICA Y PRESTACION DEL SERVICIO DE POLICIA PR</t>
  </si>
  <si>
    <t>EVENTIVA, TRANSITO Y VIALIDAD</t>
  </si>
  <si>
    <t>61421</t>
  </si>
  <si>
    <t>FORMAS VALORADAS</t>
  </si>
  <si>
    <t>61425</t>
  </si>
  <si>
    <t>CRUZ ROJA</t>
  </si>
  <si>
    <t>APROVECHAMIENTOS NO COMPRENDIDOS EN LAS FRACCIONES DE LA LEY DE INGRESOS CAUSADOS EN EJERCICIOS F</t>
  </si>
  <si>
    <t>ISCALES ANTERIORES PENDIENTES DE LIQUIDACION Y PAGO</t>
  </si>
  <si>
    <t>PARTICIPACIONES POR EL 100% DE LA RECAUDACION DEL IMPUESTO SOBRE LA RENTA QUE SE ENTERE A LA FEDE</t>
  </si>
  <si>
    <t>RACION POR EL SALARIOS DEL PERSONAL DE LAS ENTIDADES</t>
  </si>
  <si>
    <t>PARTICIPACIONES POR EL 100% DE LA RECAUDACIÓN DEL ISR QUE SE ENTERE A LA FEDERACIÓN POR EL SALARI</t>
  </si>
  <si>
    <t>O DEL PERSONAL DE LOS MUNICIPIOS</t>
  </si>
  <si>
    <t>ACTUALIZACION IMPUESTO ESPECIAL SOBRE PRODUCCION Y SERVICIOS POR VENTA DE GASOLINA Y DIESEL FISCA</t>
  </si>
  <si>
    <t>LIZACION CONCURRENTE</t>
  </si>
  <si>
    <t>IMPUESTO ESPECIAL SOBRE PRODUCCION Y SERVICIOS POR VENTA DE GASOLINA Y DIESEL FISCALIZACIÓN CONCU</t>
  </si>
  <si>
    <t>RRENTE</t>
  </si>
  <si>
    <t>LIZACIÓN CONCURRENTE</t>
  </si>
  <si>
    <t>RECARGOS IMPUESTO ESPECIAL SOBRE PRODUCCION Y SERVICIOS POR VENTA DE GASOLINA Y DIESEL FISCALIZAC</t>
  </si>
  <si>
    <t>IÓN CONCURRENTE</t>
  </si>
  <si>
    <t>43412 DESLINDE CATASTRAL SIMPLE DENTRO DEL PERIMETRO URBANO</t>
  </si>
  <si>
    <t>43412</t>
  </si>
  <si>
    <t>DESLINDE CATASTRAL SIMPLE DENTRO DEL PERIMETRO URBANO</t>
  </si>
  <si>
    <t>CRI</t>
  </si>
  <si>
    <t>1</t>
  </si>
  <si>
    <t>4</t>
  </si>
  <si>
    <t>5</t>
  </si>
  <si>
    <t>6</t>
  </si>
  <si>
    <t>7</t>
  </si>
  <si>
    <t>8</t>
  </si>
  <si>
    <t>Corrientes</t>
  </si>
  <si>
    <t xml:space="preserve"> TOTAL 2019</t>
  </si>
  <si>
    <t>INGRESOS PROPIOS</t>
  </si>
  <si>
    <t>81621 IMPUESTO ESPECIAL SOBRE PRODUCCION Y SERVICIOS POR VENTA DE GASOLINA Y DIESEL FISCALIZACION CONCURRENTE</t>
  </si>
  <si>
    <t>81622 IMPUESTO ESPECIAL SOBRE PRODUCCION Y SERVICIOS POR VENTA FINAL DE GASOLINAS Y DIESEL</t>
  </si>
  <si>
    <t>81721 ACTUALIZACION MORATORIA IETU CREDITO EN PARCIALIDADES</t>
  </si>
  <si>
    <t>83255 PROEQUIDAD 2019</t>
  </si>
  <si>
    <t>83256 JOVENES POR LA TRANSFORMACION BRIGADAS COMUNITARIAS DE NORTE A SUR</t>
  </si>
  <si>
    <t>83258 BUSQUEDA DE PERSONAS DESAPARECIDAS</t>
  </si>
  <si>
    <t>03000 FINANCIAMIENTO INTERNO</t>
  </si>
  <si>
    <t>03100 PRESTAMOS DE LA DEUDA PUBLICA INTERNA A CORTO PLAZO</t>
  </si>
  <si>
    <t>03101 BANCOMER</t>
  </si>
  <si>
    <t>03103 HSBC</t>
  </si>
  <si>
    <t>03104 BANORTE</t>
  </si>
  <si>
    <t>03106 SANTANDER</t>
  </si>
  <si>
    <t>03107 SCOTIABANK</t>
  </si>
  <si>
    <t>03108 AFIRME</t>
  </si>
  <si>
    <t>81621</t>
  </si>
  <si>
    <t>IMPUESTO ESPECIAL SOBRE PRODUCCION Y SERVICIOS POR VENTA DE GASOLINA Y DIESEL FISCALIZACION CONCU</t>
  </si>
  <si>
    <t>81622</t>
  </si>
  <si>
    <t>81721</t>
  </si>
  <si>
    <t>ACTUALIZACION MORATORIA IETU CREDITO EN PARCIALIDADES</t>
  </si>
  <si>
    <t>83255</t>
  </si>
  <si>
    <t>PROEQUIDAD 2019</t>
  </si>
  <si>
    <t>83256</t>
  </si>
  <si>
    <t>JOVENES POR LA TRANSFORMACION BRIGADAS COMUNITARIAS DE NORTE A SUR</t>
  </si>
  <si>
    <t>83258</t>
  </si>
  <si>
    <t>BUSQUEDA DE PERSONAS DESAPARECIDAS</t>
  </si>
  <si>
    <t>03000</t>
  </si>
  <si>
    <t>FINANCIAMIENTO INTERNO</t>
  </si>
  <si>
    <t>03100</t>
  </si>
  <si>
    <t>PRESTAMOS DE LA DEUDA PUBLICA INTERNA A CORTO PLAZO</t>
  </si>
  <si>
    <t>03101</t>
  </si>
  <si>
    <t>BANCOMER</t>
  </si>
  <si>
    <t>03103</t>
  </si>
  <si>
    <t>HSBC</t>
  </si>
  <si>
    <t>03104</t>
  </si>
  <si>
    <t>BANORTE</t>
  </si>
  <si>
    <t>03106</t>
  </si>
  <si>
    <t>SANTANDER</t>
  </si>
  <si>
    <t>03107</t>
  </si>
  <si>
    <t>SCOTIABANK</t>
  </si>
  <si>
    <t>03108</t>
  </si>
  <si>
    <t>AFIRME</t>
  </si>
  <si>
    <t>Estado Analítico de Ingresos Rubro Tipo Clase Concepto</t>
  </si>
  <si>
    <t>IMPUESTO PARA EL FOMENTO DE LA EDUCACION PUBLICA EN EL ESTADO DEL IMPUESTO POR SERVICIOS DE HOSPEDAJE</t>
  </si>
  <si>
    <t>IMPUESTO PARA EL FOMENTO DE LA EDUCACION PUBLICA EN EL ESTADO SOBRE JUEGOS CON APUESTAS RIFAS Y LOTERIAS LOTERIAS SORTEOS Y PREMIOS</t>
  </si>
  <si>
    <t>IMPUESTO PARA EL FOMENTO DE LA EDUCACION PUBLICA EN EL ESTADO SOBRE LA ENAJENACION DE VEHICULOS AUTOMOTORES USADOS</t>
  </si>
  <si>
    <t>IMPUESTO PARA EL FOMENTO DE LA EDUCACION PUBLICA EN EL ESTADO SOBRE IMPUESTOS PARA LA MODERNIZACION DE LOS REGISTROS PUBLICOS</t>
  </si>
  <si>
    <t>IMPUESTO PARA EL FOMENTO DE LA EDUCACION PUBLICA EN EL ESTADO DEL IMPUESTO SOBRE TENENCIA ESTATALFORANEA</t>
  </si>
  <si>
    <t>IMPUESTO PARA EL FOMENTO DE LA EDUCACION PUBLICA EN EL ESTADO DE LOS DERECHOS POR INSCRIPCION Y DEMAS SERVICIOS EN EL REGISTRO PUBLICO DE LA PROPIEDAD Y DEL COMERCIO Y EN EL REGISTRO PUBLICO DE TRANSPORTE</t>
  </si>
  <si>
    <t>IMPUESTO PARA EL FOMENTO DE LA EDUCACION PUBLICA EN EL ESTADO DE LOS DERECHOS POR LEGALIZACION DEFIRMAS CERTIFICACIONES EXPEDICION DE COPIAS DOCUMENTOS Y OTROS</t>
  </si>
  <si>
    <t>IMPUESTO PARA EL FOMENTO DE LA EDUCACION PUBLICA EN EL ESTADO DE LOS DERECHOS POR ACTOS DEL REGISTRO CIVIL</t>
  </si>
  <si>
    <t>IMPUESTO PARA EL FOMENTO DE LA EDUCACION PUBLICA EN EL ESTADO DE LOS DERECHOS POR SERVICIOS CATASTRALES</t>
  </si>
  <si>
    <t>IMPUESTO PARA EL FOMENTO DE LA EDUCACION PUBLICA EN EL ESTADO DE LOS DERECHOS POR SERVICIOS DE CONTROL DE VEHICULOS Y POR EXPEDICION DE CONCESIONES PERMISOS Y AUTORIZACIONES DE RUTA</t>
  </si>
  <si>
    <t>IMPUESTO PARA EL FOMENTO DE LA EDUCACION PUBLICA EN EL ESTADO DE LOS DERECHOS POR SERVICIOS DE LASECRETARIA DE RECURSOS NATURALES Y MEDIO AMBIENTE</t>
  </si>
  <si>
    <t>IMPUESTO PARA EL FOMENTO DE LA EDUCACION PUBLICA EN EL ESTADO DE LOS DERECHOS POR SERVICIOS PRESTADOS POR LA SECRETARIA DE SALUD COMISION PARA LA PROTECCION CONTRARIESGOS SANITARIOS</t>
  </si>
  <si>
    <t>IMPUESTO PARA EL FOMENTO DE LA EDUCACION PUBLICA EN EL ESTADO DE LOS DERECHOS QUE PRESTA LA SECRETARIA DE SEGURIDAD PUBLICA</t>
  </si>
  <si>
    <t>IMPUESTOS NO COMPRENDIDOS EN LAS FRACCIONES DE LA LEY DE INGRESOS CAUSADOS EN EJERCICIOS FISCALESANTERIORES PENDIENTES DE LIQUIDACION O PAGO</t>
  </si>
  <si>
    <t>IMP. PARA EL FOMENTO DE LA EDUCACION PUBLICA EN EL ESTADO DE LOS DERECHOS POR SERVICIOS DE CONTROL DE VEHICULOS Y POR EXPEDICION DE CONCESIONES PERMISOS Y AUTORIZACIONES DE RUTA DE EJERCICIOS FISCALIA ANTERIORES PENDIENTES PAGO</t>
  </si>
  <si>
    <t>DERECHOS POR INSCRIPCION Y DEMAS SERVICIOS EN EL REGISTRO PUBLICO DE LA PROPIEDAD Y DEL COMERCIOY EN EL REGISTRO PUBLICO DE TRANSPORTE</t>
  </si>
  <si>
    <t>INSCRIPCION O REGISTRO DE TITULOS EN VIRTUD DE LOS CUALES SE MODIFIQUE EL DOMINIO O POSESION DE BIENES INMUEBLES</t>
  </si>
  <si>
    <t>INSCRIPCION DE GRAVAMENES SOBRE INMUEBLES EN VIRTUD DE LOS CUALES SE MODIFIQUE LOS DERECHOS DE INMUEBLES DISTINTOS DE DOMINIO</t>
  </si>
  <si>
    <t>INSCRIPCION DE CONTRATOS DE CREDITOS HIPOTECARIOS PRENDARIOS REFACCIONARIOS Y DE HABILITACION Y AVIO</t>
  </si>
  <si>
    <t>INSCRIPCION DE CONTRATOS RELATIVOS A BIENES MUEBLES POR RESOLUCION O TRANSMISION CON RESERVA DE DOMINIO</t>
  </si>
  <si>
    <t>INSCRIPCION DE MODIFICACION A LA ESCRITURA CONSTITUTIVA QUE NO IMPLIQUE AUMENTO DE CAPITAL O PATRIMONIO</t>
  </si>
  <si>
    <t>INSCRIPCION DE ACTAS DE ASAMBLEAS DE SOCIOS ACCIONISTAS O CUALQUIER OTRO TIPO NO ESTIPULADAS EN OTRAS FRACCIONES</t>
  </si>
  <si>
    <t>EXAMEN DE DOCUMENTOS PARA SU INSCRIPCION CUANDO SE REHUSE POR EL REGISTRO PUBLICO POR NO SER INSCRIBIBLE</t>
  </si>
  <si>
    <t>CANCELACION DE INSCRIPCION DE CONTRATOS DE CREDITO HIPOTECARIO, REFACCIONARIO Y HABILITACION Y AVIO</t>
  </si>
  <si>
    <t>OFICIO DE OPINION DEL EJECUTIVO PARA COMPRA, TRANSPORTE O ALMACENAMIENTO DE EXPLOSIVOS Y SUS ARTIFICIOS</t>
  </si>
  <si>
    <t>EXPEDICION DE CONSTANCIAS DE EXISTENCIA O NO DE ANTECEDENTES PENALES O DE CUALQUIER OTRA CONSTANCIA</t>
  </si>
  <si>
    <t>INSCRIPCION DE ACTAS DE ADOPCION TUTELA DE EJECUTORIAS QUE DECLAREN LA MUERTE O PERDIDA DE CAPACIDAD LEGAL</t>
  </si>
  <si>
    <t>DERECHOS POR SERVICIOS DE CONTROL DE VEHICULOS Y POR EXPEDICION DE CONCESIONES, PERMISOS Y AUTORIZACION DE RUTA</t>
  </si>
  <si>
    <t>DERECHOS POR SERVICIOS PRESTADOS POR LA SECRETARIA DE SALUD COMISION PARA LA PROTECCION CONTRARIESGOS SANITARIOS</t>
  </si>
  <si>
    <t>ACTUALIZACION DERECHOS POR SERVICIOS DE CONTROL DE VEHICULOS Y POR EXPEDICION DE CONCESIONES PERMISOS Y AUTORIZACION DE RUTA</t>
  </si>
  <si>
    <t>RECARGOS DERECHOS POR SERVICIOS DE CONTROL DE VEHICULOS Y POR EXPEDICION DE CONCESIONES PERMISOSY AUTORIZACION DE RUTA</t>
  </si>
  <si>
    <t>MULTAS DERECHOS POR SERVICIOS DE CONTROL DE VEHICULOS Y POR EXPEDICION DE CONCESIONES PERMISOS YAUTORIZACION DE RUTA</t>
  </si>
  <si>
    <t>MULTAS DERECHOS POR SERVICIOS PRESTADOS POR LA SECRETARIA DE SALUD COMISION PARA LA PROTECCION CONTRARIESGOS SANITARIOS</t>
  </si>
  <si>
    <t>PRODUCTOS NO COMPRENDIDOS EN LAS FRACCIONES DE LA LEY DE INGRESOS CAUSADOS EN EJERCICIOS FISCALESANTERIORES PENDIENTES DE LIQUIDACION Y PAGO</t>
  </si>
  <si>
    <t>APORTACION MUNICIPAL PARA LA FUNCION DE SEGURIDAD PUBLICA Y PRESTACION DEL SERVICIO DE POLICIA PREVENTIVA, TRANSITO Y VIALIDAD</t>
  </si>
  <si>
    <t>APROVECHAMIENTOS NO COMPRENDIDOS EN LAS FRACCIONES DE LA LEY DE INGRESOS CAUSADOS EN EJERCICIOS FISCALES ANTERIORES PENDIENTES DE LIQUIDACION Y PAGO</t>
  </si>
  <si>
    <t>PARTICIPACIONES POR EL 100% DE LA RECAUDACION DEL IMPUESTO SOBRE LA RENTA QUE SE ENTERE A LA FEDERACION POR EL SALARIOS DEL PERSONAL DE LAS ENTIDADES</t>
  </si>
  <si>
    <t>ACTUALIZACION IMPUESTO ESPECIAL SOBRE PRODUCCION Y SERVICIOS POR VENTA DE GASOLINA Y DIESEL FISCALIZACION CONCURRENTE</t>
  </si>
  <si>
    <t>IMPUESTO ESPECIAL SOBRE PRODUCCION Y SERVICIOS POR VENTA DE GASOLINA Y DIESEL FISCALIZACIÓN CONCURRENTE</t>
  </si>
  <si>
    <t>ACTUALIZACION IMPUESTO ESPECIAL SOBRE PRODUCCION Y SERVICIOS POR VENTA DE GASOLINA Y DIESEL FISCALIZACIÓN CONCURRENTE</t>
  </si>
  <si>
    <t>RECARGOS IMPUESTO ESPECIAL SOBRE PRODUCCION Y SERVICIOS POR VENTA DE GASOLINA Y DIESEL FISCALIZACIÓN CONCURRENTE</t>
  </si>
  <si>
    <t>CUOTAS Y APORTACIONES DE SEGURIDAD SOCIAL</t>
  </si>
  <si>
    <t>CONTRIBUCIONES DE MEJORAS</t>
  </si>
  <si>
    <t>Etiquetas de fila</t>
  </si>
  <si>
    <t>43219 DIRECCIÓN GENERAL DE NOTARIAS</t>
  </si>
  <si>
    <t xml:space="preserve"> PTO 2020 M AL MES </t>
  </si>
  <si>
    <t xml:space="preserve"> PTO 2020 O AL MES </t>
  </si>
  <si>
    <t xml:space="preserve"> TOTAL 2020</t>
  </si>
  <si>
    <t xml:space="preserve"> TOTAL 2020 MOD</t>
  </si>
  <si>
    <t xml:space="preserve"> TOTAL 2020 O</t>
  </si>
  <si>
    <t>43219</t>
  </si>
  <si>
    <t>DIRECCIÓN GENERAL DE NOTARIAS</t>
  </si>
  <si>
    <t>Estado Analítico de Ingresos por Fuente de Financiamiento</t>
  </si>
  <si>
    <t>INGRESOS POR VENTA DE BIENES Y PRESTACIÓN DE SERVICIOS Y OTROS INGRESOS</t>
  </si>
  <si>
    <t>TRANSFERENCIAS, ASIGNACIONES, SUBSIDIOS Y SUBVENCIONES Y PENSIONES Y JUBILACIONES</t>
  </si>
  <si>
    <t>61111 MULTAS H CONGRESO DEL ESTADO DE DURANGO</t>
  </si>
  <si>
    <t>61420 CONSTANCIA DE NO ANTECEDENTES PENALES TSJ</t>
  </si>
  <si>
    <t>61111</t>
  </si>
  <si>
    <t>MULTAS H CONGRESO DEL ESTADO DE DURANGO</t>
  </si>
  <si>
    <t>61420</t>
  </si>
  <si>
    <t>CONSTANCIA DE NO ANTECEDENTES PENALES TSJ</t>
  </si>
  <si>
    <t>61426</t>
  </si>
  <si>
    <t>APORTACION COVID-19</t>
  </si>
  <si>
    <t>81631</t>
  </si>
  <si>
    <t>RECAUDACION  ENAJENACION DE BIENES INMUEBLES ART. 126 LISR</t>
  </si>
  <si>
    <t>81736</t>
  </si>
  <si>
    <t>ISR RÉGIMEN DE INCORPORACIÓN FISCAL DE LAS PERSONAS FÍSICAS FISCALIZACIÓN CONCURRENTE</t>
  </si>
  <si>
    <t>IVA RÉGIMEN DE INCORPORACIÓN FISCAL DE LAS PERSONAS FÍSICAS FISCALIZACIÓN CONCURRENTE</t>
  </si>
  <si>
    <t>Rubro, Tipo, Clase y Concepto de Ingresos</t>
  </si>
  <si>
    <t>81621 ISR RÉGIMEN DE INCORPORACIÓN FISCAL DE LAS PERSONAS FÍSICAS FISCALIZACIÓN CONCURRENTE</t>
  </si>
  <si>
    <t>81622 IVA RÉGIMEN DE INCORPORACIÓN FISCAL DE LAS PERSONAS FÍSICAS FISCALIZACIÓN CONCURRENTE</t>
  </si>
  <si>
    <t>81751 RECARGOS PRORROGA RETENCIONES ISR CREDITO EN PARCIALIDADES</t>
  </si>
  <si>
    <t>81751</t>
  </si>
  <si>
    <t>RECARGOS PRORROGA RETENCIONES ISR CREDITO EN PARCIALIDADES</t>
  </si>
  <si>
    <t>83260</t>
  </si>
  <si>
    <t>FONDO PARA EL BIENESTAR Y EL AVANCE DE LAS MUJERES FOBAM</t>
  </si>
  <si>
    <t>ACTUALIZACION ISR ENAJENACION BIENES INMUEBLES FEDERACION  ART 126</t>
  </si>
  <si>
    <t>81724</t>
  </si>
  <si>
    <t>81752</t>
  </si>
  <si>
    <t>RECARGOS ISR ENAJENACION BIENES INMUEBLES FEDERACION  ART 126</t>
  </si>
  <si>
    <t>03110 BANCO AZTECA</t>
  </si>
  <si>
    <t>03111 BANCO BANSI BANCA MULTIPLE</t>
  </si>
  <si>
    <t>81724  ACTUALIZACION ISR ENAJENACION BIENES INMUEBLES FEDERACION  ART 126</t>
  </si>
  <si>
    <t>81752 RECARGOS ISR ENAJENACION BIENES INMUEBLES FEDERACION  ART 126</t>
  </si>
  <si>
    <t>83261 ALERTA DE GENERO  AVG DGO M5 SGC2</t>
  </si>
  <si>
    <t>83262 TERRITORIO JOVEN CLUBES POR LA PAZ 2020</t>
  </si>
  <si>
    <t>83263 REFORMA AL SISTEMA DE JUSTICIA LABORAL</t>
  </si>
  <si>
    <t>01101</t>
  </si>
  <si>
    <t>03110</t>
  </si>
  <si>
    <t>BANCO AZTECA</t>
  </si>
  <si>
    <t>03111</t>
  </si>
  <si>
    <t>BANCO BANSI BANCA MULTIPLE</t>
  </si>
  <si>
    <t>83261</t>
  </si>
  <si>
    <t>ALERTA DE GENERO  AVG DGO M5 SGC2</t>
  </si>
  <si>
    <t>83262</t>
  </si>
  <si>
    <t>TERRITORIO JOVEN CLUBES POR LA PAZ 2020</t>
  </si>
  <si>
    <t>83263</t>
  </si>
  <si>
    <t>REFORMA AL SISTEMA DE JUSTICIA LABORAL</t>
  </si>
  <si>
    <t>61112 MULTAS PROCURADURIA DE PROTECCION AL AMBIENTE DEL ESTADO DE DURANGO</t>
  </si>
  <si>
    <t>61112</t>
  </si>
  <si>
    <t>MULTAS PROCURADURIA DE PROTECCION AL AMBIENTE DEL ESTADO DE DURANGO</t>
  </si>
  <si>
    <t>17110 ACTUALIZACION IMPUESTO PARA EL FOMENTO DE LA EDUCACION PUBLICA EN EL ESTADO DEL IMPUESTO SOBRE TENENCIA ESTATAL</t>
  </si>
  <si>
    <t>17210 RECARGOS IMPUESTO PARA EL FOMENTO DE LA EDUCACION PUBLICA EN EL ESTADO DE IMPUESTO SOBRE TENENCIA ESTATAL</t>
  </si>
  <si>
    <t>17110</t>
  </si>
  <si>
    <t>17210</t>
  </si>
  <si>
    <t>RECARGOS IMPUESTO PARA EL FOMENTO DE LA EDUCACION PUBLICA EN EL ESTADO DE IMPUESTO SOBRE TENENCIA ESTATAL</t>
  </si>
  <si>
    <t>03112 ACCENDO BANCO</t>
  </si>
  <si>
    <t>03200 PRESTAMOS DE LA DEUDA PUBLICA INTERNA POR PAGAR A LARGO PLAZO</t>
  </si>
  <si>
    <t>43108 CANCELACION DEL REGISTRO DE INFORMACION AD PERPETUAM</t>
  </si>
  <si>
    <t>43607 EXTRACCION EN LOS BANCOS DE MATERIAL PETREO PARA CONSTRUCCION U ORNAMENTO</t>
  </si>
  <si>
    <t>83264 PACMYC</t>
  </si>
  <si>
    <t>03112</t>
  </si>
  <si>
    <t>ACCENDO BANCO</t>
  </si>
  <si>
    <t>03200</t>
  </si>
  <si>
    <t>03201</t>
  </si>
  <si>
    <t>BANOBRAS-1 500 MDP</t>
  </si>
  <si>
    <t>03202</t>
  </si>
  <si>
    <t>BANOBRAS-2 500 MDP</t>
  </si>
  <si>
    <t>03203</t>
  </si>
  <si>
    <t>BANOBRAS-3 760 MDP</t>
  </si>
  <si>
    <t>43108</t>
  </si>
  <si>
    <t>CANCELACION DEL REGISTRO DE INFORMACION AD PERPETUAM</t>
  </si>
  <si>
    <t>43522</t>
  </si>
  <si>
    <t>EXPEDICIÓN DE COPIAS SIMPLES DE DOCUMENTOS POR HOJA – PADRON VEHICULAR</t>
  </si>
  <si>
    <t>43607</t>
  </si>
  <si>
    <t>EXTRACCION EN LOS BANCOS DE MATERIAL PETREO PARA CONSTRUCCION U ORNAMENTO</t>
  </si>
  <si>
    <t>81604</t>
  </si>
  <si>
    <t>INCENTIVOS REPECOS</t>
  </si>
  <si>
    <t>81626</t>
  </si>
  <si>
    <t>COBROS DE CRÉDITOS FISCALES FEDERALES</t>
  </si>
  <si>
    <t>81708</t>
  </si>
  <si>
    <t>ACTUALIZACION INCENTIVOS DE FISCALIZACION REGIMEN INTERMEDIOS</t>
  </si>
  <si>
    <t>81738</t>
  </si>
  <si>
    <t>RECARGOS INCENTIVOS DE FISCALIZACION REGIMEN INTERMEDIOS</t>
  </si>
  <si>
    <t>83264</t>
  </si>
  <si>
    <t>PACMYC</t>
  </si>
  <si>
    <t>61101 MULTAS TRIBUNAL DE LO CONTENCIOSO ADMINISTRATIVO</t>
  </si>
  <si>
    <t>83265 PREVENCION DE LA VIOLENCIA ENCONTRA DE LAS MUJERES</t>
  </si>
  <si>
    <t>83266 REGISTRO E IDENTIFICACION DE PERSONAS</t>
  </si>
  <si>
    <t>61101</t>
  </si>
  <si>
    <t>MULTAS TRIBUNAL DE LO CONTENCIOSO ADMINISTRATIVO</t>
  </si>
  <si>
    <t>83265</t>
  </si>
  <si>
    <t>PREVENCION DE LA VIOLENCIA ENCONTRA DE LAS MUJERES</t>
  </si>
  <si>
    <t>83266</t>
  </si>
  <si>
    <t>REGISTRO E IDENTIFICACION DE PERSONAS</t>
  </si>
  <si>
    <t>03113</t>
  </si>
  <si>
    <t>BANCO</t>
  </si>
  <si>
    <t>03113 LUMO FINANCIERA</t>
  </si>
  <si>
    <t>03114 MICRO CREDIT</t>
  </si>
  <si>
    <t>03114</t>
  </si>
  <si>
    <t>MICRO CREDIT</t>
  </si>
  <si>
    <t>83259 MUJERES EN SITUACION DE VIOLENCIA</t>
  </si>
  <si>
    <t>83259</t>
  </si>
  <si>
    <t>MUJERES EN SITUACION DE VIOLENCIA</t>
  </si>
  <si>
    <t>51115</t>
  </si>
  <si>
    <t>CONVENIO MEZCAL</t>
  </si>
  <si>
    <t>43120 INSCRIPCION DE GRAVAMENES SOBRE BIENES MUEBLES</t>
  </si>
  <si>
    <t>43120</t>
  </si>
  <si>
    <t>INSCRIPCION DE GRAVAMENES SOBRE BIENES MUEBLES</t>
  </si>
  <si>
    <t>51114</t>
  </si>
  <si>
    <t>61153 ACTUALIZACION MULTA REGLAMENTO DE TRANSPORTES</t>
  </si>
  <si>
    <t>Etiqu</t>
  </si>
  <si>
    <t>etas de fila</t>
  </si>
  <si>
    <t>43220</t>
  </si>
  <si>
    <t>COORDINACIÓN ESTATAL DE PROTECCIÓN CIVIL DEL ESTADO</t>
  </si>
  <si>
    <t>45306</t>
  </si>
  <si>
    <t>MULTA ESTATAL SECRETARÍA DE SEGURIDAD PÚBLICA</t>
  </si>
  <si>
    <t>61153</t>
  </si>
  <si>
    <t>ACTUALIZACION MULTA REGLAMENTO DE TRANSPORTES</t>
  </si>
  <si>
    <t>43135 INSCRIPCION DE CAPITULACIONES MATRIMONIALES Y SUS MODIFICACIONES</t>
  </si>
  <si>
    <t>43135</t>
  </si>
  <si>
    <t xml:space="preserve"> INSCRIPCION DE CAPITULACIONES MATRIMONIALES Y SUS MODIFICACIONES</t>
  </si>
  <si>
    <t>03204 BANSI 400 MDP</t>
  </si>
  <si>
    <t>43523 REPOSICION DE ENGOMADO REFRENDO 2020</t>
  </si>
  <si>
    <t>45306 MULTA ESTATAL SECRETARÍA DE SEGURIDAD PÚBLICA</t>
  </si>
  <si>
    <t>61427 FENADU CONCESIONES</t>
  </si>
  <si>
    <t>03204</t>
  </si>
  <si>
    <t>BANSI 400 MDP</t>
  </si>
  <si>
    <t>43523</t>
  </si>
  <si>
    <t>REPOSICION DE ENGOMADO REFRENDO 2020</t>
  </si>
  <si>
    <t>51116</t>
  </si>
  <si>
    <t>51117</t>
  </si>
  <si>
    <t>PLAN DE MANEJO DEL AREA NATURAL PROTEGIDA</t>
  </si>
  <si>
    <t>61427</t>
  </si>
  <si>
    <t>(en blanco)</t>
  </si>
  <si>
    <t>Suma de IMPORTE</t>
  </si>
  <si>
    <t>Ingresos por Venta de Bienes, Prestación de Servicios y Otros Ingresos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</si>
  <si>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</si>
  <si>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</si>
  <si>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Ingresos del Poder Ejecutivo Federal o Estatal y de los Municipios</t>
  </si>
  <si>
    <t>2</t>
  </si>
  <si>
    <t>Ingresos de los Entes Públicos de los Poderes Legislativo y Judicial, de los Órganos Autónomos y del Sector Paraestatal o Paramunicipal, así como de las Empresas Productivas del Estado</t>
  </si>
  <si>
    <t>Rubro de Ingresos</t>
  </si>
  <si>
    <t>Estado Analítico de Ingresos Por Fuente de Financiamiento</t>
  </si>
  <si>
    <t>61429 APORTACIONES EXTRAORDINARIAS DE ORGANISMOS PUBLICOS</t>
  </si>
  <si>
    <t>61429</t>
  </si>
  <si>
    <t xml:space="preserve"> FENADU CONCESIONES</t>
  </si>
  <si>
    <t>81632 INCENTIVOS ISR ENAJENACION BIENES INMUEBLES FEDERACION  ART 126</t>
  </si>
  <si>
    <t>81632</t>
  </si>
  <si>
    <t>INCENTIVOS ISR ENAJENACION BIENES INMUEBLES FEDERACION  ART 126</t>
  </si>
  <si>
    <t>INGRESOS DEL PODER EJECUTIVO FEDERAL O ESTATAL Y DE LOS MUNICIPIOS</t>
  </si>
  <si>
    <t>PARTICIPACIONES, APORTACIONES, CONVENIOS, INCENTIVOS DERIVADOS DE LA COLABORACIÓN FISCAL Y FONDOS DISTINTOS DE APORTACIONES</t>
  </si>
  <si>
    <t>INGRESOS DE LOS ENTES PÚBLICOS DE LOS PODERES LEGISLATIVO, JUDICIAL, DE LOS ORGANOS AUTÓNOMOS Y DEL SECTOR PARAESTATAL O PARAMUNICIPAL, ASÍ COMO DE LAS EMPRESAS PRODUCTIVAS DEL ESTADO</t>
  </si>
  <si>
    <t>Rubro y Tipo de Ingresos</t>
  </si>
  <si>
    <t>43220 COORDINACION ESTATAL DE PROTECCION CIVIL</t>
  </si>
  <si>
    <t>61428 APORTACIONES DE OBRAS EJECUTADAS POR EL ESTADO</t>
  </si>
  <si>
    <t>61430 APORTACIONES EXTRAORDINARIAS DE PARTICULARES</t>
  </si>
  <si>
    <t>61428</t>
  </si>
  <si>
    <t>61430</t>
  </si>
  <si>
    <t>03115 BANCO MULTIVA</t>
  </si>
  <si>
    <t>03115</t>
  </si>
  <si>
    <t>BANCO MULTIVA</t>
  </si>
  <si>
    <t>51119 INGRESOS MUSEO BEBELECHE</t>
  </si>
  <si>
    <t>61405 FIANZAS A FAVOR DEL ESTADO</t>
  </si>
  <si>
    <t>61431 APORTACION MUNICIPAL PARA LA FUNCION DE SEGURIDAD PUBLICA Y PRESTACION DEL SERVICIO DE POLICIA PREVE</t>
  </si>
  <si>
    <t>51119</t>
  </si>
  <si>
    <t>INGRESOS MUSEO BEBELECHE</t>
  </si>
  <si>
    <t>61405</t>
  </si>
  <si>
    <t>FIANZAS A FAVOR DEL ESTADO</t>
  </si>
  <si>
    <t>61431</t>
  </si>
  <si>
    <t>EVE</t>
  </si>
  <si>
    <t xml:space="preserve"> APORTACION MUNICIPAL PARA LA FUNCION DE SEGURIDAD PUBLICA Y PRESTACION DEL SERVICIO DE POLICIA PREVE</t>
  </si>
  <si>
    <t>ACTUALIZACION IMPUESTO SOBRE RIFAS LOTERIAS Y SORTEOS</t>
  </si>
  <si>
    <t>RECARGOS IMPUESTO SOBRE RIFAS LOTERIAS Y SORTEOS</t>
  </si>
  <si>
    <t>RECARGOS DERECHOS POR MORA PAGO EN PARCIALIDADES</t>
  </si>
  <si>
    <t>INGRESOS DEL MUSEO EL ACERTIJO</t>
  </si>
  <si>
    <t>INGRESOS PASEO EL PUEBLITO</t>
  </si>
  <si>
    <t>INGRESOS DEL TELEFÉRICO</t>
  </si>
  <si>
    <t>PORTE DE FORMAS VALORADAS</t>
  </si>
  <si>
    <t>APORTACIÓN A LA CRUZ ROJA</t>
  </si>
  <si>
    <t>FONDO DE FISCALIZACION Y RECAUDACIÓN</t>
  </si>
  <si>
    <t>PARTICIPACIONES POR EL 100% DE LA RECAUDACION DEL IMPUESTO SOBRE LA RENTA QUE SE ENTERE A LA FEDERACION POR EL SALARIOS DEL PERSONAL DE LOS MUNICIPIOS</t>
  </si>
  <si>
    <t>RECARGOS ISR RÉGIMEN DE INCORPORACIÓN FISCAL DE LAS PERSONAS FÍSICAS FISCALIZACIÓN CONCURRENTE</t>
  </si>
  <si>
    <t>81736 RECARGOS IVA RÉGIMEN DE INCORPORACIÓN FISCAL DE LAS PERSONAS FÍSICAS FISCALIZACIÓN CONCURRENTE</t>
  </si>
  <si>
    <t>RECARGOS IVA RÉGIMEN DE INCORPORACIÓN FISCAL DE LAS PERSONAS FÍSICAS FISCALIZACIÓN CONCURRENTE</t>
  </si>
  <si>
    <t>83219 FIDEICOMISO PARA LA INFRAESTRUCTURA DE LOS ESTADOS</t>
  </si>
  <si>
    <t>FIDEICOMISO PARA LA INFRAESTRUCTURA DE LOS ESTADOS</t>
  </si>
  <si>
    <t>ACTUALIZACION IMPUESTO PARA EL FOMENTO DE LA EDUCACION PUBLICA EN EL ESTADO DEL IMPUESTO SOBRE TENENCIA ESTATAL</t>
  </si>
  <si>
    <t>INGRESOS DEL TELEFERICO</t>
  </si>
  <si>
    <t>APORTACION A LA CRUZ ROJA</t>
  </si>
  <si>
    <t>Suma de TOTAL 2023</t>
  </si>
  <si>
    <t>03205 DEUDA LARGO PLAZO FE</t>
  </si>
  <si>
    <t>11200 IMPUESTOS CEDULARES SOBRE LOS INGRESOS DE LAS PERSONAS FISICAS</t>
  </si>
  <si>
    <t>11201 POR LA PRESTACION DE SERVICIOS PROFESIONALES</t>
  </si>
  <si>
    <t>11202 POR EL OTORGAMIENTO DEL USO O GOCE TEMPORAL DE BIENES INMUEBLES</t>
  </si>
  <si>
    <t>11203 POR LA REALIZACION DE ACTIVIDADES EMPRESARIALES</t>
  </si>
  <si>
    <t>11204 POR LA ENAJENACION DE BIENES INMUEBLES</t>
  </si>
  <si>
    <t>13202 IMPUESTO POR SERVICIOS DE HOSPEDAJE MOTELES</t>
  </si>
  <si>
    <t>13203 IMPUESTO A LA VENTA FINAL DE BEBIDAS ALCOHOLICAS</t>
  </si>
  <si>
    <t>17104 ACTUALIZACION IMPUESTO SOBRE RIFAS LOTERIAS Y SORTEOS</t>
  </si>
  <si>
    <t>17204 RECARGOS IMPUESTO SOBRE RIFAS LOTERIAS Y SORTEOS</t>
  </si>
  <si>
    <t>18117 IMPUESTO PARA EL FOMENTO DE LA EDUCACION PUBLICA EN EL ESTADO DE LOS IMPUESTOS ECOLOGICOS</t>
  </si>
  <si>
    <t>18118 IMPUESTO PARA EL FOMENTO DE LA EDUCACION PUBLICA EN EL ESTADO DE LOS IMPUESTOS CEDULARES</t>
  </si>
  <si>
    <t>16000 IMPUESTOS ECOLOGICOS</t>
  </si>
  <si>
    <t>16100 IMPUESTOS ECOLOGICOS</t>
  </si>
  <si>
    <t>16101 IMPUESTO SOBRE EMISIONES DE BIOXIDO DE CARBONO</t>
  </si>
  <si>
    <t>16102 EXTRACCIÓN DE MATERIALES DEL SUELO, SUBSUELO, PETREOS Y MINERALES</t>
  </si>
  <si>
    <t>16103 IMPUESTO DE LA EMISION DE CONTAMINANTES AL SUELO, SUBSUELO Y AGUA</t>
  </si>
  <si>
    <t>16104 IMPUESTO AL DEPOSITO O ALMECENAMIENTO DE RESIDUOS</t>
  </si>
  <si>
    <t>45203 RECARGOS DERECHOS POR MORA PAGO EN PARCIALIDADES</t>
  </si>
  <si>
    <t>51116 INGRESOS PASEO EL PUEBLITO</t>
  </si>
  <si>
    <t>51117 INGRESOS DEL TELEFERICO</t>
  </si>
  <si>
    <t>51121 INGRESOS SECRETARIA DE TURISMO</t>
  </si>
  <si>
    <t>51123 SECRETARIA DE TURISMO INGRESOS FERIA</t>
  </si>
  <si>
    <t>51124 PLAN DE MANEJO DEL AREA NATURAL PROTEGIDA</t>
  </si>
  <si>
    <t>61425 APORTACION A LA CRUZ ROJA</t>
  </si>
  <si>
    <t>81503 PARTICIPACIONES POR EL 100% DE LA RECAUDACION DEL IMPUESTO SOBRE LA RENTA QUE SE ENTERE A LA FEDERACION POR EL SALARIOS DEL PERSONAL DE LOS MUNICIPIOS</t>
  </si>
  <si>
    <t>81735 RECARGOS ISR RÉGIMEN DE INCORPORACIÓN FISCAL DE LAS PERSONAS FÍSICAS FISCALIZACIÓN CONCURRENTE</t>
  </si>
  <si>
    <t>81400 FONDO DE FISCALIZACION Y RECAUDACION</t>
  </si>
  <si>
    <t>81401 FONDO DE FISCALIZACION Y RECAUDACION</t>
  </si>
  <si>
    <t>83267 REGULARIZACION DE VEHICULOS EXTRANJEROS</t>
  </si>
  <si>
    <t>03205</t>
  </si>
  <si>
    <t>03206</t>
  </si>
  <si>
    <t>DEUDA LARGO PLAZO FAISE</t>
  </si>
  <si>
    <t>11200</t>
  </si>
  <si>
    <t>IMPUESTOS CEDULARES SOBRE LOS INGRESOS DE LAS PERSONAS FISICAS</t>
  </si>
  <si>
    <t>11201</t>
  </si>
  <si>
    <t>11202</t>
  </si>
  <si>
    <t>11203</t>
  </si>
  <si>
    <t>11204</t>
  </si>
  <si>
    <t>13202</t>
  </si>
  <si>
    <t>IMPUESTO POR SERVICIOS DE HOSPEDAJE MOTELES</t>
  </si>
  <si>
    <t>13203</t>
  </si>
  <si>
    <t>IMPUESTO A LA VENTA FINAL DE BEBIDAS ALCOHOLICAS</t>
  </si>
  <si>
    <t>18117</t>
  </si>
  <si>
    <t>18118</t>
  </si>
  <si>
    <t>IMPUESTO PARA EL FOMENTO DE LA EDUCACION PUBLICA EN EL ESTADO DE LOS IMPUESTOS CEDULARES</t>
  </si>
  <si>
    <t>16000</t>
  </si>
  <si>
    <t>16100</t>
  </si>
  <si>
    <t>16101</t>
  </si>
  <si>
    <t>16102</t>
  </si>
  <si>
    <t>16103</t>
  </si>
  <si>
    <t>16104</t>
  </si>
  <si>
    <t>51121</t>
  </si>
  <si>
    <t>INGRESOS SECRETARIA DE TURISMO</t>
  </si>
  <si>
    <t>51123</t>
  </si>
  <si>
    <t>SECRETARIA DE TURISMO INGRESOS FERIA</t>
  </si>
  <si>
    <t>51124</t>
  </si>
  <si>
    <t>REPORTE DE FORMAS VALORADAS</t>
  </si>
  <si>
    <t>83267</t>
  </si>
  <si>
    <t>REGULARIZACION DE VEHICULOS EXTRANJEROS</t>
  </si>
  <si>
    <t>ACTUAL</t>
  </si>
  <si>
    <t>POR ACT</t>
  </si>
  <si>
    <t>CUENTA</t>
  </si>
  <si>
    <t>DIFERENCIA</t>
  </si>
  <si>
    <t>Suma de DIFERENCIA</t>
  </si>
  <si>
    <t xml:space="preserve"> POR EL OTORGAMIENTO DEL USO O GOCE TEMPORAL DE BIENES INMUEBLES</t>
  </si>
  <si>
    <t xml:space="preserve"> IMPUESTO PARA EL FOMENTO DE LA EDUCACION PUBLICA EN EL ESTADO DE LOS IMPUESTOS ECOLOGICOS</t>
  </si>
  <si>
    <t>51118</t>
  </si>
  <si>
    <t xml:space="preserve"> INGRESOS SECRETARÍA DE TURISMO</t>
  </si>
  <si>
    <t>INGRESOS SAGDER</t>
  </si>
  <si>
    <t>Impuestos ecológicos</t>
  </si>
  <si>
    <t>Impuesto cedulares sobre los ingresos de las personas f´sica</t>
  </si>
  <si>
    <t>17213</t>
  </si>
  <si>
    <t>SI ESTA</t>
  </si>
  <si>
    <t>RECARGOS IMPUESTO PARA EL FOMENTO DE LA EDUCACION PUBLICA EN EL ESTADO POR DERECHOS POR SERVICIOS DE LA SECRETARIA DE SALUD COMISION PARA LA PROTECCION CONTRARIESGOS SANITARIOS</t>
  </si>
  <si>
    <t>LISTO</t>
  </si>
  <si>
    <t>01101 BANCOMER 525 MDP</t>
  </si>
  <si>
    <t>43113 CANCELACION DE INSCRIPCION DE RESOLUCIONES DICTADAS EN JUICIOS SUCESORIOS</t>
  </si>
  <si>
    <t>81716 ACTUALIZACION DE MULTAS ISAN</t>
  </si>
  <si>
    <t>83268 FOMENTO A LAS ARTESANIAS</t>
  </si>
  <si>
    <t>BANCOMER 525 MDP</t>
  </si>
  <si>
    <t>03116</t>
  </si>
  <si>
    <t>IA ESTATAL</t>
  </si>
  <si>
    <t>ATAL</t>
  </si>
  <si>
    <t>LA SECRETARIA DE SALUD COMISION PARA LA PROTECCION CONTRARIESGOS SANITARIOS</t>
  </si>
  <si>
    <t>17212</t>
  </si>
  <si>
    <t>LA SECRETARIA DE RECURSOS NATURALES Y MEDIO AMBIENTE</t>
  </si>
  <si>
    <t>17214</t>
  </si>
  <si>
    <t>LA SECRETARIA DE SEGURIDAD PUBLICA</t>
  </si>
  <si>
    <t>IAS LOTERIAS SORTEOS Y PREMIOS</t>
  </si>
  <si>
    <t>OTORES USADOS</t>
  </si>
  <si>
    <t>E LOS REGISTROS PUBLICOS</t>
  </si>
  <si>
    <t>ANEA</t>
  </si>
  <si>
    <t>SERVICIOS EN EL REGISTRO PUBLICO DE LA PROPIEDAD Y DEL COMERCIO Y EN EL REGISTRO PUBLICO DE TRANSPORTE</t>
  </si>
  <si>
    <t>MAS CERTIFICACIONES EXPEDICION DE COPIAS DOCUMENTOS Y OTROS</t>
  </si>
  <si>
    <t>CIVIL</t>
  </si>
  <si>
    <t>ES</t>
  </si>
  <si>
    <t>L DE VEHICULOS Y POR EXPEDICION DE CONCESIONES PERMISOS Y AUTORIZACIONES DE RUTA</t>
  </si>
  <si>
    <t>RETARIA DE RECURSOS NATURALES Y MEDIO AMBIENTE</t>
  </si>
  <si>
    <t>POR LA SECRETARIA DE SALUD COMISION PARA LA PROTECCION CONTRARIESGOS SANITARIOS</t>
  </si>
  <si>
    <t>A DE SEGURIDAD PUBLICA</t>
  </si>
  <si>
    <t>ERIORES PENDIENTES DE LIQUIDACION O PAGO</t>
  </si>
  <si>
    <t>VEHICULOS Y POR EXPEDICION DE CONCESIONES PERMISOS Y AUTORIZACIONES DE RUTA DE EJERCICIOS FISCALIA ANTERIORES PENDIENTES PAGO</t>
  </si>
  <si>
    <t>EL REGISTRO PUBLICO DE TRANSPORTE</t>
  </si>
  <si>
    <t>S INMUEBLES</t>
  </si>
  <si>
    <t>LES DISTINTOS DE DOMINIO</t>
  </si>
  <si>
    <t>FRACCIONES</t>
  </si>
  <si>
    <t>BLE</t>
  </si>
  <si>
    <t>43113</t>
  </si>
  <si>
    <t>CANCELACION DE INSCRIPCION DE RESOLUCIONES DICTADAS EN JUICIOS SUCESORIOS</t>
  </si>
  <si>
    <t>OS</t>
  </si>
  <si>
    <t>LEGAL</t>
  </si>
  <si>
    <t>ON DE RUTA</t>
  </si>
  <si>
    <t>SANITARIOS</t>
  </si>
  <si>
    <t>TORIZACION DE RUTA</t>
  </si>
  <si>
    <t>NCELACION DE ESTABLECIMIENTOS REGULADOS POR LA LEY QUE REGULA LAS CASAS DE EMPE</t>
  </si>
  <si>
    <t>RIZACION DE RUTA</t>
  </si>
  <si>
    <t>RIESGOS SANITARIOS</t>
  </si>
  <si>
    <t>ERIORES PENDIENTES DE LIQUIDACION Y PAGO</t>
  </si>
  <si>
    <t>TIVA, TRANSITO Y VIALIDAD</t>
  </si>
  <si>
    <t>LES ANTERIORES PENDIENTES DE LIQUIDACION Y PAGO</t>
  </si>
  <si>
    <t>ON POR EL SALARIOS DEL PERSONAL DE LAS ENTIDADES</t>
  </si>
  <si>
    <t>L PERSONAL DE LOS MUNICIPIOS</t>
  </si>
  <si>
    <t>ON POR EL SALARIOS DEL PERSONAL DE LOS MUNICIPIOS</t>
  </si>
  <si>
    <t>CION CONCURRENTE</t>
  </si>
  <si>
    <t>81716</t>
  </si>
  <si>
    <t>ACTUALIZACION DE MULTAS ISAN</t>
  </si>
  <si>
    <t>TE</t>
  </si>
  <si>
    <t>CIÓN CONCURRENTE</t>
  </si>
  <si>
    <t>CONCURRENTE</t>
  </si>
  <si>
    <t>83268</t>
  </si>
  <si>
    <t>FOMENTO A LAS ARTESANIAS</t>
  </si>
  <si>
    <t>17119</t>
  </si>
  <si>
    <t>17120</t>
  </si>
  <si>
    <t>5118</t>
  </si>
  <si>
    <t>NEW</t>
  </si>
  <si>
    <t>ACTUALIZACION IMPUESTO GOCE TEMPORAL BIENES INMUEBLES</t>
  </si>
  <si>
    <t>ACTUZALIZACION BEBIDAS ALCOHOLICAS</t>
  </si>
  <si>
    <t>RECARGOS IMPUESTO PARA EL FOMENTO DE LA EDUCACION PUBLICA EN EL ESTADO POR DERECHOS POR SERVICIOS DE LA SECRETARIA DE RECURSOS NATURALES Y MEDIO AMBIENTE</t>
  </si>
  <si>
    <t>RECARGOS IMPUESTO PARA EL FOMENTO DE LA EDUCACION PUBLICA EN EL ESTADO POR DERECHOS POR SERVICIOS DE LA SECRETARIA DE SEGURIDAD PUBLICA</t>
  </si>
  <si>
    <t>03116 BANCO BANORTE</t>
  </si>
  <si>
    <t>03201 BANOBRAS</t>
  </si>
  <si>
    <t>03202 BANOBRAS</t>
  </si>
  <si>
    <t>03203 BANOBRAS</t>
  </si>
  <si>
    <t>03205 LP 1000 MDP FG</t>
  </si>
  <si>
    <t>03206 LP 100 MDP FAISE</t>
  </si>
  <si>
    <t>03207 MULTIVA 580 MDP</t>
  </si>
  <si>
    <t>17119 ACTUALIZACION IMPUESTO  GOCE TEMPORAL BIENES  INMUEBLES</t>
  </si>
  <si>
    <t>17120 ACTUALIZACION BEBIDAS ALCOHOLICAS</t>
  </si>
  <si>
    <t>17213 RECARGOS BEBIDAS ALCOHOLICAS</t>
  </si>
  <si>
    <t>17212 RECARGOS IMPUESTO  GOCE TEMPORAL BIENES  INMUEBLES</t>
  </si>
  <si>
    <t>17214 RECARGOS IMPUESTOS ECOLOGICOS</t>
  </si>
  <si>
    <t>43219 DIRECCION GENERAL DE NOTARIAS</t>
  </si>
  <si>
    <t>43312 IMPRESION DE COPIAS CERTIFICADAS DE ACTAS DE NACIMIENTO DE OTROS ESTADOS</t>
  </si>
  <si>
    <t>43522 EXPEDICION DE COPIAS SIMPLES DE DOCUMENTOS POR HOJA – PADRON VEHICULAR</t>
  </si>
  <si>
    <t>45105 ACTUALIZACION DERECHOS POR MORA PAGOS EN PARCIALIDADES</t>
  </si>
  <si>
    <t>51114 INGRESOS DEL MUSEO EL ACERTIJO</t>
  </si>
  <si>
    <t>51115 INGRESOS TREN INFANTIL</t>
  </si>
  <si>
    <t>51125 INGRESOS SAGDER</t>
  </si>
  <si>
    <t>61000 APROVECHAMIENTOS</t>
  </si>
  <si>
    <t>61421 PORTE DE FORMAS VALORADAS</t>
  </si>
  <si>
    <t>61426 APORTACION COVID</t>
  </si>
  <si>
    <t>72100 INGRESOS DE OPERACION DE ENTIDADES PARAESTATALES EMPRESARIALES Y NO FINANCIERAS</t>
  </si>
  <si>
    <t>81604 IEPS ALIMENTOS NO BASICOS DE ALTA DENSIDAD CALORICA</t>
  </si>
  <si>
    <t>81626 COBRO DE CREDITOS FISCALES FEDERALES CLAUSULA DECIMA SEPTIMA DEL CONVENIO DE COLABORACIÓN</t>
  </si>
  <si>
    <t>81630 RECAUDACION DIVO 5 AL MILLAR (FEDERAL)</t>
  </si>
  <si>
    <t>81631 ISR ENAJENACION BIENES INMUEBLES FEDERACION  ART 126</t>
  </si>
  <si>
    <t>81708 ACTUALIZACION IEPS ALIMENTOS NO BASICOS DE ALTA DENSIDAD CALORICA</t>
  </si>
  <si>
    <t>81720 ACTUALIZACIÓN ISR RÉGIMEN DE INCORPORACIÓN FISCAL DE LAS PERSONAS FÍSICAS FISCALIZACIÓN CONCURRENTE</t>
  </si>
  <si>
    <t>81721 ACTUALIZACIÓN IVA RÉGIMEN DE INCORPORACIÓN FISCAL DE LAS PERSONAS FÍSICAS FISCALIZACIÓN CONCURRENTE</t>
  </si>
  <si>
    <t>81738 RECARGOS IEPS ALIMENTOS NO BASICOS DE ALTA DENSIDAD CALORICA</t>
  </si>
  <si>
    <t>81803 IMPUESTO ESPECIAL SOBRE PRODUCCION Y SERVICIOS POR VENTA DE GASOLINA Y DIESEL FISCALIZACION CONCURRENTE</t>
  </si>
  <si>
    <t>81907 ACTUALIZACION IMPUESTO ESPECIAL SOBRE PRODUCCION Y SERVICIOS POR VENTA DE GASOLINA Y DIESEL FISCALIZACION CONCURRENTE</t>
  </si>
  <si>
    <t>81926 RECARGOS IMPUESTO ESPECIAL SOBRE PRODUCCION Y SERVICIOS POR VENTA DE GASOLINA Y DIESEL FISCALIZACION CONCURRENTE</t>
  </si>
  <si>
    <t>81500 OTRAS PARTICIPACIONES DEL RAMO 28</t>
  </si>
  <si>
    <t>82103 FONDO DE APORTACIONES PARA NOMINA EDUCATIVA Y GASTO OPERATIVO GASTO DE OPERACION</t>
  </si>
  <si>
    <t>83248 PROGRAMA DE FORTALECIMIENTO PARA LA TRANSVERSALIDAD DE LA PERSPECIVA DE GENERO</t>
  </si>
  <si>
    <t>83251 PROGRAMA DE EDUCACION PARA ADULTOS</t>
  </si>
  <si>
    <t>83260 FONDO PARA EL BIENESTAR Y EL AVANCE DE LAS MUJERES (FOBAM)</t>
  </si>
  <si>
    <t>83261 ALERTA DE GENERO (AVG/DGO/M5/SGC2)</t>
  </si>
  <si>
    <t>83312 FORTALECIMIENTO FINANCIERO A</t>
  </si>
  <si>
    <t>83313 FONDO PARA LA ACCESIBILIDAD EN EL TRANSPORTE PUBLICO PARA LAS PERSONAS CON DISCAPACIDAD 2018</t>
  </si>
  <si>
    <t>03207</t>
  </si>
  <si>
    <t>MULTIVA 580 MDP</t>
  </si>
  <si>
    <t>NENCIA ESTATAL</t>
  </si>
  <si>
    <t>ESTATAL</t>
  </si>
  <si>
    <t>51125</t>
  </si>
  <si>
    <t>ION CONCURRENTE</t>
  </si>
  <si>
    <t>RACION POR EL SALARIOS DEL PERSONAL DE LOS MUNICIPIOS</t>
  </si>
  <si>
    <t>17121 ACTUALIZACION IMPUESTOS ECOLOGICOS</t>
  </si>
  <si>
    <t>17306 MULTA IMPUESTO  GOCE TEMPORAL BIENES  INMUEBLES</t>
  </si>
  <si>
    <t>17307 MULTA BEBIDAS ALCOHOLICAS</t>
  </si>
  <si>
    <t>81505 FONDO DE ESTABILIZACION DE LOS INGRESOS DE ENTIDADES FEDERATIVAS FONDO GENERAL</t>
  </si>
  <si>
    <t>81506 FONDO DE ESTABILIZACION DE LOS INGRESOS DE ENTIDADES FEDERATIVAS FONDO DE FOMENTO MUNICIPAL</t>
  </si>
  <si>
    <t>81507 FONDO DE ESTABILIZACION DE LOS INGRESOS DE ENTIDADES FEDERATIVAS FONDO DE FISCALIZACIÓN Y RECAUDACIÓN</t>
  </si>
  <si>
    <t>17121</t>
  </si>
  <si>
    <t>ACTUALIZACION IMPUESTOS ECOLOGICOS</t>
  </si>
  <si>
    <t>17306</t>
  </si>
  <si>
    <t>MULTA IMPUESTO  GOCE TEMPORAL BIENES  INMUEBLES</t>
  </si>
  <si>
    <t>17307</t>
  </si>
  <si>
    <t>MULTA BEBIDAS ALCOHOLICAS</t>
  </si>
  <si>
    <t>81505</t>
  </si>
  <si>
    <t>FONDO DE ESTABILIZACION DE LOS INGRESOS DE ENTIDADES FEDERATIVAS FONDO GENERAL</t>
  </si>
  <si>
    <t>81506</t>
  </si>
  <si>
    <t>FONDO DE ESTABILIZACION DE LOS INGRESOS DE ENTIDADES FEDERATIVAS FONDO DE FOMENTO MUNICIPAL</t>
  </si>
  <si>
    <t>81507</t>
  </si>
  <si>
    <t>CIÓN</t>
  </si>
  <si>
    <t>FONDO DE ESTABILIZACION DE LOS INGRESOS DE ENTIDADES FEDERATIVAS FONDO DE FISCALIZACIÓN Y RECAUDACIÓN</t>
  </si>
  <si>
    <t>61441 APORTACION MUNICIPAL AL ESQUEMA EMERGENTE DE SUPLEMENTACION ALIMENTICIA DE VIENTRES BOVINOS</t>
  </si>
  <si>
    <t>61443 APORTACION AL PROGRAMA DE CULTIVOS Y PRODUCTIVIDAD AGRICOLA</t>
  </si>
  <si>
    <t>61441</t>
  </si>
  <si>
    <t>61443</t>
  </si>
  <si>
    <t>OK</t>
  </si>
  <si>
    <t>APORTACION MUNICIPAL AL ESQUEMA EMERGENTE DE SUPLEMENTACION ALIMENTICIA DE VIENTRES BOVINOS</t>
  </si>
  <si>
    <t>APORTACION AL PROGRAMA DE CULTIVOS Y PRODUCTIVIDAD AGRICOLA</t>
  </si>
  <si>
    <t>61444 APORTACION MUNICIPAL PARA INFRAESTRUCTURA SEBISED-SECOPE</t>
  </si>
  <si>
    <t>61445 APORTACION MUNICIPAL FISE-SEBISED-COESVI</t>
  </si>
  <si>
    <t>61444</t>
  </si>
  <si>
    <t>61445</t>
  </si>
  <si>
    <t>APORTACION MUNICIPAL PARA INFRAESTRUCTURA SEBISED-SECOPE</t>
  </si>
  <si>
    <t>APORTACION MUNICIPAL FISE-SEBISED-COESVI</t>
  </si>
  <si>
    <t>83269 FORTALECIMIENTO A LAS INSTITUCIONES DE SEGURIDAD PUBLICA</t>
  </si>
  <si>
    <t>83269</t>
  </si>
  <si>
    <t>FORTALECIMIENTO A LAS INSTITUCIONES DE SEGURIDAD PUBLICA</t>
  </si>
  <si>
    <t>Suma de PTO2024MES-M</t>
  </si>
  <si>
    <t>Suma de PTO2024MES-O</t>
  </si>
  <si>
    <t>Suma de PTO 2024-M</t>
  </si>
  <si>
    <t>Suma de PTO 2024-0</t>
  </si>
  <si>
    <t>03208 BANOBRAS 425 MDP</t>
  </si>
  <si>
    <t>43524 REEMPLACAMIENTO</t>
  </si>
  <si>
    <t>83242 FORTALECIMIENTO FINANCIERO A</t>
  </si>
  <si>
    <t>03208</t>
  </si>
  <si>
    <t>43524</t>
  </si>
  <si>
    <t>REEMPLACAMIENTO</t>
  </si>
  <si>
    <t>BANOBRAS 425 MDP</t>
  </si>
  <si>
    <t>Cuenta Pública 2024</t>
  </si>
  <si>
    <t>43525 REPOSICION DE ENGOMADO REFRENDO 2020</t>
  </si>
  <si>
    <t>43525</t>
  </si>
  <si>
    <t>03117 FINANCIAMIENTO A CORTO PLAZO SANTANDER</t>
  </si>
  <si>
    <t>03117</t>
  </si>
  <si>
    <t>03209 BANOBRAS 485 MDP</t>
  </si>
  <si>
    <t>43526 VERIFICACION PROGRAMA YONKE O CHATARRA</t>
  </si>
  <si>
    <t>03209</t>
  </si>
  <si>
    <t>43526</t>
  </si>
  <si>
    <t>61448 APORTACION MUNICIPAL FISE-SEBISED-CAED</t>
  </si>
  <si>
    <t>61448</t>
  </si>
  <si>
    <t>FINANCIAMIENTO A CORTO PLAZO SANTANDER</t>
  </si>
  <si>
    <t>VERIFICACION PROGRAMA YONKE O CHATARRA</t>
  </si>
  <si>
    <t>APORTACION MUNICIPAL FISE-SEBISED-CAED</t>
  </si>
  <si>
    <t>BANOBRAS 485 MDP</t>
  </si>
  <si>
    <t>17302 MULTAS IMPUESTO POR SERVICIOS DE HOSPEDAJE</t>
  </si>
  <si>
    <t>17302</t>
  </si>
  <si>
    <t>MULTAS IMPUESTO POR SERVICIOS DE HOSPEDAJE</t>
  </si>
  <si>
    <t>61449 APORTACIÓN MUNICIPAL SEBISED</t>
  </si>
  <si>
    <t>61449</t>
  </si>
  <si>
    <t>APORTACIÓN MUNICIPAL SEBISED</t>
  </si>
  <si>
    <t>61446 ACUERDO REPARATORIO</t>
  </si>
  <si>
    <t>61446</t>
  </si>
  <si>
    <t>ACUERDO REPARATORIO</t>
  </si>
  <si>
    <t>Del 1  de enero al 31 de diciembre de 2024</t>
  </si>
  <si>
    <t>Del 1 de enero al 31 de diciembre de 2024</t>
  </si>
  <si>
    <t>Del 1 de enero al  31 de diciembre de 2024</t>
  </si>
  <si>
    <t>Suma de CTA PUB 2024</t>
  </si>
  <si>
    <t>17304 MULTAS IMPUESTO SOBRE RIFAS LOTERIAS Y SORTEOS</t>
  </si>
  <si>
    <t>17304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</si>
</sst>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#,##0_ ;\-#,##0\ 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rgb="FF000000"/>
      <name val="Arial"/>
      <family val="2"/>
    </font>
    <font>
      <sz val="11"/>
      <name val="Calibri"/>
      <family val="2"/>
      <scheme val="minor"/>
    </font>
    <font>
      <i/>
      <sz val="10"/>
      <color rgb="FF00000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Calibri"/>
      <family val="2"/>
      <scheme val="minor"/>
    </font>
    <font>
      <sz val="9"/>
      <color theme="1"/>
      <name val="Cambria Math"/>
      <family val="1"/>
    </font>
    <font>
      <sz val="8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i/>
      <sz val="11"/>
      <color theme="1"/>
      <name val="Calibri"/>
      <family val="2"/>
      <scheme val="minor"/>
    </font>
    <font>
      <i/>
      <sz val="8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b/>
      <i/>
      <sz val="8"/>
      <color theme="1"/>
      <name val="Arial"/>
      <family val="2"/>
    </font>
    <font>
      <sz val="9"/>
      <name val="Arial"/>
      <family val="2"/>
    </font>
    <font>
      <b/>
      <sz val="12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theme="0"/>
      <name val="Arial"/>
      <family val="2"/>
    </font>
    <font>
      <b/>
      <sz val="8"/>
      <color theme="0"/>
      <name val="Arial"/>
      <family val="2"/>
    </font>
    <font>
      <b/>
      <sz val="14"/>
      <color theme="0"/>
      <name val="Arial"/>
      <family val="2"/>
    </font>
    <font>
      <sz val="8"/>
      <color theme="0"/>
      <name val="Arial"/>
      <family val="2"/>
    </font>
    <font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theme="4" tint="0.39997558519241921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theme="4" tint="0.79998168889431442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theme="4" tint="-0.249977111117893"/>
      </top>
      <bottom/>
      <diagonal/>
    </border>
    <border>
      <left/>
      <right/>
      <top/>
      <bottom style="thin">
        <color theme="4" tint="0.79998168889431442"/>
      </bottom>
      <diagonal/>
    </border>
    <border>
      <left/>
      <right/>
      <top/>
      <bottom style="thin">
        <color theme="4" tint="0.59999389629810485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277">
    <xf numFmtId="0" fontId="0" fillId="0" borderId="0" xfId="0"/>
    <xf numFmtId="0" fontId="6" fillId="0" borderId="0" xfId="0" applyFont="1"/>
    <xf numFmtId="0" fontId="6" fillId="0" borderId="0" xfId="0" applyFont="1" applyAlignment="1">
      <alignment horizontal="left"/>
    </xf>
    <xf numFmtId="0" fontId="3" fillId="2" borderId="2" xfId="2" applyFont="1" applyFill="1" applyBorder="1" applyAlignment="1">
      <alignment vertical="top" wrapText="1"/>
    </xf>
    <xf numFmtId="0" fontId="0" fillId="2" borderId="0" xfId="0" applyFill="1" applyAlignment="1">
      <alignment wrapText="1"/>
    </xf>
    <xf numFmtId="0" fontId="0" fillId="2" borderId="0" xfId="0" applyFill="1"/>
    <xf numFmtId="164" fontId="0" fillId="2" borderId="0" xfId="0" applyNumberFormat="1" applyFill="1"/>
    <xf numFmtId="164" fontId="0" fillId="0" borderId="0" xfId="0" applyNumberFormat="1"/>
    <xf numFmtId="43" fontId="0" fillId="0" borderId="0" xfId="1" applyFont="1"/>
    <xf numFmtId="0" fontId="13" fillId="0" borderId="0" xfId="0" applyFont="1"/>
    <xf numFmtId="0" fontId="12" fillId="3" borderId="0" xfId="0" applyFont="1" applyFill="1" applyBorder="1" applyAlignment="1">
      <alignment vertical="center" wrapText="1"/>
    </xf>
    <xf numFmtId="0" fontId="8" fillId="3" borderId="0" xfId="0" applyFont="1" applyFill="1" applyAlignment="1">
      <alignment vertical="center" wrapText="1"/>
    </xf>
    <xf numFmtId="0" fontId="12" fillId="3" borderId="0" xfId="0" applyFont="1" applyFill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vertical="center"/>
    </xf>
    <xf numFmtId="0" fontId="15" fillId="0" borderId="0" xfId="0" applyFont="1"/>
    <xf numFmtId="43" fontId="0" fillId="0" borderId="0" xfId="0" applyNumberFormat="1"/>
    <xf numFmtId="43" fontId="15" fillId="0" borderId="0" xfId="0" applyNumberFormat="1" applyFont="1"/>
    <xf numFmtId="43" fontId="8" fillId="3" borderId="0" xfId="1" applyFont="1" applyFill="1" applyBorder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41" fontId="0" fillId="0" borderId="0" xfId="0" applyNumberFormat="1"/>
    <xf numFmtId="41" fontId="15" fillId="0" borderId="0" xfId="0" applyNumberFormat="1" applyFont="1"/>
    <xf numFmtId="164" fontId="6" fillId="0" borderId="0" xfId="0" applyNumberFormat="1" applyFont="1"/>
    <xf numFmtId="0" fontId="16" fillId="6" borderId="0" xfId="0" applyFont="1" applyFill="1" applyAlignment="1">
      <alignment horizontal="center"/>
    </xf>
    <xf numFmtId="0" fontId="16" fillId="7" borderId="0" xfId="0" applyFont="1" applyFill="1" applyAlignment="1">
      <alignment horizontal="center"/>
    </xf>
    <xf numFmtId="0" fontId="16" fillId="0" borderId="0" xfId="0" applyFont="1" applyAlignment="1">
      <alignment horizontal="center"/>
    </xf>
    <xf numFmtId="49" fontId="0" fillId="0" borderId="0" xfId="0" applyNumberFormat="1"/>
    <xf numFmtId="0" fontId="16" fillId="0" borderId="0" xfId="0" applyFont="1" applyFill="1" applyAlignment="1">
      <alignment horizontal="center"/>
    </xf>
    <xf numFmtId="49" fontId="15" fillId="0" borderId="0" xfId="0" applyNumberFormat="1" applyFont="1"/>
    <xf numFmtId="49" fontId="6" fillId="0" borderId="0" xfId="0" applyNumberFormat="1" applyFont="1"/>
    <xf numFmtId="43" fontId="6" fillId="0" borderId="0" xfId="0" applyNumberFormat="1" applyFont="1"/>
    <xf numFmtId="0" fontId="0" fillId="0" borderId="13" xfId="0" applyBorder="1" applyAlignment="1">
      <alignment horizontal="center"/>
    </xf>
    <xf numFmtId="0" fontId="21" fillId="0" borderId="0" xfId="0" applyFont="1"/>
    <xf numFmtId="0" fontId="23" fillId="0" borderId="0" xfId="0" applyFont="1"/>
    <xf numFmtId="0" fontId="16" fillId="0" borderId="0" xfId="0" applyFont="1"/>
    <xf numFmtId="0" fontId="0" fillId="5" borderId="20" xfId="0" applyFont="1" applyFill="1" applyBorder="1" applyAlignment="1">
      <alignment horizontal="left" indent="1"/>
    </xf>
    <xf numFmtId="4" fontId="0" fillId="5" borderId="20" xfId="0" applyNumberFormat="1" applyFont="1" applyFill="1" applyBorder="1"/>
    <xf numFmtId="0" fontId="0" fillId="0" borderId="19" xfId="0" applyFont="1" applyBorder="1" applyAlignment="1">
      <alignment horizontal="left" indent="2"/>
    </xf>
    <xf numFmtId="4" fontId="0" fillId="0" borderId="19" xfId="0" applyNumberFormat="1" applyFont="1" applyBorder="1"/>
    <xf numFmtId="0" fontId="0" fillId="0" borderId="19" xfId="0" applyFont="1" applyBorder="1" applyAlignment="1">
      <alignment horizontal="left" indent="3"/>
    </xf>
    <xf numFmtId="0" fontId="0" fillId="6" borderId="19" xfId="0" applyFont="1" applyFill="1" applyBorder="1" applyAlignment="1">
      <alignment horizontal="left" indent="3"/>
    </xf>
    <xf numFmtId="4" fontId="0" fillId="6" borderId="19" xfId="0" applyNumberFormat="1" applyFont="1" applyFill="1" applyBorder="1"/>
    <xf numFmtId="0" fontId="16" fillId="0" borderId="16" xfId="0" applyFont="1" applyBorder="1" applyAlignment="1">
      <alignment horizontal="left"/>
    </xf>
    <xf numFmtId="4" fontId="16" fillId="0" borderId="16" xfId="0" applyNumberFormat="1" applyFont="1" applyBorder="1"/>
    <xf numFmtId="0" fontId="18" fillId="4" borderId="19" xfId="0" applyFont="1" applyFill="1" applyBorder="1" applyAlignment="1">
      <alignment horizontal="left"/>
    </xf>
    <xf numFmtId="4" fontId="18" fillId="4" borderId="19" xfId="0" applyNumberFormat="1" applyFont="1" applyFill="1" applyBorder="1"/>
    <xf numFmtId="0" fontId="18" fillId="0" borderId="0" xfId="0" applyFont="1"/>
    <xf numFmtId="0" fontId="26" fillId="8" borderId="17" xfId="0" applyFont="1" applyFill="1" applyBorder="1"/>
    <xf numFmtId="0" fontId="26" fillId="0" borderId="0" xfId="0" applyFont="1"/>
    <xf numFmtId="0" fontId="26" fillId="8" borderId="18" xfId="0" applyFont="1" applyFill="1" applyBorder="1" applyAlignment="1">
      <alignment horizontal="center" wrapText="1"/>
    </xf>
    <xf numFmtId="0" fontId="0" fillId="0" borderId="0" xfId="0" applyFill="1"/>
    <xf numFmtId="0" fontId="20" fillId="2" borderId="9" xfId="0" applyFont="1" applyFill="1" applyBorder="1" applyAlignment="1">
      <alignment wrapText="1"/>
    </xf>
    <xf numFmtId="0" fontId="25" fillId="2" borderId="0" xfId="2" applyFont="1" applyFill="1" applyBorder="1" applyAlignment="1">
      <alignment vertical="top" wrapText="1"/>
    </xf>
    <xf numFmtId="0" fontId="24" fillId="2" borderId="9" xfId="0" applyFont="1" applyFill="1" applyBorder="1" applyAlignment="1">
      <alignment wrapText="1"/>
    </xf>
    <xf numFmtId="0" fontId="22" fillId="2" borderId="9" xfId="0" applyFont="1" applyFill="1" applyBorder="1" applyAlignment="1">
      <alignment wrapText="1"/>
    </xf>
    <xf numFmtId="0" fontId="19" fillId="2" borderId="9" xfId="0" applyFont="1" applyFill="1" applyBorder="1" applyAlignment="1">
      <alignment wrapText="1"/>
    </xf>
    <xf numFmtId="4" fontId="0" fillId="0" borderId="0" xfId="0" applyNumberFormat="1"/>
    <xf numFmtId="0" fontId="0" fillId="0" borderId="0" xfId="0" applyAlignment="1">
      <alignment horizontal="left" indent="3"/>
    </xf>
    <xf numFmtId="49" fontId="0" fillId="0" borderId="0" xfId="0" applyNumberFormat="1" applyAlignment="1">
      <alignment horizontal="left" indent="3"/>
    </xf>
    <xf numFmtId="0" fontId="30" fillId="8" borderId="17" xfId="0" applyFont="1" applyFill="1" applyBorder="1"/>
    <xf numFmtId="0" fontId="30" fillId="8" borderId="18" xfId="0" applyFont="1" applyFill="1" applyBorder="1"/>
    <xf numFmtId="0" fontId="30" fillId="4" borderId="19" xfId="0" applyFont="1" applyFill="1" applyBorder="1" applyAlignment="1">
      <alignment horizontal="left"/>
    </xf>
    <xf numFmtId="4" fontId="30" fillId="4" borderId="19" xfId="0" applyNumberFormat="1" applyFont="1" applyFill="1" applyBorder="1"/>
    <xf numFmtId="0" fontId="21" fillId="6" borderId="0" xfId="0" applyFont="1" applyFill="1"/>
    <xf numFmtId="49" fontId="0" fillId="6" borderId="0" xfId="0" applyNumberFormat="1" applyFill="1"/>
    <xf numFmtId="49" fontId="6" fillId="0" borderId="0" xfId="0" applyNumberFormat="1" applyFont="1" applyBorder="1"/>
    <xf numFmtId="0" fontId="6" fillId="0" borderId="0" xfId="0" applyFont="1" applyBorder="1"/>
    <xf numFmtId="49" fontId="0" fillId="9" borderId="0" xfId="0" applyNumberFormat="1" applyFill="1"/>
    <xf numFmtId="0" fontId="0" fillId="0" borderId="0" xfId="0" applyBorder="1"/>
    <xf numFmtId="0" fontId="14" fillId="0" borderId="0" xfId="0" applyFont="1" applyBorder="1" applyAlignment="1">
      <alignment vertical="center"/>
    </xf>
    <xf numFmtId="0" fontId="13" fillId="0" borderId="0" xfId="0" applyFont="1" applyBorder="1"/>
    <xf numFmtId="4" fontId="17" fillId="0" borderId="0" xfId="0" applyNumberFormat="1" applyFont="1" applyBorder="1"/>
    <xf numFmtId="0" fontId="10" fillId="2" borderId="0" xfId="0" applyFont="1" applyFill="1" applyAlignment="1">
      <alignment vertical="center"/>
    </xf>
    <xf numFmtId="49" fontId="19" fillId="10" borderId="9" xfId="0" applyNumberFormat="1" applyFont="1" applyFill="1" applyBorder="1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13" xfId="0" applyFill="1" applyBorder="1" applyAlignment="1">
      <alignment horizontal="center"/>
    </xf>
    <xf numFmtId="49" fontId="0" fillId="2" borderId="13" xfId="0" applyNumberFormat="1" applyFill="1" applyBorder="1" applyAlignment="1">
      <alignment horizontal="center"/>
    </xf>
    <xf numFmtId="0" fontId="0" fillId="2" borderId="13" xfId="0" applyFill="1" applyBorder="1"/>
    <xf numFmtId="37" fontId="28" fillId="12" borderId="9" xfId="3" applyNumberFormat="1" applyFont="1" applyFill="1" applyBorder="1" applyAlignment="1">
      <alignment horizontal="center" vertical="center"/>
    </xf>
    <xf numFmtId="37" fontId="28" fillId="12" borderId="9" xfId="3" applyNumberFormat="1" applyFont="1" applyFill="1" applyBorder="1" applyAlignment="1">
      <alignment horizontal="center" vertical="center" wrapText="1"/>
    </xf>
    <xf numFmtId="37" fontId="28" fillId="12" borderId="9" xfId="3" applyNumberFormat="1" applyFont="1" applyFill="1" applyBorder="1" applyAlignment="1">
      <alignment horizontal="center" wrapText="1"/>
    </xf>
    <xf numFmtId="37" fontId="28" fillId="12" borderId="10" xfId="3" applyNumberFormat="1" applyFont="1" applyFill="1" applyBorder="1" applyAlignment="1">
      <alignment horizontal="center" vertical="center"/>
    </xf>
    <xf numFmtId="41" fontId="29" fillId="12" borderId="12" xfId="1" applyNumberFormat="1" applyFont="1" applyFill="1" applyBorder="1" applyAlignment="1">
      <alignment vertical="center" wrapText="1"/>
    </xf>
    <xf numFmtId="41" fontId="28" fillId="12" borderId="12" xfId="1" applyNumberFormat="1" applyFont="1" applyFill="1" applyBorder="1" applyAlignment="1">
      <alignment horizontal="center" vertical="center" wrapText="1"/>
    </xf>
    <xf numFmtId="37" fontId="28" fillId="12" borderId="15" xfId="3" applyNumberFormat="1" applyFont="1" applyFill="1" applyBorder="1" applyAlignment="1">
      <alignment horizontal="center" vertical="center"/>
    </xf>
    <xf numFmtId="37" fontId="28" fillId="12" borderId="3" xfId="3" applyNumberFormat="1" applyFont="1" applyFill="1" applyBorder="1" applyAlignment="1">
      <alignment horizontal="center" vertical="center"/>
    </xf>
    <xf numFmtId="41" fontId="29" fillId="12" borderId="8" xfId="1" applyNumberFormat="1" applyFont="1" applyFill="1" applyBorder="1" applyAlignment="1">
      <alignment vertical="center" wrapText="1"/>
    </xf>
    <xf numFmtId="37" fontId="28" fillId="12" borderId="2" xfId="3" applyNumberFormat="1" applyFont="1" applyFill="1" applyBorder="1" applyAlignment="1">
      <alignment horizontal="center" vertical="center"/>
    </xf>
    <xf numFmtId="49" fontId="0" fillId="2" borderId="13" xfId="0" applyNumberFormat="1" applyFont="1" applyFill="1" applyBorder="1" applyAlignment="1">
      <alignment horizontal="center"/>
    </xf>
    <xf numFmtId="0" fontId="0" fillId="2" borderId="13" xfId="0" applyFont="1" applyFill="1" applyBorder="1" applyAlignment="1">
      <alignment horizontal="center"/>
    </xf>
    <xf numFmtId="0" fontId="0" fillId="0" borderId="13" xfId="0" applyBorder="1"/>
    <xf numFmtId="0" fontId="0" fillId="0" borderId="13" xfId="0" applyFont="1" applyBorder="1" applyAlignment="1">
      <alignment horizontal="center"/>
    </xf>
    <xf numFmtId="41" fontId="28" fillId="12" borderId="8" xfId="1" applyNumberFormat="1" applyFont="1" applyFill="1" applyBorder="1" applyAlignment="1">
      <alignment horizontal="center" vertical="center" wrapText="1"/>
    </xf>
    <xf numFmtId="0" fontId="28" fillId="12" borderId="6" xfId="3" applyFont="1" applyFill="1" applyBorder="1"/>
    <xf numFmtId="0" fontId="29" fillId="12" borderId="7" xfId="2" applyFont="1" applyFill="1" applyBorder="1"/>
    <xf numFmtId="0" fontId="28" fillId="12" borderId="7" xfId="3" applyFont="1" applyFill="1" applyBorder="1" applyAlignment="1">
      <alignment horizontal="center"/>
    </xf>
    <xf numFmtId="0" fontId="28" fillId="12" borderId="8" xfId="3" applyFont="1" applyFill="1" applyBorder="1" applyAlignment="1">
      <alignment horizontal="center"/>
    </xf>
    <xf numFmtId="0" fontId="2" fillId="12" borderId="0" xfId="2" applyFont="1" applyFill="1" applyBorder="1" applyAlignment="1"/>
    <xf numFmtId="37" fontId="2" fillId="12" borderId="7" xfId="3" applyNumberFormat="1" applyFont="1" applyFill="1" applyBorder="1" applyAlignment="1">
      <alignment horizontal="center" vertical="center"/>
    </xf>
    <xf numFmtId="0" fontId="30" fillId="12" borderId="0" xfId="0" applyFont="1" applyFill="1"/>
    <xf numFmtId="164" fontId="28" fillId="12" borderId="12" xfId="1" applyNumberFormat="1" applyFont="1" applyFill="1" applyBorder="1" applyAlignment="1">
      <alignment horizontal="center" vertical="center" wrapText="1"/>
    </xf>
    <xf numFmtId="164" fontId="28" fillId="12" borderId="12" xfId="1" applyNumberFormat="1" applyFont="1" applyFill="1" applyBorder="1" applyAlignment="1">
      <alignment vertical="center" wrapText="1"/>
    </xf>
    <xf numFmtId="165" fontId="32" fillId="12" borderId="9" xfId="1" applyNumberFormat="1" applyFont="1" applyFill="1" applyBorder="1" applyAlignment="1">
      <alignment vertical="center" wrapText="1"/>
    </xf>
    <xf numFmtId="0" fontId="28" fillId="12" borderId="6" xfId="3" applyFont="1" applyFill="1" applyBorder="1" applyAlignment="1">
      <alignment horizontal="centerContinuous" wrapText="1"/>
    </xf>
    <xf numFmtId="0" fontId="28" fillId="12" borderId="7" xfId="3" applyFont="1" applyFill="1" applyBorder="1" applyAlignment="1">
      <alignment horizontal="centerContinuous" wrapText="1"/>
    </xf>
    <xf numFmtId="0" fontId="28" fillId="12" borderId="8" xfId="3" applyFont="1" applyFill="1" applyBorder="1" applyAlignment="1">
      <alignment horizontal="left" wrapText="1"/>
    </xf>
    <xf numFmtId="164" fontId="28" fillId="12" borderId="11" xfId="1" applyNumberFormat="1" applyFont="1" applyFill="1" applyBorder="1" applyAlignment="1">
      <alignment vertical="center" wrapText="1"/>
    </xf>
    <xf numFmtId="165" fontId="28" fillId="12" borderId="12" xfId="1" applyNumberFormat="1" applyFont="1" applyFill="1" applyBorder="1" applyAlignment="1">
      <alignment vertical="center" wrapText="1"/>
    </xf>
    <xf numFmtId="0" fontId="29" fillId="0" borderId="0" xfId="0" applyFont="1"/>
    <xf numFmtId="41" fontId="28" fillId="12" borderId="9" xfId="1" applyNumberFormat="1" applyFont="1" applyFill="1" applyBorder="1" applyAlignment="1">
      <alignment horizontal="center" vertical="center" wrapText="1"/>
    </xf>
    <xf numFmtId="41" fontId="29" fillId="12" borderId="12" xfId="1" applyNumberFormat="1" applyFont="1" applyFill="1" applyBorder="1" applyAlignment="1">
      <alignment horizontal="center" vertical="center" wrapText="1"/>
    </xf>
    <xf numFmtId="164" fontId="5" fillId="2" borderId="0" xfId="1" applyNumberFormat="1" applyFont="1" applyFill="1" applyBorder="1" applyAlignment="1">
      <alignment vertical="center" wrapText="1"/>
    </xf>
    <xf numFmtId="164" fontId="7" fillId="2" borderId="0" xfId="1" applyNumberFormat="1" applyFont="1" applyFill="1" applyBorder="1" applyAlignment="1">
      <alignment vertical="center" wrapText="1"/>
    </xf>
    <xf numFmtId="164" fontId="8" fillId="2" borderId="0" xfId="1" applyNumberFormat="1" applyFont="1" applyFill="1" applyBorder="1" applyAlignment="1">
      <alignment vertical="center" wrapText="1"/>
    </xf>
    <xf numFmtId="49" fontId="8" fillId="3" borderId="0" xfId="0" applyNumberFormat="1" applyFont="1" applyFill="1" applyBorder="1" applyAlignment="1">
      <alignment horizontal="left" vertical="center" wrapText="1"/>
    </xf>
    <xf numFmtId="164" fontId="7" fillId="2" borderId="0" xfId="1" applyNumberFormat="1" applyFont="1" applyFill="1" applyBorder="1" applyAlignment="1">
      <alignment horizontal="left" vertical="center" wrapText="1"/>
    </xf>
    <xf numFmtId="164" fontId="8" fillId="2" borderId="0" xfId="1" applyNumberFormat="1" applyFont="1" applyFill="1" applyBorder="1" applyAlignment="1">
      <alignment horizontal="left" vertical="center" wrapText="1"/>
    </xf>
    <xf numFmtId="164" fontId="5" fillId="2" borderId="5" xfId="1" applyNumberFormat="1" applyFont="1" applyFill="1" applyBorder="1" applyAlignment="1">
      <alignment vertical="center" wrapText="1"/>
    </xf>
    <xf numFmtId="164" fontId="7" fillId="2" borderId="5" xfId="1" applyNumberFormat="1" applyFont="1" applyFill="1" applyBorder="1" applyAlignment="1">
      <alignment vertical="center" wrapText="1"/>
    </xf>
    <xf numFmtId="164" fontId="8" fillId="2" borderId="5" xfId="1" applyNumberFormat="1" applyFont="1" applyFill="1" applyBorder="1" applyAlignment="1">
      <alignment vertical="center" wrapText="1"/>
    </xf>
    <xf numFmtId="49" fontId="8" fillId="3" borderId="4" xfId="0" applyNumberFormat="1" applyFont="1" applyFill="1" applyBorder="1" applyAlignment="1">
      <alignment horizontal="left" vertical="center"/>
    </xf>
    <xf numFmtId="164" fontId="7" fillId="2" borderId="5" xfId="1" applyNumberFormat="1" applyFont="1" applyFill="1" applyBorder="1" applyAlignment="1">
      <alignment horizontal="left" vertical="center" wrapText="1"/>
    </xf>
    <xf numFmtId="164" fontId="8" fillId="2" borderId="5" xfId="1" applyNumberFormat="1" applyFont="1" applyFill="1" applyBorder="1" applyAlignment="1">
      <alignment horizontal="left" vertical="center" wrapText="1"/>
    </xf>
    <xf numFmtId="0" fontId="28" fillId="12" borderId="13" xfId="3" applyFont="1" applyFill="1" applyBorder="1"/>
    <xf numFmtId="0" fontId="28" fillId="12" borderId="14" xfId="3" applyFont="1" applyFill="1" applyBorder="1"/>
    <xf numFmtId="0" fontId="29" fillId="12" borderId="14" xfId="2" applyFont="1" applyFill="1" applyBorder="1"/>
    <xf numFmtId="0" fontId="28" fillId="12" borderId="14" xfId="3" applyFont="1" applyFill="1" applyBorder="1" applyAlignment="1">
      <alignment horizontal="center"/>
    </xf>
    <xf numFmtId="0" fontId="28" fillId="12" borderId="15" xfId="3" applyFont="1" applyFill="1" applyBorder="1" applyAlignment="1">
      <alignment horizontal="center"/>
    </xf>
    <xf numFmtId="164" fontId="5" fillId="2" borderId="11" xfId="1" applyNumberFormat="1" applyFont="1" applyFill="1" applyBorder="1" applyAlignment="1">
      <alignment vertical="center" wrapText="1"/>
    </xf>
    <xf numFmtId="164" fontId="7" fillId="2" borderId="11" xfId="1" applyNumberFormat="1" applyFont="1" applyFill="1" applyBorder="1" applyAlignment="1">
      <alignment vertical="center" wrapText="1"/>
    </xf>
    <xf numFmtId="164" fontId="8" fillId="2" borderId="11" xfId="1" applyNumberFormat="1" applyFont="1" applyFill="1" applyBorder="1" applyAlignment="1">
      <alignment vertical="center" wrapText="1"/>
    </xf>
    <xf numFmtId="164" fontId="7" fillId="2" borderId="11" xfId="1" applyNumberFormat="1" applyFont="1" applyFill="1" applyBorder="1" applyAlignment="1">
      <alignment horizontal="left" vertical="center" wrapText="1"/>
    </xf>
    <xf numFmtId="164" fontId="8" fillId="2" borderId="11" xfId="1" applyNumberFormat="1" applyFont="1" applyFill="1" applyBorder="1" applyAlignment="1">
      <alignment horizontal="left" vertical="center" wrapText="1"/>
    </xf>
    <xf numFmtId="3" fontId="20" fillId="2" borderId="0" xfId="0" applyNumberFormat="1" applyFont="1" applyFill="1" applyBorder="1"/>
    <xf numFmtId="3" fontId="24" fillId="2" borderId="0" xfId="0" applyNumberFormat="1" applyFont="1" applyFill="1" applyBorder="1"/>
    <xf numFmtId="3" fontId="22" fillId="2" borderId="0" xfId="0" applyNumberFormat="1" applyFont="1" applyFill="1" applyBorder="1"/>
    <xf numFmtId="3" fontId="19" fillId="2" borderId="0" xfId="0" applyNumberFormat="1" applyFont="1" applyFill="1" applyBorder="1"/>
    <xf numFmtId="3" fontId="24" fillId="2" borderId="5" xfId="0" applyNumberFormat="1" applyFont="1" applyFill="1" applyBorder="1"/>
    <xf numFmtId="3" fontId="22" fillId="2" borderId="5" xfId="0" applyNumberFormat="1" applyFont="1" applyFill="1" applyBorder="1"/>
    <xf numFmtId="3" fontId="19" fillId="2" borderId="5" xfId="0" applyNumberFormat="1" applyFont="1" applyFill="1" applyBorder="1"/>
    <xf numFmtId="3" fontId="20" fillId="2" borderId="5" xfId="0" applyNumberFormat="1" applyFont="1" applyFill="1" applyBorder="1"/>
    <xf numFmtId="3" fontId="24" fillId="2" borderId="11" xfId="0" applyNumberFormat="1" applyFont="1" applyFill="1" applyBorder="1"/>
    <xf numFmtId="3" fontId="22" fillId="2" borderId="11" xfId="0" applyNumberFormat="1" applyFont="1" applyFill="1" applyBorder="1"/>
    <xf numFmtId="3" fontId="19" fillId="2" borderId="11" xfId="0" applyNumberFormat="1" applyFont="1" applyFill="1" applyBorder="1"/>
    <xf numFmtId="3" fontId="20" fillId="2" borderId="11" xfId="0" applyNumberFormat="1" applyFont="1" applyFill="1" applyBorder="1"/>
    <xf numFmtId="3" fontId="15" fillId="11" borderId="0" xfId="0" applyNumberFormat="1" applyFont="1" applyFill="1" applyBorder="1"/>
    <xf numFmtId="0" fontId="24" fillId="2" borderId="11" xfId="0" applyFont="1" applyFill="1" applyBorder="1" applyAlignment="1">
      <alignment wrapText="1"/>
    </xf>
    <xf numFmtId="0" fontId="22" fillId="2" borderId="11" xfId="0" applyFont="1" applyFill="1" applyBorder="1" applyAlignment="1">
      <alignment wrapText="1"/>
    </xf>
    <xf numFmtId="0" fontId="19" fillId="2" borderId="11" xfId="0" applyFont="1" applyFill="1" applyBorder="1" applyAlignment="1">
      <alignment wrapText="1"/>
    </xf>
    <xf numFmtId="0" fontId="20" fillId="2" borderId="11" xfId="0" applyFont="1" applyFill="1" applyBorder="1" applyAlignment="1">
      <alignment wrapText="1"/>
    </xf>
    <xf numFmtId="0" fontId="20" fillId="0" borderId="11" xfId="0" applyFont="1" applyFill="1" applyBorder="1" applyAlignment="1">
      <alignment wrapText="1"/>
    </xf>
    <xf numFmtId="37" fontId="2" fillId="11" borderId="2" xfId="3" applyNumberFormat="1" applyFont="1" applyFill="1" applyBorder="1" applyAlignment="1">
      <alignment horizontal="center" vertical="center"/>
    </xf>
    <xf numFmtId="37" fontId="2" fillId="11" borderId="3" xfId="3" applyNumberFormat="1" applyFont="1" applyFill="1" applyBorder="1" applyAlignment="1">
      <alignment horizontal="center" vertical="center"/>
    </xf>
    <xf numFmtId="3" fontId="15" fillId="11" borderId="5" xfId="0" applyNumberFormat="1" applyFont="1" applyFill="1" applyBorder="1"/>
    <xf numFmtId="37" fontId="2" fillId="11" borderId="10" xfId="3" applyNumberFormat="1" applyFont="1" applyFill="1" applyBorder="1" applyAlignment="1">
      <alignment horizontal="left" vertical="center" wrapText="1"/>
    </xf>
    <xf numFmtId="0" fontId="27" fillId="11" borderId="11" xfId="0" applyFont="1" applyFill="1" applyBorder="1" applyAlignment="1">
      <alignment wrapText="1"/>
    </xf>
    <xf numFmtId="37" fontId="2" fillId="11" borderId="10" xfId="3" applyNumberFormat="1" applyFont="1" applyFill="1" applyBorder="1" applyAlignment="1">
      <alignment horizontal="center" vertical="center"/>
    </xf>
    <xf numFmtId="3" fontId="15" fillId="11" borderId="11" xfId="0" applyNumberFormat="1" applyFont="1" applyFill="1" applyBorder="1"/>
    <xf numFmtId="49" fontId="19" fillId="0" borderId="11" xfId="0" applyNumberFormat="1" applyFont="1" applyFill="1" applyBorder="1" applyAlignment="1">
      <alignment wrapText="1"/>
    </xf>
    <xf numFmtId="0" fontId="19" fillId="0" borderId="11" xfId="0" applyFont="1" applyFill="1" applyBorder="1" applyAlignment="1">
      <alignment wrapText="1"/>
    </xf>
    <xf numFmtId="0" fontId="0" fillId="6" borderId="0" xfId="0" applyNumberFormat="1" applyFill="1"/>
    <xf numFmtId="0" fontId="0" fillId="6" borderId="0" xfId="0" applyFill="1" applyAlignment="1">
      <alignment horizontal="left"/>
    </xf>
    <xf numFmtId="49" fontId="19" fillId="6" borderId="11" xfId="0" applyNumberFormat="1" applyFont="1" applyFill="1" applyBorder="1" applyAlignment="1">
      <alignment wrapText="1"/>
    </xf>
    <xf numFmtId="0" fontId="22" fillId="0" borderId="11" xfId="0" applyFont="1" applyFill="1" applyBorder="1" applyAlignment="1">
      <alignment wrapText="1"/>
    </xf>
    <xf numFmtId="0" fontId="24" fillId="0" borderId="11" xfId="0" applyFont="1" applyFill="1" applyBorder="1" applyAlignment="1">
      <alignment wrapText="1"/>
    </xf>
    <xf numFmtId="0" fontId="19" fillId="0" borderId="0" xfId="0" applyFont="1" applyFill="1" applyBorder="1" applyAlignment="1">
      <alignment wrapText="1"/>
    </xf>
    <xf numFmtId="0" fontId="19" fillId="0" borderId="12" xfId="0" applyFont="1" applyFill="1" applyBorder="1" applyAlignment="1">
      <alignment wrapText="1"/>
    </xf>
    <xf numFmtId="3" fontId="22" fillId="2" borderId="4" xfId="0" applyNumberFormat="1" applyFont="1" applyFill="1" applyBorder="1"/>
    <xf numFmtId="41" fontId="28" fillId="12" borderId="9" xfId="1" applyNumberFormat="1" applyFont="1" applyFill="1" applyBorder="1" applyAlignment="1">
      <alignment vertical="center" wrapText="1"/>
    </xf>
    <xf numFmtId="49" fontId="22" fillId="0" borderId="11" xfId="0" applyNumberFormat="1" applyFont="1" applyFill="1" applyBorder="1" applyAlignment="1">
      <alignment wrapText="1"/>
    </xf>
    <xf numFmtId="49" fontId="24" fillId="0" borderId="11" xfId="0" applyNumberFormat="1" applyFont="1" applyFill="1" applyBorder="1" applyAlignment="1">
      <alignment wrapText="1"/>
    </xf>
    <xf numFmtId="0" fontId="33" fillId="0" borderId="11" xfId="0" applyFont="1" applyFill="1" applyBorder="1" applyAlignment="1">
      <alignment wrapText="1"/>
    </xf>
    <xf numFmtId="49" fontId="19" fillId="0" borderId="0" xfId="0" applyNumberFormat="1" applyFont="1" applyFill="1" applyBorder="1" applyAlignment="1">
      <alignment wrapText="1"/>
    </xf>
    <xf numFmtId="49" fontId="19" fillId="13" borderId="11" xfId="0" applyNumberFormat="1" applyFont="1" applyFill="1" applyBorder="1" applyAlignment="1">
      <alignment wrapText="1"/>
    </xf>
    <xf numFmtId="49" fontId="19" fillId="6" borderId="0" xfId="0" applyNumberFormat="1" applyFont="1" applyFill="1" applyBorder="1" applyAlignment="1">
      <alignment wrapText="1"/>
    </xf>
    <xf numFmtId="3" fontId="20" fillId="2" borderId="9" xfId="0" applyNumberFormat="1" applyFont="1" applyFill="1" applyBorder="1"/>
    <xf numFmtId="3" fontId="24" fillId="2" borderId="9" xfId="0" applyNumberFormat="1" applyFont="1" applyFill="1" applyBorder="1"/>
    <xf numFmtId="3" fontId="22" fillId="2" borderId="9" xfId="0" applyNumberFormat="1" applyFont="1" applyFill="1" applyBorder="1"/>
    <xf numFmtId="3" fontId="19" fillId="2" borderId="9" xfId="0" applyNumberFormat="1" applyFont="1" applyFill="1" applyBorder="1"/>
    <xf numFmtId="0" fontId="19" fillId="0" borderId="9" xfId="0" applyFont="1" applyFill="1" applyBorder="1" applyAlignment="1">
      <alignment wrapText="1"/>
    </xf>
    <xf numFmtId="49" fontId="19" fillId="0" borderId="9" xfId="0" applyNumberFormat="1" applyFont="1" applyFill="1" applyBorder="1" applyAlignment="1">
      <alignment wrapText="1"/>
    </xf>
    <xf numFmtId="0" fontId="20" fillId="0" borderId="9" xfId="0" applyFont="1" applyFill="1" applyBorder="1" applyAlignment="1">
      <alignment wrapText="1"/>
    </xf>
    <xf numFmtId="41" fontId="8" fillId="3" borderId="9" xfId="1" applyNumberFormat="1" applyFont="1" applyFill="1" applyBorder="1" applyAlignment="1">
      <alignment horizontal="right" vertical="center" wrapText="1"/>
    </xf>
    <xf numFmtId="41" fontId="8" fillId="3" borderId="9" xfId="1" applyNumberFormat="1" applyFont="1" applyFill="1" applyBorder="1" applyAlignment="1">
      <alignment vertical="center" wrapText="1"/>
    </xf>
    <xf numFmtId="41" fontId="28" fillId="12" borderId="12" xfId="1" applyNumberFormat="1" applyFont="1" applyFill="1" applyBorder="1" applyAlignment="1">
      <alignment vertical="center" wrapText="1"/>
    </xf>
    <xf numFmtId="41" fontId="5" fillId="3" borderId="9" xfId="1" applyNumberFormat="1" applyFont="1" applyFill="1" applyBorder="1" applyAlignment="1">
      <alignment horizontal="right" vertical="center" wrapText="1"/>
    </xf>
    <xf numFmtId="0" fontId="8" fillId="3" borderId="9" xfId="0" applyFont="1" applyFill="1" applyBorder="1" applyAlignment="1">
      <alignment horizontal="left" vertical="center" wrapText="1"/>
    </xf>
    <xf numFmtId="164" fontId="8" fillId="2" borderId="9" xfId="1" applyNumberFormat="1" applyFont="1" applyFill="1" applyBorder="1" applyAlignment="1">
      <alignment vertical="center" wrapText="1"/>
    </xf>
    <xf numFmtId="43" fontId="9" fillId="3" borderId="9" xfId="1" applyFont="1" applyFill="1" applyBorder="1" applyAlignment="1">
      <alignment horizontal="right" vertical="center" wrapText="1"/>
    </xf>
    <xf numFmtId="164" fontId="7" fillId="2" borderId="9" xfId="1" applyNumberFormat="1" applyFont="1" applyFill="1" applyBorder="1" applyAlignment="1">
      <alignment vertical="center" wrapText="1"/>
    </xf>
    <xf numFmtId="164" fontId="5" fillId="2" borderId="9" xfId="1" applyNumberFormat="1" applyFont="1" applyFill="1" applyBorder="1" applyAlignment="1">
      <alignment vertical="center" wrapText="1"/>
    </xf>
    <xf numFmtId="164" fontId="4" fillId="2" borderId="9" xfId="1" applyNumberFormat="1" applyFont="1" applyFill="1" applyBorder="1" applyAlignment="1">
      <alignment horizontal="center"/>
    </xf>
    <xf numFmtId="49" fontId="35" fillId="14" borderId="11" xfId="0" applyNumberFormat="1" applyFont="1" applyFill="1" applyBorder="1" applyAlignment="1">
      <alignment wrapText="1"/>
    </xf>
    <xf numFmtId="4" fontId="36" fillId="15" borderId="20" xfId="0" applyNumberFormat="1" applyFont="1" applyFill="1" applyBorder="1"/>
    <xf numFmtId="4" fontId="36" fillId="6" borderId="19" xfId="0" applyNumberFormat="1" applyFont="1" applyFill="1" applyBorder="1"/>
    <xf numFmtId="4" fontId="37" fillId="15" borderId="20" xfId="0" applyNumberFormat="1" applyFont="1" applyFill="1" applyBorder="1"/>
    <xf numFmtId="0" fontId="28" fillId="12" borderId="0" xfId="2" applyFont="1" applyFill="1" applyBorder="1" applyAlignment="1">
      <alignment horizontal="center"/>
    </xf>
    <xf numFmtId="0" fontId="28" fillId="12" borderId="5" xfId="2" applyFont="1" applyFill="1" applyBorder="1" applyAlignment="1">
      <alignment horizontal="center"/>
    </xf>
    <xf numFmtId="0" fontId="30" fillId="12" borderId="10" xfId="0" applyFont="1" applyFill="1" applyBorder="1" applyAlignment="1">
      <alignment horizontal="center" vertical="center" wrapText="1"/>
    </xf>
    <xf numFmtId="0" fontId="30" fillId="12" borderId="11" xfId="0" applyFont="1" applyFill="1" applyBorder="1" applyAlignment="1">
      <alignment horizontal="center" vertical="center" wrapText="1"/>
    </xf>
    <xf numFmtId="0" fontId="30" fillId="12" borderId="12" xfId="0" applyFont="1" applyFill="1" applyBorder="1" applyAlignment="1">
      <alignment horizontal="center" vertical="center" wrapText="1"/>
    </xf>
    <xf numFmtId="37" fontId="28" fillId="12" borderId="1" xfId="3" applyNumberFormat="1" applyFont="1" applyFill="1" applyBorder="1" applyAlignment="1">
      <alignment horizontal="center" vertical="center"/>
    </xf>
    <xf numFmtId="37" fontId="28" fillId="12" borderId="2" xfId="3" applyNumberFormat="1" applyFont="1" applyFill="1" applyBorder="1" applyAlignment="1">
      <alignment horizontal="center" vertical="center"/>
    </xf>
    <xf numFmtId="37" fontId="28" fillId="12" borderId="3" xfId="3" applyNumberFormat="1" applyFont="1" applyFill="1" applyBorder="1" applyAlignment="1">
      <alignment horizontal="center" vertical="center"/>
    </xf>
    <xf numFmtId="37" fontId="28" fillId="12" borderId="4" xfId="3" applyNumberFormat="1" applyFont="1" applyFill="1" applyBorder="1" applyAlignment="1">
      <alignment horizontal="center" vertical="center"/>
    </xf>
    <xf numFmtId="37" fontId="28" fillId="12" borderId="0" xfId="3" applyNumberFormat="1" applyFont="1" applyFill="1" applyBorder="1" applyAlignment="1">
      <alignment horizontal="center" vertical="center"/>
    </xf>
    <xf numFmtId="37" fontId="28" fillId="12" borderId="5" xfId="3" applyNumberFormat="1" applyFont="1" applyFill="1" applyBorder="1" applyAlignment="1">
      <alignment horizontal="center" vertical="center"/>
    </xf>
    <xf numFmtId="37" fontId="28" fillId="12" borderId="13" xfId="3" applyNumberFormat="1" applyFont="1" applyFill="1" applyBorder="1" applyAlignment="1">
      <alignment horizontal="center" vertical="center"/>
    </xf>
    <xf numFmtId="37" fontId="28" fillId="12" borderId="14" xfId="3" applyNumberFormat="1" applyFont="1" applyFill="1" applyBorder="1" applyAlignment="1">
      <alignment horizontal="center" vertical="center"/>
    </xf>
    <xf numFmtId="37" fontId="28" fillId="12" borderId="15" xfId="3" applyNumberFormat="1" applyFont="1" applyFill="1" applyBorder="1" applyAlignment="1">
      <alignment horizontal="center" vertical="center"/>
    </xf>
    <xf numFmtId="37" fontId="28" fillId="12" borderId="10" xfId="3" applyNumberFormat="1" applyFont="1" applyFill="1" applyBorder="1" applyAlignment="1">
      <alignment horizontal="center" vertical="center" wrapText="1"/>
    </xf>
    <xf numFmtId="37" fontId="28" fillId="12" borderId="12" xfId="3" applyNumberFormat="1" applyFont="1" applyFill="1" applyBorder="1" applyAlignment="1">
      <alignment horizontal="center" vertical="center" wrapText="1"/>
    </xf>
    <xf numFmtId="0" fontId="30" fillId="12" borderId="1" xfId="0" applyFont="1" applyFill="1" applyBorder="1" applyAlignment="1">
      <alignment horizontal="center" vertical="center" wrapText="1"/>
    </xf>
    <xf numFmtId="0" fontId="30" fillId="12" borderId="4" xfId="0" applyFont="1" applyFill="1" applyBorder="1" applyAlignment="1">
      <alignment horizontal="center" vertical="center" wrapText="1"/>
    </xf>
    <xf numFmtId="0" fontId="30" fillId="12" borderId="6" xfId="0" applyFont="1" applyFill="1" applyBorder="1" applyAlignment="1">
      <alignment horizontal="center" vertical="center" wrapText="1"/>
    </xf>
    <xf numFmtId="0" fontId="8" fillId="2" borderId="9" xfId="2" applyFont="1" applyFill="1" applyBorder="1" applyAlignment="1">
      <alignment horizontal="left" vertical="center" wrapText="1"/>
    </xf>
    <xf numFmtId="0" fontId="26" fillId="12" borderId="6" xfId="0" applyFont="1" applyFill="1" applyBorder="1" applyAlignment="1">
      <alignment horizontal="center" vertical="center" wrapText="1"/>
    </xf>
    <xf numFmtId="0" fontId="26" fillId="12" borderId="7" xfId="0" applyFont="1" applyFill="1" applyBorder="1" applyAlignment="1">
      <alignment horizontal="center" vertical="center" wrapText="1"/>
    </xf>
    <xf numFmtId="0" fontId="26" fillId="12" borderId="8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vertical="center" wrapText="1"/>
    </xf>
    <xf numFmtId="0" fontId="28" fillId="12" borderId="13" xfId="2" applyFont="1" applyFill="1" applyBorder="1" applyAlignment="1">
      <alignment horizontal="center" vertical="top" wrapText="1"/>
    </xf>
    <xf numFmtId="0" fontId="28" fillId="12" borderId="15" xfId="2" applyFont="1" applyFill="1" applyBorder="1" applyAlignment="1">
      <alignment horizontal="center" vertical="top" wrapText="1"/>
    </xf>
    <xf numFmtId="0" fontId="5" fillId="2" borderId="9" xfId="2" applyFont="1" applyFill="1" applyBorder="1" applyAlignment="1">
      <alignment horizontal="left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left" vertical="center"/>
    </xf>
    <xf numFmtId="0" fontId="31" fillId="12" borderId="6" xfId="0" applyFont="1" applyFill="1" applyBorder="1" applyAlignment="1">
      <alignment horizontal="center" vertical="center" wrapText="1"/>
    </xf>
    <xf numFmtId="0" fontId="31" fillId="12" borderId="7" xfId="0" applyFont="1" applyFill="1" applyBorder="1" applyAlignment="1">
      <alignment horizontal="center" vertical="center" wrapText="1"/>
    </xf>
    <xf numFmtId="0" fontId="31" fillId="12" borderId="8" xfId="0" applyFont="1" applyFill="1" applyBorder="1" applyAlignment="1">
      <alignment horizontal="center" vertical="center" wrapText="1"/>
    </xf>
    <xf numFmtId="0" fontId="28" fillId="12" borderId="4" xfId="2" applyFont="1" applyFill="1" applyBorder="1" applyAlignment="1">
      <alignment horizontal="center"/>
    </xf>
    <xf numFmtId="0" fontId="8" fillId="3" borderId="9" xfId="0" applyFont="1" applyFill="1" applyBorder="1" applyAlignment="1">
      <alignment horizontal="left" vertical="center" wrapText="1"/>
    </xf>
    <xf numFmtId="43" fontId="29" fillId="12" borderId="6" xfId="1" applyFont="1" applyFill="1" applyBorder="1" applyAlignment="1">
      <alignment horizontal="center" vertical="center" wrapText="1"/>
    </xf>
    <xf numFmtId="43" fontId="29" fillId="12" borderId="7" xfId="1" applyFont="1" applyFill="1" applyBorder="1" applyAlignment="1">
      <alignment horizontal="center" vertical="center" wrapText="1"/>
    </xf>
    <xf numFmtId="43" fontId="29" fillId="12" borderId="8" xfId="1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28" fillId="12" borderId="6" xfId="2" applyFont="1" applyFill="1" applyBorder="1" applyAlignment="1">
      <alignment horizontal="center"/>
    </xf>
    <xf numFmtId="0" fontId="28" fillId="12" borderId="7" xfId="2" applyFont="1" applyFill="1" applyBorder="1" applyAlignment="1">
      <alignment horizontal="center"/>
    </xf>
    <xf numFmtId="0" fontId="28" fillId="12" borderId="8" xfId="2" applyFont="1" applyFill="1" applyBorder="1" applyAlignment="1">
      <alignment horizontal="center"/>
    </xf>
    <xf numFmtId="37" fontId="28" fillId="12" borderId="9" xfId="3" applyNumberFormat="1" applyFont="1" applyFill="1" applyBorder="1" applyAlignment="1">
      <alignment horizontal="center" vertical="center"/>
    </xf>
    <xf numFmtId="37" fontId="28" fillId="12" borderId="10" xfId="3" applyNumberFormat="1" applyFont="1" applyFill="1" applyBorder="1" applyAlignment="1">
      <alignment horizontal="center" vertical="center"/>
    </xf>
    <xf numFmtId="37" fontId="28" fillId="12" borderId="9" xfId="3" applyNumberFormat="1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left" vertical="center" wrapText="1"/>
    </xf>
    <xf numFmtId="49" fontId="8" fillId="3" borderId="9" xfId="0" applyNumberFormat="1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center" wrapText="1"/>
    </xf>
    <xf numFmtId="49" fontId="8" fillId="3" borderId="4" xfId="0" applyNumberFormat="1" applyFont="1" applyFill="1" applyBorder="1" applyAlignment="1">
      <alignment horizontal="left" vertical="center" wrapText="1"/>
    </xf>
    <xf numFmtId="49" fontId="8" fillId="3" borderId="0" xfId="0" applyNumberFormat="1" applyFont="1" applyFill="1" applyBorder="1" applyAlignment="1">
      <alignment horizontal="left" vertical="center" wrapText="1"/>
    </xf>
    <xf numFmtId="49" fontId="7" fillId="3" borderId="4" xfId="0" applyNumberFormat="1" applyFont="1" applyFill="1" applyBorder="1" applyAlignment="1">
      <alignment horizontal="left" vertical="center" wrapText="1"/>
    </xf>
    <xf numFmtId="49" fontId="7" fillId="3" borderId="0" xfId="0" applyNumberFormat="1" applyFont="1" applyFill="1" applyBorder="1" applyAlignment="1">
      <alignment horizontal="left" vertical="center" wrapText="1"/>
    </xf>
    <xf numFmtId="0" fontId="28" fillId="12" borderId="1" xfId="2" applyFont="1" applyFill="1" applyBorder="1" applyAlignment="1">
      <alignment horizontal="center"/>
    </xf>
    <xf numFmtId="0" fontId="28" fillId="12" borderId="2" xfId="2" applyFont="1" applyFill="1" applyBorder="1" applyAlignment="1">
      <alignment horizontal="center"/>
    </xf>
    <xf numFmtId="0" fontId="28" fillId="12" borderId="3" xfId="2" applyFont="1" applyFill="1" applyBorder="1" applyAlignment="1">
      <alignment horizontal="center"/>
    </xf>
    <xf numFmtId="37" fontId="28" fillId="12" borderId="11" xfId="3" applyNumberFormat="1" applyFont="1" applyFill="1" applyBorder="1" applyAlignment="1">
      <alignment horizontal="center" vertical="center"/>
    </xf>
    <xf numFmtId="0" fontId="32" fillId="12" borderId="6" xfId="2" applyFont="1" applyFill="1" applyBorder="1" applyAlignment="1">
      <alignment horizontal="center" vertical="top" wrapText="1"/>
    </xf>
    <xf numFmtId="0" fontId="32" fillId="12" borderId="8" xfId="2" applyFont="1" applyFill="1" applyBorder="1" applyAlignment="1">
      <alignment horizontal="center" vertical="top" wrapText="1"/>
    </xf>
    <xf numFmtId="0" fontId="34" fillId="12" borderId="1" xfId="2" applyFont="1" applyFill="1" applyBorder="1" applyAlignment="1">
      <alignment horizontal="center"/>
    </xf>
    <xf numFmtId="0" fontId="34" fillId="12" borderId="2" xfId="2" applyFont="1" applyFill="1" applyBorder="1" applyAlignment="1">
      <alignment horizontal="center"/>
    </xf>
    <xf numFmtId="0" fontId="34" fillId="12" borderId="3" xfId="2" applyFont="1" applyFill="1" applyBorder="1" applyAlignment="1">
      <alignment horizontal="center"/>
    </xf>
    <xf numFmtId="0" fontId="34" fillId="12" borderId="4" xfId="2" applyFont="1" applyFill="1" applyBorder="1" applyAlignment="1">
      <alignment horizontal="center"/>
    </xf>
    <xf numFmtId="0" fontId="34" fillId="12" borderId="0" xfId="2" applyFont="1" applyFill="1" applyBorder="1" applyAlignment="1">
      <alignment horizontal="center"/>
    </xf>
    <xf numFmtId="0" fontId="34" fillId="12" borderId="5" xfId="2" applyFont="1" applyFill="1" applyBorder="1" applyAlignment="1">
      <alignment horizontal="center"/>
    </xf>
    <xf numFmtId="0" fontId="2" fillId="0" borderId="0" xfId="2" applyFont="1" applyFill="1" applyBorder="1" applyAlignment="1"/>
    <xf numFmtId="37" fontId="2" fillId="0" borderId="7" xfId="3" applyNumberFormat="1" applyFont="1" applyFill="1" applyBorder="1" applyAlignment="1">
      <alignment horizontal="center" vertical="center"/>
    </xf>
    <xf numFmtId="37" fontId="28" fillId="0" borderId="10" xfId="3" applyNumberFormat="1" applyFont="1" applyFill="1" applyBorder="1" applyAlignment="1">
      <alignment horizontal="center" vertical="center"/>
    </xf>
    <xf numFmtId="37" fontId="28" fillId="0" borderId="11" xfId="3" applyNumberFormat="1" applyFont="1" applyFill="1" applyBorder="1" applyAlignment="1">
      <alignment horizontal="center" vertical="center"/>
    </xf>
    <xf numFmtId="0" fontId="24" fillId="0" borderId="9" xfId="0" applyFont="1" applyFill="1" applyBorder="1" applyAlignment="1">
      <alignment wrapText="1"/>
    </xf>
    <xf numFmtId="0" fontId="22" fillId="0" borderId="9" xfId="0" applyFont="1" applyFill="1" applyBorder="1" applyAlignment="1">
      <alignment wrapText="1"/>
    </xf>
    <xf numFmtId="49" fontId="24" fillId="0" borderId="9" xfId="0" applyNumberFormat="1" applyFont="1" applyFill="1" applyBorder="1" applyAlignment="1">
      <alignment wrapText="1"/>
    </xf>
    <xf numFmtId="49" fontId="22" fillId="0" borderId="9" xfId="0" applyNumberFormat="1" applyFont="1" applyFill="1" applyBorder="1" applyAlignment="1">
      <alignment wrapText="1"/>
    </xf>
    <xf numFmtId="49" fontId="0" fillId="0" borderId="9" xfId="0" applyNumberFormat="1" applyFill="1" applyBorder="1"/>
  </cellXfs>
  <cellStyles count="4">
    <cellStyle name="Millares" xfId="1" builtinId="3"/>
    <cellStyle name="Normal" xfId="0" builtinId="0"/>
    <cellStyle name="Normal 13" xfId="2"/>
    <cellStyle name="Normal 9 2" xfId="3"/>
  </cellStyles>
  <dxfs count="20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pivotCacheDefinition" Target="pivotCache/pivotCacheDefinition2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pivotCacheDefinition" Target="pivotCache/pivotCacheDefinition10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ivotCacheDefinition" Target="pivotCache/pivotCacheDefinition1.xml"/><Relationship Id="rId33" Type="http://schemas.openxmlformats.org/officeDocument/2006/relationships/pivotCacheDefinition" Target="pivotCache/pivotCacheDefinition9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pivotCacheDefinition" Target="pivotCache/pivotCacheDefinition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pivotCacheDefinition" Target="pivotCache/pivotCacheDefinition8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pivotCacheDefinition" Target="pivotCache/pivotCacheDefinition4.xml"/><Relationship Id="rId36" Type="http://schemas.openxmlformats.org/officeDocument/2006/relationships/pivotCacheDefinition" Target="pivotCache/pivotCacheDefinition1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pivotCacheDefinition" Target="pivotCache/pivotCacheDefinition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pivotCacheDefinition" Target="pivotCache/pivotCacheDefinition3.xml"/><Relationship Id="rId30" Type="http://schemas.openxmlformats.org/officeDocument/2006/relationships/pivotCacheDefinition" Target="pivotCache/pivotCacheDefinition6.xml"/><Relationship Id="rId35" Type="http://schemas.openxmlformats.org/officeDocument/2006/relationships/pivotCacheDefinition" Target="pivotCache/pivotCacheDefinition1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9.xml"/></Relationships>
</file>

<file path=xl/pivotCache/_rels/pivotCacheDefinition1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0.xml"/></Relationships>
</file>

<file path=xl/pivotCache/_rels/pivotCacheDefinition1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1.xml"/></Relationships>
</file>

<file path=xl/pivotCache/_rels/pivotCacheDefinition1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usana Imelda Duarte Vanoye" refreshedDate="44957.595675694443" createdVersion="5" refreshedVersion="5" minRefreshableVersion="3" recordCount="1002">
  <cacheSource type="worksheet">
    <worksheetSource ref="AE3:AF561" sheet="BASE"/>
  </cacheSource>
  <cacheFields count="2">
    <cacheField name="CRI-BALANZA" numFmtId="0">
      <sharedItems containsBlank="1" count="504">
        <s v="00000"/>
        <s v="01000"/>
        <s v="01100"/>
        <s v="01101"/>
        <s v="03000"/>
        <s v="03100"/>
        <s v="03101"/>
        <s v="03103"/>
        <s v="03104"/>
        <s v="03106"/>
        <s v="03107"/>
        <s v="03108"/>
        <s v="03110"/>
        <s v="03111"/>
        <s v="03112"/>
        <s v="03113"/>
        <s v="03114"/>
        <s v="03115"/>
        <s v="03200"/>
        <s v="03201"/>
        <s v="03202"/>
        <s v="03203"/>
        <s v="03204"/>
        <s v="10000"/>
        <s v="11000"/>
        <s v="11100"/>
        <s v="11101"/>
        <s v="12000"/>
        <s v="12100"/>
        <s v="12101"/>
        <s v="12102"/>
        <s v="12103"/>
        <s v="12104"/>
        <s v="12105"/>
        <s v="12200"/>
        <s v="12202"/>
        <s v="13000"/>
        <s v="13200"/>
        <s v="13201"/>
        <s v="13300"/>
        <s v="13301"/>
        <s v="15000"/>
        <s v="15100"/>
        <s v="15101"/>
        <s v="15102"/>
        <s v="15103"/>
        <s v="17000"/>
        <s v="17100"/>
        <s v="17101"/>
        <s v="17102"/>
        <s v="17104"/>
        <s v="17105"/>
        <s v="17110"/>
        <s v="17200"/>
        <s v="17201"/>
        <s v="17202"/>
        <s v="17203"/>
        <s v="17204"/>
        <s v="17205"/>
        <s v="17210"/>
        <s v="17300"/>
        <s v="17301"/>
        <s v="17400"/>
        <s v="17401"/>
        <s v="18000"/>
        <s v="18100"/>
        <s v="18101"/>
        <s v="18102"/>
        <s v="18103"/>
        <s v="18104"/>
        <s v="18105"/>
        <s v="18106"/>
        <s v="18107"/>
        <s v="18108"/>
        <s v="18109"/>
        <s v="18110"/>
        <s v="18111"/>
        <s v="18112"/>
        <s v="18113"/>
        <s v="18114"/>
        <s v="18115"/>
        <s v="19000"/>
        <s v="19100"/>
        <s v="19101"/>
        <s v="40000"/>
        <s v="43000"/>
        <s v="43100"/>
        <s v="43101"/>
        <s v="43102"/>
        <s v="43103"/>
        <s v="43104"/>
        <s v="43105"/>
        <s v="43106"/>
        <s v="43109"/>
        <s v="43111"/>
        <s v="43112"/>
        <s v="43114"/>
        <s v="43115"/>
        <s v="43116"/>
        <s v="43117"/>
        <s v="43118"/>
        <s v="43121"/>
        <s v="43122"/>
        <s v="43123"/>
        <s v="43124"/>
        <s v="43125"/>
        <s v="43126"/>
        <s v="43127"/>
        <s v="43128"/>
        <s v="43129"/>
        <s v="43130"/>
        <s v="43131"/>
        <s v="43132"/>
        <s v="43133"/>
        <s v="43134"/>
        <s v="43136"/>
        <s v="43137"/>
        <s v="43138"/>
        <s v="43139"/>
        <s v="43140"/>
        <s v="43141"/>
        <s v="43142"/>
        <s v="43143"/>
        <s v="43144"/>
        <s v="43108"/>
        <s v="43120"/>
        <s v="43135"/>
        <s v="43200"/>
        <s v="43201"/>
        <s v="43202"/>
        <s v="43203"/>
        <s v="43204"/>
        <s v="43205"/>
        <s v="43206"/>
        <s v="43207"/>
        <s v="43208"/>
        <s v="43209"/>
        <s v="43212"/>
        <s v="43213"/>
        <s v="43214"/>
        <s v="43218"/>
        <s v="43219"/>
        <s v="43220"/>
        <s v="43300"/>
        <s v="43301"/>
        <s v="43302"/>
        <s v="43303"/>
        <s v="43304"/>
        <s v="43305"/>
        <s v="43306"/>
        <s v="43307"/>
        <s v="43308"/>
        <s v="43309"/>
        <s v="43310"/>
        <s v="43311"/>
        <s v="43312"/>
        <s v="43313"/>
        <s v="43314"/>
        <s v="43399"/>
        <s v="43400"/>
        <s v="43401"/>
        <s v="43402"/>
        <s v="43403"/>
        <s v="43404"/>
        <s v="43405"/>
        <s v="43406"/>
        <s v="43407"/>
        <s v="43408"/>
        <s v="43409"/>
        <s v="43410"/>
        <s v="43411"/>
        <s v="43412"/>
        <s v="43413"/>
        <s v="43414"/>
        <s v="43415"/>
        <s v="43416"/>
        <s v="43417"/>
        <s v="43421"/>
        <s v="43499"/>
        <s v="43500"/>
        <s v="43501"/>
        <s v="43502"/>
        <s v="43503"/>
        <s v="43504"/>
        <s v="43505"/>
        <s v="43507"/>
        <s v="43508"/>
        <s v="43510"/>
        <s v="43511"/>
        <s v="43512"/>
        <s v="43513"/>
        <s v="43514"/>
        <s v="43515"/>
        <s v="43516"/>
        <s v="43521"/>
        <s v="43522"/>
        <s v="43523"/>
        <s v="43600"/>
        <s v="43601"/>
        <s v="43602"/>
        <s v="43605"/>
        <s v="43607"/>
        <s v="43700"/>
        <s v="43702"/>
        <s v="43703"/>
        <s v="43704"/>
        <s v="43705"/>
        <s v="43798"/>
        <s v="43799"/>
        <s v="43800"/>
        <s v="43801"/>
        <s v="45000"/>
        <s v="45100"/>
        <s v="45101"/>
        <s v="45105"/>
        <s v="45200"/>
        <s v="45201"/>
        <s v="45203"/>
        <s v="45204"/>
        <s v="45300"/>
        <s v="45301"/>
        <s v="45303"/>
        <s v="45306"/>
        <s v="50000"/>
        <s v="51000"/>
        <s v="51100"/>
        <s v="51101"/>
        <s v="51102"/>
        <s v="51104"/>
        <s v="51106"/>
        <s v="51107"/>
        <s v="51108"/>
        <s v="51109"/>
        <s v="51112"/>
        <s v="51113"/>
        <s v="51115"/>
        <s v="51114"/>
        <s v="51116"/>
        <s v="51117"/>
        <s v="51119"/>
        <s v="52000"/>
        <s v="52200"/>
        <s v="52201"/>
        <s v="52202"/>
        <s v="52203"/>
        <s v="59000"/>
        <s v="59100"/>
        <s v="59101"/>
        <s v="60000"/>
        <s v="61000"/>
        <s v="61100"/>
        <s v="61102"/>
        <s v="61103"/>
        <s v="61104"/>
        <s v="61105"/>
        <s v="61106"/>
        <s v="61107"/>
        <s v="61108"/>
        <s v="61109"/>
        <s v="61110"/>
        <s v="61111"/>
        <s v="61112"/>
        <s v="61101"/>
        <s v="61153"/>
        <s v="61200"/>
        <s v="61201"/>
        <s v="61202"/>
        <s v="61300"/>
        <s v="61301"/>
        <s v="61302"/>
        <s v="61303"/>
        <s v="61304"/>
        <s v="61305"/>
        <s v="61307"/>
        <s v="61311"/>
        <s v="61312"/>
        <s v="61400"/>
        <s v="61401"/>
        <s v="61402"/>
        <s v="61403"/>
        <s v="61408"/>
        <s v="61409"/>
        <s v="61410"/>
        <s v="61411"/>
        <s v="61412"/>
        <s v="61413"/>
        <s v="61414"/>
        <s v="61416"/>
        <s v="61417"/>
        <s v="61419"/>
        <s v="61420"/>
        <s v="61421"/>
        <s v="61425"/>
        <s v="61426"/>
        <s v="61499"/>
        <s v="61427"/>
        <s v="61429"/>
        <s v="61428"/>
        <s v="61430"/>
        <s v="61405"/>
        <s v="61431"/>
        <s v="69000"/>
        <s v="69100"/>
        <s v="69101"/>
        <s v="70000"/>
        <s v="71000"/>
        <s v="71100"/>
        <s v="71101"/>
        <s v="71199"/>
        <s v="72000"/>
        <s v="72100"/>
        <s v="72199"/>
        <s v="80000"/>
        <s v="81000"/>
        <s v="81100"/>
        <s v="81101"/>
        <s v="81102"/>
        <s v="81103"/>
        <s v="81200"/>
        <s v="81201"/>
        <s v="81202"/>
        <s v="81203"/>
        <s v="81300"/>
        <s v="81301"/>
        <s v="81400"/>
        <s v="81401"/>
        <s v="81500"/>
        <s v="81501"/>
        <s v="81502"/>
        <s v="81503"/>
        <s v="81504"/>
        <s v="81600"/>
        <s v="81601"/>
        <s v="81603"/>
        <s v="81606"/>
        <s v="81607"/>
        <s v="81608"/>
        <s v="81610"/>
        <s v="81614"/>
        <s v="81615"/>
        <s v="81616"/>
        <s v="81617"/>
        <s v="81618"/>
        <s v="81619"/>
        <s v="81620"/>
        <s v="81621"/>
        <s v="81622"/>
        <s v="81623"/>
        <s v="81624"/>
        <s v="81625"/>
        <s v="81630"/>
        <s v="81631"/>
        <s v="81604"/>
        <s v="81626"/>
        <s v="81632"/>
        <s v="81700"/>
        <s v="81701"/>
        <s v="81703"/>
        <s v="81704"/>
        <s v="81710"/>
        <s v="81713"/>
        <s v="81714"/>
        <s v="81719"/>
        <s v="81720"/>
        <s v="81721"/>
        <s v="81724"/>
        <s v="81731"/>
        <s v="81733"/>
        <s v="81734"/>
        <s v="81735"/>
        <s v="81736"/>
        <s v="81740"/>
        <s v="81742"/>
        <s v="81743"/>
        <s v="81744"/>
        <s v="81751"/>
        <s v="81752"/>
        <s v="81763"/>
        <s v="81764"/>
        <s v="81769"/>
        <s v="81708"/>
        <s v="81738"/>
        <s v="81800"/>
        <s v="81801"/>
        <s v="81803"/>
        <s v="81804"/>
        <s v="81805"/>
        <s v="81806"/>
        <s v="81808"/>
        <s v="81809"/>
        <s v="81810"/>
        <s v="81811"/>
        <s v="81900"/>
        <s v="81901"/>
        <s v="81902"/>
        <s v="81903"/>
        <s v="81904"/>
        <s v="81905"/>
        <s v="81907"/>
        <s v="81908"/>
        <s v="81910"/>
        <s v="81912"/>
        <s v="81913"/>
        <s v="81914"/>
        <s v="81915"/>
        <s v="81917"/>
        <s v="81926"/>
        <s v="81927"/>
        <s v="81929"/>
        <s v="81931"/>
        <s v="81932"/>
        <s v="81933"/>
        <s v="81934"/>
        <s v="81945"/>
        <s v="82000"/>
        <s v="82100"/>
        <s v="82101"/>
        <s v="82102"/>
        <s v="82103"/>
        <s v="82200"/>
        <s v="82201"/>
        <s v="82300"/>
        <s v="82301"/>
        <s v="82302"/>
        <s v="82400"/>
        <s v="82401"/>
        <s v="82500"/>
        <s v="82501"/>
        <s v="82502"/>
        <s v="82503"/>
        <s v="82504"/>
        <s v="82600"/>
        <s v="82601"/>
        <s v="82602"/>
        <s v="82700"/>
        <s v="82701"/>
        <s v="82800"/>
        <s v="82801"/>
        <s v="83000"/>
        <s v="83100"/>
        <s v="83101"/>
        <s v="83102"/>
        <s v="83106"/>
        <s v="83200"/>
        <s v="83201"/>
        <s v="83202"/>
        <s v="83203"/>
        <s v="83204"/>
        <s v="83206"/>
        <s v="83207"/>
        <s v="83209"/>
        <s v="83210"/>
        <s v="83211"/>
        <s v="83212"/>
        <s v="83213"/>
        <s v="83215"/>
        <s v="83217"/>
        <s v="83219"/>
        <s v="83220"/>
        <s v="83222"/>
        <s v="83225"/>
        <s v="83226"/>
        <s v="83228"/>
        <s v="83230"/>
        <s v="83231"/>
        <s v="83232"/>
        <s v="83233"/>
        <s v="83235"/>
        <s v="83236"/>
        <s v="83239"/>
        <s v="83242"/>
        <s v="83243"/>
        <s v="83244"/>
        <s v="83245"/>
        <s v="83246"/>
        <s v="83247"/>
        <s v="83248"/>
        <s v="83249"/>
        <s v="83250"/>
        <s v="83251"/>
        <s v="83252"/>
        <s v="83253"/>
        <s v="83254"/>
        <s v="83255"/>
        <s v="83256"/>
        <s v="83258"/>
        <s v="83260"/>
        <s v="83261"/>
        <s v="83262"/>
        <s v="83263"/>
        <s v="83264"/>
        <s v="83265"/>
        <s v="83266"/>
        <s v="83259"/>
        <s v="83300"/>
        <s v="83302"/>
        <s v="83303"/>
        <s v="83304"/>
        <s v="83306"/>
        <s v="83309"/>
        <s v="83310"/>
        <s v="83312"/>
        <s v="83313"/>
        <m/>
      </sharedItems>
    </cacheField>
    <cacheField name="IMPORTE" numFmtId="0">
      <sharedItems containsString="0" containsBlank="1" containsNumber="1" containsInteger="1" minValue="-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usana Imelda Duarte Vanoye" refreshedDate="45044.505310879627" createdVersion="5" refreshedVersion="5" minRefreshableVersion="3" recordCount="1036">
  <cacheSource type="worksheet">
    <worksheetSource ref="U3:X561" sheet="BASE"/>
  </cacheSource>
  <cacheFields count="4">
    <cacheField name="CUENTA" numFmtId="0">
      <sharedItems containsBlank="1" count="527">
        <s v="00000"/>
        <s v="01000"/>
        <s v="01100"/>
        <s v="01101"/>
        <s v="03000"/>
        <s v="03100"/>
        <s v="03101"/>
        <s v="03103"/>
        <s v="03104"/>
        <s v="03106"/>
        <s v="03107"/>
        <s v="03108"/>
        <s v="03110"/>
        <s v="03111"/>
        <s v="03112"/>
        <s v="03113"/>
        <s v="03114"/>
        <s v="03115"/>
        <s v="03200"/>
        <s v="03201"/>
        <s v="03202"/>
        <s v="03203"/>
        <s v="03204"/>
        <s v="03205"/>
        <s v="03206"/>
        <s v="10000"/>
        <s v="11000"/>
        <s v="11100"/>
        <s v="11101"/>
        <s v="11200"/>
        <s v="11201"/>
        <s v="11202"/>
        <s v="11203"/>
        <s v="11204"/>
        <s v="12000"/>
        <s v="12100"/>
        <s v="12101"/>
        <s v="12102"/>
        <s v="12103"/>
        <s v="12104"/>
        <s v="12105"/>
        <s v="12200"/>
        <s v="12202"/>
        <s v="13000"/>
        <s v="13200"/>
        <s v="13201"/>
        <s v="13202"/>
        <s v="13203"/>
        <s v="13300"/>
        <s v="13301"/>
        <s v="15000"/>
        <s v="15100"/>
        <s v="15101"/>
        <s v="15102"/>
        <s v="15103"/>
        <s v="17000"/>
        <s v="17100"/>
        <s v="17101"/>
        <s v="17102"/>
        <s v="17104"/>
        <s v="17105"/>
        <s v="17110"/>
        <s v="17200"/>
        <s v="17201"/>
        <s v="17202"/>
        <s v="17203"/>
        <s v="17204"/>
        <s v="17205"/>
        <s v="17210"/>
        <s v="17300"/>
        <s v="17301"/>
        <s v="17400"/>
        <s v="17401"/>
        <s v="18000"/>
        <s v="18100"/>
        <s v="18101"/>
        <s v="18102"/>
        <s v="18103"/>
        <s v="18104"/>
        <s v="18105"/>
        <s v="18106"/>
        <s v="18107"/>
        <s v="18108"/>
        <s v="18109"/>
        <s v="18110"/>
        <s v="18111"/>
        <s v="18112"/>
        <s v="18113"/>
        <s v="18114"/>
        <s v="18115"/>
        <s v="18117"/>
        <s v="18118"/>
        <s v="19000"/>
        <s v="19100"/>
        <s v="19101"/>
        <s v="16000"/>
        <s v="16100"/>
        <s v="16101"/>
        <s v="16102"/>
        <s v="16103"/>
        <s v="16104"/>
        <s v="40000"/>
        <s v="43000"/>
        <s v="43100"/>
        <s v="43101"/>
        <s v="43102"/>
        <s v="43103"/>
        <s v="43104"/>
        <s v="43105"/>
        <s v="43106"/>
        <s v="43109"/>
        <s v="43111"/>
        <s v="43112"/>
        <s v="43114"/>
        <s v="43115"/>
        <s v="43116"/>
        <s v="43117"/>
        <s v="43118"/>
        <s v="43121"/>
        <s v="43122"/>
        <s v="43123"/>
        <s v="43124"/>
        <s v="43125"/>
        <s v="43126"/>
        <s v="43127"/>
        <s v="43128"/>
        <s v="43129"/>
        <s v="43130"/>
        <s v="43131"/>
        <s v="43132"/>
        <s v="43133"/>
        <s v="43134"/>
        <s v="43136"/>
        <s v="43137"/>
        <s v="43138"/>
        <s v="43139"/>
        <s v="43140"/>
        <s v="43141"/>
        <s v="43142"/>
        <s v="43143"/>
        <s v="43144"/>
        <s v="43108"/>
        <s v="43120"/>
        <s v="43135"/>
        <s v="43200"/>
        <s v="43201"/>
        <s v="43202"/>
        <s v="43203"/>
        <s v="43204"/>
        <s v="43205"/>
        <s v="43206"/>
        <s v="43207"/>
        <s v="43208"/>
        <s v="43209"/>
        <s v="43212"/>
        <s v="43213"/>
        <s v="43214"/>
        <s v="43218"/>
        <s v="43219"/>
        <s v="43220"/>
        <s v="43300"/>
        <s v="43301"/>
        <s v="43302"/>
        <s v="43303"/>
        <s v="43304"/>
        <s v="43305"/>
        <s v="43306"/>
        <s v="43307"/>
        <s v="43308"/>
        <s v="43309"/>
        <s v="43310"/>
        <s v="43311"/>
        <s v="43312"/>
        <s v="43313"/>
        <s v="43314"/>
        <s v="43399"/>
        <s v="43400"/>
        <s v="43401"/>
        <s v="43402"/>
        <s v="43403"/>
        <s v="43404"/>
        <s v="43405"/>
        <s v="43406"/>
        <s v="43407"/>
        <s v="43408"/>
        <s v="43409"/>
        <s v="43410"/>
        <s v="43411"/>
        <s v="43412"/>
        <s v="43413"/>
        <s v="43414"/>
        <s v="43415"/>
        <s v="43416"/>
        <s v="43417"/>
        <s v="43421"/>
        <s v="43499"/>
        <s v="43500"/>
        <s v="43501"/>
        <s v="43502"/>
        <s v="43503"/>
        <s v="43504"/>
        <s v="43505"/>
        <s v="43507"/>
        <s v="43508"/>
        <s v="43510"/>
        <s v="43511"/>
        <s v="43512"/>
        <s v="43513"/>
        <s v="43514"/>
        <s v="43515"/>
        <s v="43516"/>
        <s v="43521"/>
        <s v="43522"/>
        <s v="43523"/>
        <s v="43600"/>
        <s v="43601"/>
        <s v="43602"/>
        <s v="43605"/>
        <s v="43607"/>
        <s v="43700"/>
        <s v="43702"/>
        <s v="43703"/>
        <s v="43704"/>
        <s v="43705"/>
        <s v="43798"/>
        <s v="43799"/>
        <s v="43800"/>
        <s v="43801"/>
        <s v="45000"/>
        <s v="45100"/>
        <s v="45101"/>
        <s v="45105"/>
        <s v="45200"/>
        <s v="45201"/>
        <s v="45203"/>
        <s v="45204"/>
        <s v="45300"/>
        <s v="45301"/>
        <s v="45303"/>
        <s v="45306"/>
        <s v="50000"/>
        <s v="51000"/>
        <s v="51100"/>
        <s v="51101"/>
        <s v="51102"/>
        <s v="51104"/>
        <s v="51106"/>
        <s v="51107"/>
        <s v="51108"/>
        <s v="51109"/>
        <s v="51112"/>
        <s v="51113"/>
        <s v="#N/A"/>
        <s v="51115"/>
        <s v="51114"/>
        <s v="51116"/>
        <s v="51117"/>
        <s v="51119"/>
        <s v="51121"/>
        <s v="51123"/>
        <s v="51124"/>
        <s v="52000"/>
        <s v="52200"/>
        <s v="52201"/>
        <s v="52202"/>
        <s v="52203"/>
        <s v="59000"/>
        <s v="59100"/>
        <s v="59101"/>
        <s v="60000"/>
        <s v="61000"/>
        <s v="61100"/>
        <s v="61102"/>
        <s v="61103"/>
        <s v="61104"/>
        <s v="61105"/>
        <s v="61106"/>
        <s v="61107"/>
        <s v="61108"/>
        <s v="61109"/>
        <s v="61110"/>
        <s v="61111"/>
        <s v="61112"/>
        <s v="61101"/>
        <s v="61153"/>
        <s v="61200"/>
        <s v="61201"/>
        <s v="61202"/>
        <s v="61300"/>
        <s v="61301"/>
        <s v="61302"/>
        <s v="61303"/>
        <s v="61304"/>
        <s v="61305"/>
        <s v="61307"/>
        <s v="61311"/>
        <s v="61312"/>
        <s v="61400"/>
        <s v="61401"/>
        <s v="61402"/>
        <s v="61403"/>
        <s v="61408"/>
        <s v="61409"/>
        <s v="61410"/>
        <s v="61411"/>
        <s v="61412"/>
        <s v="61413"/>
        <s v="61414"/>
        <s v="61416"/>
        <s v="61417"/>
        <s v="61419"/>
        <s v="61420"/>
        <s v="61421"/>
        <s v="61425"/>
        <s v="61426"/>
        <s v="61499"/>
        <s v="61427"/>
        <s v="61429"/>
        <s v="61428"/>
        <s v="61430"/>
        <s v="61405"/>
        <s v="61431"/>
        <s v="69000"/>
        <s v="69100"/>
        <s v="69101"/>
        <s v="70000"/>
        <s v="71000"/>
        <s v="71100"/>
        <s v="71101"/>
        <s v="71199"/>
        <s v="72000"/>
        <s v="72100"/>
        <s v="72199"/>
        <s v="80000"/>
        <s v="81000"/>
        <s v="81100"/>
        <s v="81101"/>
        <s v="81102"/>
        <s v="81103"/>
        <s v="81200"/>
        <s v="81201"/>
        <s v="81202"/>
        <s v="81203"/>
        <s v="81300"/>
        <s v="81301"/>
        <s v="81400"/>
        <s v="81401"/>
        <s v="81500"/>
        <s v="81501"/>
        <s v="81502"/>
        <s v="81503"/>
        <s v="81504"/>
        <s v="81600"/>
        <s v="81601"/>
        <s v="81603"/>
        <s v="81606"/>
        <s v="81607"/>
        <s v="81608"/>
        <s v="81610"/>
        <s v="81614"/>
        <s v="81615"/>
        <s v="81616"/>
        <s v="81617"/>
        <s v="81618"/>
        <s v="81619"/>
        <s v="81620"/>
        <s v="81621"/>
        <s v="81622"/>
        <s v="81623"/>
        <s v="81624"/>
        <s v="81625"/>
        <s v="81630"/>
        <s v="81631"/>
        <s v="81604"/>
        <s v="81626"/>
        <s v="81632"/>
        <s v="81700"/>
        <s v="81701"/>
        <s v="81703"/>
        <s v="81704"/>
        <s v="81710"/>
        <s v="81713"/>
        <s v="81714"/>
        <s v="81719"/>
        <s v="81720"/>
        <s v="81721"/>
        <s v="81724"/>
        <s v="81731"/>
        <s v="81733"/>
        <s v="81734"/>
        <s v="81735"/>
        <s v="81736"/>
        <s v="81740"/>
        <s v="81742"/>
        <s v="81743"/>
        <s v="81744"/>
        <s v="81751"/>
        <s v="81752"/>
        <s v="81763"/>
        <s v="81764"/>
        <s v="81769"/>
        <s v="81708"/>
        <s v="81738"/>
        <s v="81800"/>
        <s v="81801"/>
        <s v="81803"/>
        <s v="81804"/>
        <s v="81805"/>
        <s v="81806"/>
        <s v="81808"/>
        <s v="81809"/>
        <s v="81810"/>
        <s v="81811"/>
        <s v="81900"/>
        <s v="81901"/>
        <s v="81902"/>
        <s v="81903"/>
        <s v="81904"/>
        <s v="81905"/>
        <s v="81907"/>
        <s v="81908"/>
        <s v="81910"/>
        <s v="81912"/>
        <s v="81913"/>
        <s v="81914"/>
        <s v="81915"/>
        <s v="81917"/>
        <s v="81926"/>
        <s v="81927"/>
        <s v="81929"/>
        <s v="81931"/>
        <s v="81932"/>
        <s v="81933"/>
        <s v="81934"/>
        <s v="81945"/>
        <s v="82000"/>
        <s v="82100"/>
        <s v="82101"/>
        <s v="82102"/>
        <s v="82103"/>
        <s v="82200"/>
        <s v="82201"/>
        <s v="82300"/>
        <s v="82301"/>
        <s v="82302"/>
        <s v="82400"/>
        <s v="82401"/>
        <s v="82500"/>
        <s v="82501"/>
        <s v="82502"/>
        <s v="82503"/>
        <s v="82504"/>
        <s v="82600"/>
        <s v="82601"/>
        <s v="82602"/>
        <s v="82700"/>
        <s v="82701"/>
        <s v="82800"/>
        <s v="82801"/>
        <s v="83000"/>
        <s v="83100"/>
        <s v="83101"/>
        <s v="83102"/>
        <s v="83106"/>
        <s v="83200"/>
        <s v="83201"/>
        <s v="83202"/>
        <s v="83203"/>
        <s v="83204"/>
        <s v="83206"/>
        <s v="83207"/>
        <s v="83209"/>
        <s v="83210"/>
        <s v="83211"/>
        <s v="83212"/>
        <s v="83213"/>
        <s v="83215"/>
        <s v="83217"/>
        <s v="83219"/>
        <s v="83220"/>
        <s v="83222"/>
        <s v="83225"/>
        <s v="83226"/>
        <s v="83228"/>
        <s v="83230"/>
        <s v="83231"/>
        <s v="83232"/>
        <s v="83233"/>
        <s v="83235"/>
        <s v="83236"/>
        <s v="83239"/>
        <s v="83242"/>
        <s v="83243"/>
        <s v="83244"/>
        <s v="83245"/>
        <s v="83246"/>
        <s v="83247"/>
        <s v="83248"/>
        <s v="83249"/>
        <s v="83250"/>
        <s v="83251"/>
        <s v="83252"/>
        <s v="83253"/>
        <s v="83254"/>
        <s v="83255"/>
        <s v="83256"/>
        <s v="83258"/>
        <s v="83260"/>
        <s v="83261"/>
        <s v="83262"/>
        <s v="83263"/>
        <s v="83264"/>
        <s v="83265"/>
        <s v="83266"/>
        <s v="83259"/>
        <s v="83267"/>
        <s v="83300"/>
        <s v="83302"/>
        <s v="83303"/>
        <s v="83304"/>
        <s v="83306"/>
        <s v="83309"/>
        <s v="83310"/>
        <s v="83312"/>
        <s v="83313"/>
        <s v="Total"/>
        <m/>
      </sharedItems>
    </cacheField>
    <cacheField name="ACTUAL" numFmtId="0">
      <sharedItems containsString="0" containsBlank="1" containsNumber="1" containsInteger="1" minValue="1" maxValue="1"/>
    </cacheField>
    <cacheField name="etas de fila" numFmtId="0">
      <sharedItems containsBlank="1"/>
    </cacheField>
    <cacheField name="DIFERENCIA" numFmtId="0">
      <sharedItems containsSemiMixedTypes="0" containsString="0" containsNumber="1" containsInteger="1" minValue="-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Susana Imelda Duarte Vanoye" refreshedDate="45082.566115277776" createdVersion="5" refreshedVersion="5" minRefreshableVersion="3" recordCount="1031">
  <cacheSource type="worksheet">
    <worksheetSource ref="U3:X561" sheet="BASE"/>
  </cacheSource>
  <cacheFields count="4">
    <cacheField name="CUENTA" numFmtId="0">
      <sharedItems containsBlank="1" count="528">
        <s v="00000"/>
        <s v="01000"/>
        <s v="01100"/>
        <s v="03000"/>
        <s v="03100"/>
        <s v="03101"/>
        <s v="03103"/>
        <s v="03104"/>
        <s v="03106"/>
        <s v="03107"/>
        <s v="03108"/>
        <s v="03110"/>
        <s v="03111"/>
        <s v="03112"/>
        <s v="03113"/>
        <s v="03114"/>
        <s v="03115"/>
        <s v="03200"/>
        <s v="03201"/>
        <s v="03202"/>
        <s v="03203"/>
        <s v="03204"/>
        <s v="03205"/>
        <s v="03206"/>
        <s v="10000"/>
        <s v="11000"/>
        <s v="11100"/>
        <s v="11101"/>
        <s v="11200"/>
        <s v="11201"/>
        <s v="11202"/>
        <s v="11203"/>
        <s v="11204"/>
        <s v="12000"/>
        <s v="12100"/>
        <s v="12101"/>
        <s v="12102"/>
        <s v="12103"/>
        <s v="12104"/>
        <s v="12105"/>
        <s v="12200"/>
        <s v="12202"/>
        <s v="13000"/>
        <s v="13200"/>
        <s v="13201"/>
        <s v="13202"/>
        <s v="13203"/>
        <s v="13300"/>
        <s v="13301"/>
        <s v="15000"/>
        <s v="15100"/>
        <s v="15101"/>
        <s v="15102"/>
        <s v="15103"/>
        <s v="17000"/>
        <s v="17100"/>
        <s v="17101"/>
        <s v="17102"/>
        <s v="17104"/>
        <s v="17105"/>
        <s v="17110"/>
        <s v="17200"/>
        <s v="17201"/>
        <s v="17202"/>
        <s v="17203"/>
        <s v="17204"/>
        <s v="17205"/>
        <s v="17210"/>
        <s v="17213"/>
        <s v="17300"/>
        <s v="17301"/>
        <s v="17400"/>
        <s v="17401"/>
        <s v="18000"/>
        <s v="18100"/>
        <s v="18101"/>
        <s v="18102"/>
        <s v="18103"/>
        <s v="18104"/>
        <s v="18105"/>
        <s v="18106"/>
        <s v="18107"/>
        <s v="18108"/>
        <s v="18109"/>
        <s v="18110"/>
        <s v="18111"/>
        <s v="18112"/>
        <s v="18113"/>
        <s v="18114"/>
        <s v="18115"/>
        <s v="18117"/>
        <s v="18118"/>
        <s v="19000"/>
        <s v="19100"/>
        <s v="19101"/>
        <s v="16000"/>
        <s v="16100"/>
        <s v="16101"/>
        <s v="16102"/>
        <s v="16103"/>
        <s v="16104"/>
        <s v="40000"/>
        <s v="43000"/>
        <s v="43100"/>
        <s v="43101"/>
        <s v="43102"/>
        <s v="43103"/>
        <s v="43104"/>
        <s v="43105"/>
        <s v="43106"/>
        <s v="43108"/>
        <s v="43109"/>
        <s v="43111"/>
        <s v="43112"/>
        <s v="43114"/>
        <s v="43115"/>
        <s v="43116"/>
        <s v="43117"/>
        <s v="43118"/>
        <s v="43120"/>
        <s v="43121"/>
        <s v="43122"/>
        <s v="43123"/>
        <s v="43124"/>
        <s v="43125"/>
        <s v="43126"/>
        <s v="43127"/>
        <s v="43128"/>
        <s v="43129"/>
        <s v="43130"/>
        <s v="43131"/>
        <s v="43132"/>
        <s v="43133"/>
        <s v="43134"/>
        <s v="43135"/>
        <s v="43136"/>
        <s v="43137"/>
        <s v="43138"/>
        <s v="43139"/>
        <s v="43140"/>
        <s v="43141"/>
        <s v="43142"/>
        <s v="43143"/>
        <s v="43144"/>
        <s v="43200"/>
        <s v="43201"/>
        <s v="43202"/>
        <s v="43203"/>
        <s v="43204"/>
        <s v="43205"/>
        <s v="43206"/>
        <s v="43207"/>
        <s v="43208"/>
        <s v="43209"/>
        <s v="43212"/>
        <s v="43213"/>
        <s v="43214"/>
        <s v="43218"/>
        <s v="43219"/>
        <s v="43220"/>
        <s v="43300"/>
        <s v="43301"/>
        <s v="43302"/>
        <s v="43303"/>
        <s v="43304"/>
        <s v="43305"/>
        <s v="43306"/>
        <s v="43307"/>
        <s v="43308"/>
        <s v="43309"/>
        <s v="43310"/>
        <s v="43311"/>
        <s v="43312"/>
        <s v="43313"/>
        <s v="43314"/>
        <s v="43399"/>
        <s v="43400"/>
        <s v="43401"/>
        <s v="43402"/>
        <s v="43403"/>
        <s v="43404"/>
        <s v="43405"/>
        <s v="43406"/>
        <s v="43407"/>
        <s v="43408"/>
        <s v="43409"/>
        <s v="43410"/>
        <s v="43411"/>
        <s v="43412"/>
        <s v="43413"/>
        <s v="43414"/>
        <s v="43415"/>
        <s v="43416"/>
        <s v="43417"/>
        <s v="43421"/>
        <s v="43499"/>
        <s v="43500"/>
        <s v="43501"/>
        <s v="43502"/>
        <s v="43503"/>
        <s v="43504"/>
        <s v="43505"/>
        <s v="43507"/>
        <s v="43508"/>
        <s v="43510"/>
        <s v="43511"/>
        <s v="43512"/>
        <s v="43513"/>
        <s v="43514"/>
        <s v="43515"/>
        <s v="43516"/>
        <s v="43521"/>
        <s v="43522"/>
        <s v="43523"/>
        <s v="43600"/>
        <s v="43601"/>
        <s v="43602"/>
        <s v="43605"/>
        <s v="43607"/>
        <s v="43700"/>
        <s v="43702"/>
        <s v="43703"/>
        <s v="43704"/>
        <s v="43705"/>
        <s v="43798"/>
        <s v="43799"/>
        <s v="43800"/>
        <s v="43801"/>
        <s v="45000"/>
        <s v="45100"/>
        <s v="45101"/>
        <s v="45105"/>
        <s v="45200"/>
        <s v="45201"/>
        <s v="45203"/>
        <s v="45204"/>
        <s v="45300"/>
        <s v="45301"/>
        <s v="45303"/>
        <s v="45306"/>
        <s v="50000"/>
        <s v="51000"/>
        <s v="51100"/>
        <s v="51101"/>
        <s v="51102"/>
        <s v="51104"/>
        <s v="51106"/>
        <s v="51107"/>
        <s v="51108"/>
        <s v="51109"/>
        <s v="51112"/>
        <s v="51113"/>
        <s v="51114"/>
        <s v="51115"/>
        <s v="51116"/>
        <s v="51117"/>
        <s v="51119"/>
        <s v="51121"/>
        <s v="51123"/>
        <s v="51124"/>
        <s v="#N/A"/>
        <s v="52000"/>
        <s v="52200"/>
        <s v="52201"/>
        <s v="52202"/>
        <s v="52203"/>
        <s v="59000"/>
        <s v="59100"/>
        <s v="59101"/>
        <s v="60000"/>
        <s v="61000"/>
        <s v="61100"/>
        <s v="61101"/>
        <s v="61102"/>
        <s v="61103"/>
        <s v="61104"/>
        <s v="61105"/>
        <s v="61106"/>
        <s v="61107"/>
        <s v="61108"/>
        <s v="61109"/>
        <s v="61110"/>
        <s v="61111"/>
        <s v="61112"/>
        <s v="61153"/>
        <s v="61200"/>
        <s v="61201"/>
        <s v="61202"/>
        <s v="61300"/>
        <s v="61301"/>
        <s v="61302"/>
        <s v="61303"/>
        <s v="61304"/>
        <s v="61305"/>
        <s v="61307"/>
        <s v="61311"/>
        <s v="61312"/>
        <s v="61400"/>
        <s v="61401"/>
        <s v="61402"/>
        <s v="61403"/>
        <s v="61405"/>
        <s v="61408"/>
        <s v="61409"/>
        <s v="61410"/>
        <s v="61411"/>
        <s v="61412"/>
        <s v="61413"/>
        <s v="61414"/>
        <s v="61416"/>
        <s v="61417"/>
        <s v="61419"/>
        <s v="61420"/>
        <s v="61421"/>
        <s v="61425"/>
        <s v="61426"/>
        <s v="61427"/>
        <s v="61428"/>
        <s v="61429"/>
        <s v="61430"/>
        <s v="61431"/>
        <s v="61499"/>
        <s v="69000"/>
        <s v="69100"/>
        <s v="69101"/>
        <s v="70000"/>
        <s v="71000"/>
        <s v="71100"/>
        <s v="71101"/>
        <s v="71199"/>
        <s v="72000"/>
        <s v="72100"/>
        <s v="72199"/>
        <s v="80000"/>
        <s v="81000"/>
        <s v="81100"/>
        <s v="81101"/>
        <s v="81102"/>
        <s v="81103"/>
        <s v="81200"/>
        <s v="81201"/>
        <s v="81202"/>
        <s v="81203"/>
        <s v="81300"/>
        <s v="81301"/>
        <s v="81400"/>
        <s v="81401"/>
        <s v="81500"/>
        <s v="81501"/>
        <s v="81502"/>
        <s v="81503"/>
        <s v="81504"/>
        <s v="81600"/>
        <s v="81601"/>
        <s v="81603"/>
        <s v="81604"/>
        <s v="81606"/>
        <s v="81607"/>
        <s v="81608"/>
        <s v="81610"/>
        <s v="81614"/>
        <s v="81615"/>
        <s v="81616"/>
        <s v="81617"/>
        <s v="81618"/>
        <s v="81619"/>
        <s v="81620"/>
        <s v="81621"/>
        <s v="81622"/>
        <s v="81623"/>
        <s v="81624"/>
        <s v="81625"/>
        <s v="81626"/>
        <s v="81630"/>
        <s v="81631"/>
        <s v="81632"/>
        <s v="81700"/>
        <s v="81701"/>
        <s v="81703"/>
        <s v="81704"/>
        <s v="81708"/>
        <s v="81710"/>
        <s v="81713"/>
        <s v="81714"/>
        <s v="81719"/>
        <s v="81720"/>
        <s v="81721"/>
        <s v="81724"/>
        <s v="81731"/>
        <s v="81733"/>
        <s v="81734"/>
        <s v="81735"/>
        <s v="81736"/>
        <s v="81738"/>
        <s v="81740"/>
        <s v="81742"/>
        <s v="81743"/>
        <s v="81744"/>
        <s v="81751"/>
        <s v="81752"/>
        <s v="81763"/>
        <s v="81764"/>
        <s v="81769"/>
        <s v="81800"/>
        <s v="81801"/>
        <s v="81803"/>
        <s v="81804"/>
        <s v="81805"/>
        <s v="81806"/>
        <s v="81808"/>
        <s v="81809"/>
        <s v="81810"/>
        <s v="81811"/>
        <s v="81900"/>
        <s v="81901"/>
        <s v="81902"/>
        <s v="81903"/>
        <s v="81904"/>
        <s v="81905"/>
        <s v="81907"/>
        <s v="81908"/>
        <s v="81910"/>
        <s v="81912"/>
        <s v="81913"/>
        <s v="81914"/>
        <s v="81915"/>
        <s v="81917"/>
        <s v="81926"/>
        <s v="81927"/>
        <s v="81929"/>
        <s v="81931"/>
        <s v="81932"/>
        <s v="81933"/>
        <s v="81934"/>
        <s v="81945"/>
        <s v="82000"/>
        <s v="82100"/>
        <s v="82101"/>
        <s v="82102"/>
        <s v="82103"/>
        <s v="82200"/>
        <s v="82201"/>
        <s v="82300"/>
        <s v="82301"/>
        <s v="82302"/>
        <s v="82400"/>
        <s v="82401"/>
        <s v="82500"/>
        <s v="82501"/>
        <s v="82502"/>
        <s v="82503"/>
        <s v="82504"/>
        <s v="82600"/>
        <s v="82601"/>
        <s v="82602"/>
        <s v="82700"/>
        <s v="82701"/>
        <s v="82800"/>
        <s v="82801"/>
        <s v="83000"/>
        <s v="83100"/>
        <s v="83101"/>
        <s v="83102"/>
        <s v="83106"/>
        <s v="83200"/>
        <s v="83201"/>
        <s v="83202"/>
        <s v="83203"/>
        <s v="83204"/>
        <s v="83206"/>
        <s v="83207"/>
        <s v="83209"/>
        <s v="83210"/>
        <s v="83211"/>
        <s v="83212"/>
        <s v="83213"/>
        <s v="83215"/>
        <s v="83217"/>
        <s v="83219"/>
        <s v="83220"/>
        <s v="83222"/>
        <s v="83225"/>
        <s v="83226"/>
        <s v="83228"/>
        <s v="83230"/>
        <s v="83231"/>
        <s v="83232"/>
        <s v="83233"/>
        <s v="83235"/>
        <s v="83236"/>
        <s v="83239"/>
        <s v="83242"/>
        <s v="83243"/>
        <s v="83244"/>
        <s v="83245"/>
        <s v="83246"/>
        <s v="83247"/>
        <s v="83248"/>
        <s v="83249"/>
        <s v="83250"/>
        <s v="83251"/>
        <s v="83252"/>
        <s v="83253"/>
        <s v="83254"/>
        <s v="83255"/>
        <s v="83256"/>
        <s v="83258"/>
        <s v="83259"/>
        <s v="83260"/>
        <s v="83261"/>
        <s v="83262"/>
        <s v="83263"/>
        <s v="83264"/>
        <s v="83265"/>
        <s v="83266"/>
        <s v="83267"/>
        <s v="83300"/>
        <s v="83302"/>
        <s v="83303"/>
        <s v="83304"/>
        <s v="83306"/>
        <s v="83309"/>
        <s v="83310"/>
        <s v="83312"/>
        <s v="83313"/>
        <s v="Total"/>
        <m/>
        <s v="51118"/>
      </sharedItems>
    </cacheField>
    <cacheField name="ACTUAL" numFmtId="0">
      <sharedItems containsString="0" containsBlank="1" containsNumber="1" containsInteger="1" minValue="1" maxValue="1"/>
    </cacheField>
    <cacheField name="etas de fila" numFmtId="0">
      <sharedItems containsBlank="1"/>
    </cacheField>
    <cacheField name="DIFERENCIA" numFmtId="0">
      <sharedItems containsSemiMixedTypes="0" containsString="0" containsNumber="1" containsInteger="1" minValue="-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Susana Imelda Duarte Vanoye" refreshedDate="45113.65689085648" createdVersion="5" refreshedVersion="5" minRefreshableVersion="3" recordCount="1041">
  <cacheSource type="worksheet">
    <worksheetSource ref="U3:X561" sheet="BASE"/>
  </cacheSource>
  <cacheFields count="4">
    <cacheField name="CUENTA" numFmtId="0">
      <sharedItems containsBlank="1" count="536">
        <s v="00000"/>
        <s v="01000"/>
        <s v="01100"/>
        <s v="01101"/>
        <s v="03000"/>
        <s v="03100"/>
        <s v="03101"/>
        <s v="03103"/>
        <s v="03104"/>
        <s v="03106"/>
        <s v="03107"/>
        <s v="03108"/>
        <s v="03110"/>
        <s v="03111"/>
        <s v="03112"/>
        <s v="03113"/>
        <s v="03114"/>
        <s v="03115"/>
        <s v="03116"/>
        <s v="03200"/>
        <s v="03201"/>
        <s v="03202"/>
        <s v="03203"/>
        <s v="03204"/>
        <s v="03205"/>
        <s v="03206"/>
        <s v="10000"/>
        <s v="11000"/>
        <s v="11100"/>
        <s v="11101"/>
        <s v="11200"/>
        <s v="11201"/>
        <s v="11202"/>
        <s v="11203"/>
        <s v="11204"/>
        <s v="12000"/>
        <s v="12100"/>
        <s v="12101"/>
        <s v="12102"/>
        <s v="12103"/>
        <s v="12104"/>
        <s v="12105"/>
        <s v="12200"/>
        <s v="12202"/>
        <s v="13000"/>
        <s v="13200"/>
        <s v="13201"/>
        <s v="13202"/>
        <s v="13203"/>
        <s v="13300"/>
        <s v="13301"/>
        <s v="15000"/>
        <s v="15100"/>
        <s v="15101"/>
        <s v="15102"/>
        <s v="15103"/>
        <s v="17000"/>
        <s v="17100"/>
        <s v="17101"/>
        <s v="17102"/>
        <s v="17104"/>
        <s v="17105"/>
        <s v="17110"/>
        <s v="17119"/>
        <s v="17120"/>
        <s v="17200"/>
        <s v="17201"/>
        <s v="17202"/>
        <s v="17203"/>
        <s v="17204"/>
        <s v="17205"/>
        <s v="17210"/>
        <s v="17213"/>
        <s v="17212"/>
        <s v="17214"/>
        <s v="17300"/>
        <s v="17301"/>
        <s v="17400"/>
        <s v="17401"/>
        <s v="18000"/>
        <s v="18100"/>
        <s v="18101"/>
        <s v="18102"/>
        <s v="18103"/>
        <s v="18104"/>
        <s v="18105"/>
        <s v="18106"/>
        <s v="18107"/>
        <s v="18108"/>
        <s v="18109"/>
        <s v="18110"/>
        <s v="18111"/>
        <s v="18112"/>
        <s v="18113"/>
        <s v="18114"/>
        <s v="18115"/>
        <s v="18117"/>
        <s v="18118"/>
        <s v="19000"/>
        <s v="19100"/>
        <s v="19101"/>
        <s v="16000"/>
        <s v="16100"/>
        <s v="16101"/>
        <s v="16102"/>
        <s v="16103"/>
        <s v="16104"/>
        <s v="40000"/>
        <s v="43000"/>
        <s v="43100"/>
        <s v="43101"/>
        <s v="43102"/>
        <s v="43103"/>
        <s v="43104"/>
        <s v="43105"/>
        <s v="43106"/>
        <s v="43109"/>
        <s v="43111"/>
        <s v="43112"/>
        <s v="43114"/>
        <s v="43115"/>
        <s v="43116"/>
        <s v="43117"/>
        <s v="43118"/>
        <s v="43121"/>
        <s v="43122"/>
        <s v="43123"/>
        <s v="43124"/>
        <s v="43125"/>
        <s v="43126"/>
        <s v="43127"/>
        <s v="43128"/>
        <s v="43129"/>
        <s v="43130"/>
        <s v="43131"/>
        <s v="43132"/>
        <s v="43133"/>
        <s v="43134"/>
        <s v="43136"/>
        <s v="43137"/>
        <s v="43138"/>
        <s v="43139"/>
        <s v="43140"/>
        <s v="43141"/>
        <s v="43142"/>
        <s v="43143"/>
        <s v="43144"/>
        <s v="43108"/>
        <s v="43120"/>
        <s v="43135"/>
        <s v="43113"/>
        <s v="43200"/>
        <s v="43201"/>
        <s v="43202"/>
        <s v="43203"/>
        <s v="43204"/>
        <s v="43205"/>
        <s v="43206"/>
        <s v="43207"/>
        <s v="43208"/>
        <s v="43209"/>
        <s v="43212"/>
        <s v="43213"/>
        <s v="43214"/>
        <s v="43218"/>
        <s v="43219"/>
        <s v="43220"/>
        <s v="43300"/>
        <s v="43301"/>
        <s v="43302"/>
        <s v="43303"/>
        <s v="43304"/>
        <s v="43305"/>
        <s v="43306"/>
        <s v="43307"/>
        <s v="43308"/>
        <s v="43309"/>
        <s v="43310"/>
        <s v="43311"/>
        <s v="43312"/>
        <s v="43313"/>
        <s v="43314"/>
        <s v="43399"/>
        <s v="43400"/>
        <s v="43401"/>
        <s v="43402"/>
        <s v="43403"/>
        <s v="43404"/>
        <s v="43405"/>
        <s v="43406"/>
        <s v="43407"/>
        <s v="43408"/>
        <s v="43409"/>
        <s v="43410"/>
        <s v="43411"/>
        <s v="43412"/>
        <s v="43413"/>
        <s v="43414"/>
        <s v="43415"/>
        <s v="43416"/>
        <s v="43417"/>
        <s v="43421"/>
        <s v="43499"/>
        <s v="43500"/>
        <s v="43501"/>
        <s v="43502"/>
        <s v="43503"/>
        <s v="43504"/>
        <s v="43505"/>
        <s v="43507"/>
        <s v="43508"/>
        <s v="43510"/>
        <s v="43511"/>
        <s v="43512"/>
        <s v="43513"/>
        <s v="43514"/>
        <s v="43515"/>
        <s v="43516"/>
        <s v="43521"/>
        <s v="43522"/>
        <s v="43523"/>
        <s v="43600"/>
        <s v="43601"/>
        <s v="43602"/>
        <s v="43605"/>
        <s v="43607"/>
        <s v="43700"/>
        <s v="43702"/>
        <s v="43703"/>
        <s v="43704"/>
        <s v="43705"/>
        <s v="43798"/>
        <s v="43799"/>
        <s v="43800"/>
        <s v="43801"/>
        <s v="45000"/>
        <s v="45100"/>
        <s v="45101"/>
        <s v="45105"/>
        <s v="45200"/>
        <s v="45201"/>
        <s v="45203"/>
        <s v="45204"/>
        <s v="45300"/>
        <s v="45301"/>
        <s v="45303"/>
        <s v="45306"/>
        <s v="50000"/>
        <s v="51000"/>
        <s v="51100"/>
        <s v="51101"/>
        <s v="51102"/>
        <s v="51104"/>
        <s v="51106"/>
        <s v="51107"/>
        <s v="51108"/>
        <s v="51109"/>
        <s v="51112"/>
        <s v="51113"/>
        <s v="5118"/>
        <s v="51115"/>
        <s v="51114"/>
        <s v="51116"/>
        <s v="51117"/>
        <s v="51119"/>
        <s v="51121"/>
        <s v="51123"/>
        <s v="51124"/>
        <s v="52000"/>
        <s v="52200"/>
        <s v="52201"/>
        <s v="52202"/>
        <s v="52203"/>
        <s v="59000"/>
        <s v="59100"/>
        <s v="59101"/>
        <s v="60000"/>
        <s v="61000"/>
        <s v="61100"/>
        <s v="61102"/>
        <s v="61103"/>
        <s v="61104"/>
        <s v="61105"/>
        <s v="61106"/>
        <s v="61107"/>
        <s v="61108"/>
        <s v="61109"/>
        <s v="61110"/>
        <s v="61111"/>
        <s v="61112"/>
        <s v="61101"/>
        <s v="61153"/>
        <s v="61200"/>
        <s v="61201"/>
        <s v="61202"/>
        <s v="61300"/>
        <s v="61301"/>
        <s v="61302"/>
        <s v="61303"/>
        <s v="61304"/>
        <s v="61305"/>
        <s v="61307"/>
        <s v="61311"/>
        <s v="61312"/>
        <s v="61400"/>
        <s v="61401"/>
        <s v="61402"/>
        <s v="61403"/>
        <s v="61408"/>
        <s v="61409"/>
        <s v="61410"/>
        <s v="61411"/>
        <s v="61412"/>
        <s v="61413"/>
        <s v="61414"/>
        <s v="61416"/>
        <s v="61417"/>
        <s v="61419"/>
        <s v="61420"/>
        <s v="61421"/>
        <s v="61425"/>
        <s v="61426"/>
        <s v="61499"/>
        <s v="61427"/>
        <s v="61429"/>
        <s v="61428"/>
        <s v="61430"/>
        <s v="61405"/>
        <s v="61431"/>
        <s v="69000"/>
        <s v="69100"/>
        <s v="69101"/>
        <s v="70000"/>
        <s v="71000"/>
        <s v="71100"/>
        <s v="71101"/>
        <s v="71199"/>
        <s v="72000"/>
        <s v="72100"/>
        <s v="72199"/>
        <s v="80000"/>
        <s v="81000"/>
        <s v="81100"/>
        <s v="81101"/>
        <s v="81102"/>
        <s v="81103"/>
        <s v="81200"/>
        <s v="81201"/>
        <s v="81202"/>
        <s v="81203"/>
        <s v="81300"/>
        <s v="81301"/>
        <s v="81400"/>
        <s v="81401"/>
        <s v="81500"/>
        <s v="81501"/>
        <s v="81502"/>
        <s v="81503"/>
        <s v="81504"/>
        <s v="81600"/>
        <s v="81601"/>
        <s v="81603"/>
        <s v="81606"/>
        <s v="81607"/>
        <s v="81608"/>
        <s v="81610"/>
        <s v="81614"/>
        <s v="81615"/>
        <s v="81616"/>
        <s v="81617"/>
        <s v="81618"/>
        <s v="81619"/>
        <s v="81620"/>
        <s v="81621"/>
        <s v="81622"/>
        <s v="81623"/>
        <s v="81624"/>
        <s v="81625"/>
        <s v="81630"/>
        <s v="81631"/>
        <s v="81604"/>
        <s v="81626"/>
        <s v="81632"/>
        <s v="81700"/>
        <s v="81701"/>
        <s v="81703"/>
        <s v="81704"/>
        <s v="81710"/>
        <s v="81713"/>
        <s v="81714"/>
        <s v="81719"/>
        <s v="81720"/>
        <s v="81721"/>
        <s v="81724"/>
        <s v="81731"/>
        <s v="81733"/>
        <s v="81734"/>
        <s v="81735"/>
        <s v="81736"/>
        <s v="81740"/>
        <s v="81742"/>
        <s v="81743"/>
        <s v="81744"/>
        <s v="81751"/>
        <s v="81752"/>
        <s v="81763"/>
        <s v="81764"/>
        <s v="81769"/>
        <s v="81708"/>
        <s v="81738"/>
        <s v="81716"/>
        <s v="81800"/>
        <s v="81801"/>
        <s v="81803"/>
        <s v="81804"/>
        <s v="81805"/>
        <s v="81806"/>
        <s v="81808"/>
        <s v="81809"/>
        <s v="81810"/>
        <s v="81811"/>
        <s v="81900"/>
        <s v="81901"/>
        <s v="81902"/>
        <s v="81903"/>
        <s v="81904"/>
        <s v="81905"/>
        <s v="81907"/>
        <s v="81908"/>
        <s v="81910"/>
        <s v="81912"/>
        <s v="81913"/>
        <s v="81914"/>
        <s v="81915"/>
        <s v="81917"/>
        <s v="81926"/>
        <s v="81927"/>
        <s v="81929"/>
        <s v="81931"/>
        <s v="81932"/>
        <s v="81933"/>
        <s v="81934"/>
        <s v="81945"/>
        <s v="82000"/>
        <s v="82100"/>
        <s v="82101"/>
        <s v="82102"/>
        <s v="82103"/>
        <s v="82200"/>
        <s v="82201"/>
        <s v="82300"/>
        <s v="82301"/>
        <s v="82302"/>
        <s v="82400"/>
        <s v="82401"/>
        <s v="82500"/>
        <s v="82501"/>
        <s v="82502"/>
        <s v="82503"/>
        <s v="82504"/>
        <s v="82600"/>
        <s v="82601"/>
        <s v="82602"/>
        <s v="82700"/>
        <s v="82701"/>
        <s v="82800"/>
        <s v="82801"/>
        <s v="83000"/>
        <s v="83100"/>
        <s v="83101"/>
        <s v="83102"/>
        <s v="83106"/>
        <s v="83200"/>
        <s v="83201"/>
        <s v="83202"/>
        <s v="83203"/>
        <s v="83204"/>
        <s v="83206"/>
        <s v="83207"/>
        <s v="83209"/>
        <s v="83210"/>
        <s v="83211"/>
        <s v="83212"/>
        <s v="83213"/>
        <s v="83215"/>
        <s v="83217"/>
        <s v="83219"/>
        <s v="83220"/>
        <s v="83222"/>
        <s v="83225"/>
        <s v="83226"/>
        <s v="83228"/>
        <s v="83230"/>
        <s v="83231"/>
        <s v="83232"/>
        <s v="83233"/>
        <s v="83235"/>
        <s v="83236"/>
        <s v="83239"/>
        <s v="83242"/>
        <s v="83243"/>
        <s v="83244"/>
        <s v="83245"/>
        <s v="83246"/>
        <s v="83247"/>
        <s v="83248"/>
        <s v="83249"/>
        <s v="83250"/>
        <s v="83251"/>
        <s v="83252"/>
        <s v="83253"/>
        <s v="83254"/>
        <s v="83255"/>
        <s v="83256"/>
        <s v="83258"/>
        <s v="83260"/>
        <s v="83261"/>
        <s v="83262"/>
        <s v="83263"/>
        <s v="83264"/>
        <s v="83265"/>
        <s v="83266"/>
        <s v="83259"/>
        <s v="83267"/>
        <s v="83268"/>
        <s v="83300"/>
        <s v="83302"/>
        <s v="83303"/>
        <s v="83304"/>
        <s v="83306"/>
        <s v="83309"/>
        <s v="83310"/>
        <s v="83312"/>
        <s v="83313"/>
        <m/>
        <s v="51118"/>
      </sharedItems>
    </cacheField>
    <cacheField name="ACTUAL" numFmtId="0">
      <sharedItems containsString="0" containsBlank="1" containsNumber="1" containsInteger="1" minValue="1" maxValue="1"/>
    </cacheField>
    <cacheField name="NEW" numFmtId="0">
      <sharedItems containsBlank="1"/>
    </cacheField>
    <cacheField name="DIFERENCIA" numFmtId="0">
      <sharedItems containsSemiMixedTypes="0" containsString="0" containsNumber="1" containsInteger="1" minValue="-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Susana Imelda Duarte Vanoye" refreshedDate="45173.574066666668" createdVersion="5" refreshedVersion="5" minRefreshableVersion="3" recordCount="1056">
  <cacheSource type="worksheet">
    <worksheetSource ref="U3:X1085" sheet="BASE"/>
  </cacheSource>
  <cacheFields count="4">
    <cacheField name="CUENTA" numFmtId="0">
      <sharedItems containsBlank="1" count="544">
        <s v="00000"/>
        <s v="01000"/>
        <s v="01100"/>
        <s v="01101"/>
        <s v="03000"/>
        <s v="03100"/>
        <s v="03101"/>
        <s v="03103"/>
        <s v="03104"/>
        <s v="03106"/>
        <s v="03107"/>
        <s v="03108"/>
        <s v="03110"/>
        <s v="03111"/>
        <s v="03112"/>
        <s v="03113"/>
        <s v="03114"/>
        <s v="03115"/>
        <s v="03116"/>
        <s v="03200"/>
        <s v="03204"/>
        <s v="03201"/>
        <s v="03202"/>
        <s v="03203"/>
        <s v="03205"/>
        <s v="03206"/>
        <s v="03207"/>
        <s v="10000"/>
        <s v="11000"/>
        <s v="11100"/>
        <s v="11101"/>
        <s v="11200"/>
        <s v="11201"/>
        <s v="11202"/>
        <s v="11203"/>
        <s v="11204"/>
        <s v="12000"/>
        <s v="12100"/>
        <s v="12101"/>
        <s v="12102"/>
        <s v="12103"/>
        <s v="12104"/>
        <s v="12105"/>
        <s v="12200"/>
        <s v="12202"/>
        <s v="13000"/>
        <s v="13200"/>
        <s v="13201"/>
        <s v="13202"/>
        <s v="13203"/>
        <s v="13300"/>
        <s v="13301"/>
        <s v="15000"/>
        <s v="15100"/>
        <s v="15101"/>
        <s v="15102"/>
        <s v="15103"/>
        <s v="17000"/>
        <s v="17100"/>
        <s v="17101"/>
        <s v="17102"/>
        <s v="17105"/>
        <s v="17110"/>
        <s v="17104"/>
        <s v="17119"/>
        <s v="17120"/>
        <s v="17121"/>
        <s v="17200"/>
        <s v="17201"/>
        <s v="17202"/>
        <s v="17203"/>
        <s v="17205"/>
        <s v="17210"/>
        <s v="17204"/>
        <s v="17213"/>
        <s v="17212"/>
        <s v="17214"/>
        <s v="17300"/>
        <s v="17301"/>
        <s v="17306"/>
        <s v="17307"/>
        <s v="17400"/>
        <s v="17401"/>
        <s v="18000"/>
        <s v="18100"/>
        <s v="18101"/>
        <s v="18102"/>
        <s v="18103"/>
        <s v="18104"/>
        <s v="18105"/>
        <s v="18106"/>
        <s v="18107"/>
        <s v="18108"/>
        <s v="18109"/>
        <s v="18110"/>
        <s v="18111"/>
        <s v="18112"/>
        <s v="18113"/>
        <s v="18114"/>
        <s v="18115"/>
        <s v="18117"/>
        <s v="18118"/>
        <s v="19000"/>
        <s v="19100"/>
        <s v="19101"/>
        <s v="16000"/>
        <s v="16100"/>
        <s v="16101"/>
        <s v="16102"/>
        <s v="16103"/>
        <s v="16104"/>
        <s v="40000"/>
        <s v="43000"/>
        <s v="43100"/>
        <s v="43101"/>
        <s v="43102"/>
        <s v="43103"/>
        <s v="43104"/>
        <s v="43105"/>
        <s v="43106"/>
        <s v="43109"/>
        <s v="43111"/>
        <s v="43112"/>
        <s v="43114"/>
        <s v="43115"/>
        <s v="43116"/>
        <s v="43117"/>
        <s v="43118"/>
        <s v="43121"/>
        <s v="43122"/>
        <s v="43123"/>
        <s v="43124"/>
        <s v="43125"/>
        <s v="43126"/>
        <s v="43127"/>
        <s v="43128"/>
        <s v="43129"/>
        <s v="43130"/>
        <s v="43131"/>
        <s v="43132"/>
        <s v="43133"/>
        <s v="43134"/>
        <s v="43136"/>
        <s v="43137"/>
        <s v="43138"/>
        <s v="43139"/>
        <s v="43140"/>
        <s v="43141"/>
        <s v="43142"/>
        <s v="43143"/>
        <s v="43144"/>
        <s v="43108"/>
        <s v="43120"/>
        <s v="43135"/>
        <s v="43113"/>
        <s v="43200"/>
        <s v="43201"/>
        <s v="43202"/>
        <s v="43203"/>
        <s v="43204"/>
        <s v="43205"/>
        <s v="43206"/>
        <s v="43207"/>
        <s v="43208"/>
        <s v="43209"/>
        <s v="43212"/>
        <s v="43213"/>
        <s v="43214"/>
        <s v="43218"/>
        <s v="43220"/>
        <s v="43219"/>
        <s v="43300"/>
        <s v="43301"/>
        <s v="43302"/>
        <s v="43303"/>
        <s v="43304"/>
        <s v="43305"/>
        <s v="43306"/>
        <s v="43307"/>
        <s v="43308"/>
        <s v="43309"/>
        <s v="43310"/>
        <s v="43311"/>
        <s v="43313"/>
        <s v="43314"/>
        <s v="43399"/>
        <s v="43312"/>
        <s v="43400"/>
        <s v="43401"/>
        <s v="43402"/>
        <s v="43403"/>
        <s v="43404"/>
        <s v="43405"/>
        <s v="43406"/>
        <s v="43407"/>
        <s v="43408"/>
        <s v="43409"/>
        <s v="43410"/>
        <s v="43411"/>
        <s v="43412"/>
        <s v="43413"/>
        <s v="43414"/>
        <s v="43415"/>
        <s v="43416"/>
        <s v="43417"/>
        <s v="43421"/>
        <s v="43499"/>
        <s v="43500"/>
        <s v="43501"/>
        <s v="43502"/>
        <s v="43503"/>
        <s v="43504"/>
        <s v="43505"/>
        <s v="43507"/>
        <s v="43508"/>
        <s v="43510"/>
        <s v="43511"/>
        <s v="43512"/>
        <s v="43513"/>
        <s v="43514"/>
        <s v="43515"/>
        <s v="43516"/>
        <s v="43521"/>
        <s v="43523"/>
        <s v="43522"/>
        <s v="43600"/>
        <s v="43601"/>
        <s v="43602"/>
        <s v="43605"/>
        <s v="43607"/>
        <s v="43700"/>
        <s v="43702"/>
        <s v="43703"/>
        <s v="43704"/>
        <s v="43705"/>
        <s v="43798"/>
        <s v="43799"/>
        <s v="43800"/>
        <s v="43801"/>
        <s v="45000"/>
        <s v="45100"/>
        <s v="45101"/>
        <s v="45105"/>
        <s v="45200"/>
        <s v="45201"/>
        <s v="45204"/>
        <s v="45203"/>
        <s v="45300"/>
        <s v="45301"/>
        <s v="45303"/>
        <s v="45306"/>
        <s v="50000"/>
        <s v="51000"/>
        <s v="51100"/>
        <s v="51101"/>
        <s v="51102"/>
        <s v="51104"/>
        <s v="51106"/>
        <s v="51107"/>
        <s v="51108"/>
        <s v="51109"/>
        <s v="51112"/>
        <s v="51113"/>
        <s v="51116"/>
        <s v="51117"/>
        <s v="51119"/>
        <s v="51121"/>
        <s v="51123"/>
        <s v="51124"/>
        <s v="51114"/>
        <s v="51115"/>
        <s v="51125"/>
        <s v="52000"/>
        <s v="52200"/>
        <s v="52201"/>
        <s v="52202"/>
        <s v="52203"/>
        <s v="59000"/>
        <s v="59100"/>
        <s v="59101"/>
        <s v="60000"/>
        <s v="69000"/>
        <s v="69100"/>
        <s v="69101"/>
        <s v="61000"/>
        <s v="61100"/>
        <s v="61102"/>
        <s v="61103"/>
        <s v="61104"/>
        <s v="61105"/>
        <s v="61106"/>
        <s v="61107"/>
        <s v="61108"/>
        <s v="61109"/>
        <s v="61110"/>
        <s v="61111"/>
        <s v="61112"/>
        <s v="61101"/>
        <s v="61153"/>
        <s v="61200"/>
        <s v="61201"/>
        <s v="61202"/>
        <s v="61300"/>
        <s v="61301"/>
        <s v="61302"/>
        <s v="61303"/>
        <s v="61304"/>
        <s v="61305"/>
        <s v="61307"/>
        <s v="61311"/>
        <s v="61312"/>
        <s v="61400"/>
        <s v="61401"/>
        <s v="61402"/>
        <s v="61403"/>
        <s v="61408"/>
        <s v="61409"/>
        <s v="61410"/>
        <s v="61411"/>
        <s v="61412"/>
        <s v="61413"/>
        <s v="61414"/>
        <s v="61416"/>
        <s v="61417"/>
        <s v="61419"/>
        <s v="61420"/>
        <s v="61499"/>
        <s v="61427"/>
        <s v="61429"/>
        <s v="61428"/>
        <s v="61430"/>
        <s v="61405"/>
        <s v="61425"/>
        <s v="61431"/>
        <s v="61421"/>
        <s v="61426"/>
        <s v="70000"/>
        <s v="71000"/>
        <s v="71100"/>
        <s v="71101"/>
        <s v="71199"/>
        <s v="72000"/>
        <s v="72100"/>
        <s v="72199"/>
        <s v="80000"/>
        <s v="81000"/>
        <s v="81100"/>
        <s v="81101"/>
        <s v="81102"/>
        <s v="81103"/>
        <s v="81200"/>
        <s v="81201"/>
        <s v="81202"/>
        <s v="81203"/>
        <s v="81300"/>
        <s v="81301"/>
        <s v="81600"/>
        <s v="81601"/>
        <s v="81603"/>
        <s v="81606"/>
        <s v="81607"/>
        <s v="81608"/>
        <s v="81617"/>
        <s v="81618"/>
        <s v="81619"/>
        <s v="81620"/>
        <s v="81621"/>
        <s v="81622"/>
        <s v="81623"/>
        <s v="81624"/>
        <s v="81625"/>
        <s v="#N/A"/>
        <s v="81632"/>
        <s v="81604"/>
        <s v="81626"/>
        <s v="81630"/>
        <s v="81631"/>
        <s v="81700"/>
        <s v="81701"/>
        <s v="81703"/>
        <s v="81704"/>
        <s v="81713"/>
        <s v="81714"/>
        <s v="81719"/>
        <s v="81724"/>
        <s v="81731"/>
        <s v="81733"/>
        <s v="81734"/>
        <s v="81743"/>
        <s v="81744"/>
        <s v="81751"/>
        <s v="81752"/>
        <s v="81763"/>
        <s v="81764"/>
        <s v="81769"/>
        <s v="81735"/>
        <s v="81736"/>
        <s v="81716"/>
        <s v="81708"/>
        <s v="81720"/>
        <s v="81721"/>
        <s v="81738"/>
        <s v="81800"/>
        <s v="81801"/>
        <s v="81804"/>
        <s v="81805"/>
        <s v="81806"/>
        <s v="81808"/>
        <s v="81809"/>
        <s v="81810"/>
        <s v="81811"/>
        <s v="81803"/>
        <s v="81900"/>
        <s v="81901"/>
        <s v="81902"/>
        <s v="81903"/>
        <s v="81904"/>
        <s v="81905"/>
        <s v="81908"/>
        <s v="81910"/>
        <s v="81912"/>
        <s v="81913"/>
        <s v="81914"/>
        <s v="81915"/>
        <s v="81917"/>
        <s v="81927"/>
        <s v="81929"/>
        <s v="81931"/>
        <s v="81932"/>
        <s v="81933"/>
        <s v="81934"/>
        <s v="81945"/>
        <s v="81907"/>
        <s v="81926"/>
        <s v="81400"/>
        <s v="81401"/>
        <s v="81500"/>
        <s v="81501"/>
        <s v="81502"/>
        <s v="81504"/>
        <s v="81503"/>
        <s v="81505"/>
        <s v="81506"/>
        <s v="81507"/>
        <s v="82000"/>
        <s v="82100"/>
        <s v="82101"/>
        <s v="82102"/>
        <s v="82103"/>
        <s v="82200"/>
        <s v="82201"/>
        <s v="82300"/>
        <s v="82301"/>
        <s v="82302"/>
        <s v="82400"/>
        <s v="82401"/>
        <s v="82500"/>
        <s v="82501"/>
        <s v="82502"/>
        <s v="82503"/>
        <s v="82504"/>
        <s v="82600"/>
        <s v="82601"/>
        <s v="82602"/>
        <s v="82700"/>
        <s v="82701"/>
        <s v="82800"/>
        <s v="82801"/>
        <s v="83000"/>
        <s v="83100"/>
        <s v="83101"/>
        <s v="83102"/>
        <s v="83200"/>
        <s v="83201"/>
        <s v="83202"/>
        <s v="83203"/>
        <s v="83204"/>
        <s v="83206"/>
        <s v="83207"/>
        <s v="83209"/>
        <s v="83210"/>
        <s v="83211"/>
        <s v="83212"/>
        <s v="83213"/>
        <s v="83217"/>
        <s v="83226"/>
        <s v="83228"/>
        <s v="83230"/>
        <s v="83231"/>
        <s v="83233"/>
        <s v="83235"/>
        <s v="83236"/>
        <s v="83239"/>
        <s v="83243"/>
        <s v="83244"/>
        <s v="83245"/>
        <s v="83246"/>
        <s v="83247"/>
        <s v="83249"/>
        <s v="83250"/>
        <s v="83252"/>
        <s v="83253"/>
        <s v="83254"/>
        <s v="83255"/>
        <s v="83256"/>
        <s v="83258"/>
        <s v="83262"/>
        <s v="83263"/>
        <s v="83264"/>
        <s v="83265"/>
        <s v="83266"/>
        <s v="83259"/>
        <s v="83219"/>
        <s v="83267"/>
        <s v="83268"/>
        <s v="83248"/>
        <s v="83251"/>
        <s v="83260"/>
        <s v="83261"/>
        <s v="83300"/>
        <s v="83302"/>
        <s v="83303"/>
        <s v="83304"/>
        <s v="83306"/>
        <s v="83309"/>
        <s v="83310"/>
        <s v="83312"/>
        <s v="83313"/>
        <m/>
        <s v="81610" u="1"/>
        <s v="81710" u="1"/>
        <s v="81614" u="1"/>
        <s v="81615" u="1"/>
        <s v="81616" u="1"/>
        <s v="81740" u="1"/>
        <s v="81742" u="1"/>
        <s v="83220" u="1"/>
        <s v="83106" u="1"/>
        <s v="83222" u="1"/>
        <s v="83215" u="1"/>
        <s v="83232" u="1"/>
        <s v="51118" u="1"/>
        <s v="83225" u="1"/>
        <s v="83242" u="1"/>
      </sharedItems>
    </cacheField>
    <cacheField name="ACTUAL" numFmtId="0">
      <sharedItems containsString="0" containsBlank="1" containsNumber="1" containsInteger="1" minValue="1" maxValue="1"/>
    </cacheField>
    <cacheField name="NEW" numFmtId="0">
      <sharedItems containsString="0" containsBlank="1" containsNumber="1" containsInteger="1" minValue="-1" maxValue="-1"/>
    </cacheField>
    <cacheField name="DIFERENCIA" numFmtId="0">
      <sharedItems containsString="0" containsBlank="1" containsNumber="1" containsInteger="1" minValue="-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Susana Imelda Duarte Vanoye" refreshedDate="45204.608855671293" createdVersion="5" refreshedVersion="5" minRefreshableVersion="3" recordCount="1059">
  <cacheSource type="worksheet">
    <worksheetSource ref="U3:X1086" sheet="BASE"/>
  </cacheSource>
  <cacheFields count="4">
    <cacheField name="CUENTA" numFmtId="0">
      <sharedItems containsBlank="1" count="531">
        <s v="00000"/>
        <s v="01000"/>
        <s v="01100"/>
        <s v="01101"/>
        <s v="03000"/>
        <s v="03100"/>
        <s v="03101"/>
        <s v="03103"/>
        <s v="03104"/>
        <s v="03106"/>
        <s v="03107"/>
        <s v="03108"/>
        <s v="03110"/>
        <s v="03111"/>
        <s v="03112"/>
        <s v="03113"/>
        <s v="03114"/>
        <s v="03115"/>
        <s v="03116"/>
        <s v="03200"/>
        <s v="03204"/>
        <s v="03201"/>
        <s v="03202"/>
        <s v="03203"/>
        <s v="03205"/>
        <s v="03206"/>
        <s v="03207"/>
        <s v="10000"/>
        <s v="11000"/>
        <s v="11100"/>
        <s v="11101"/>
        <s v="11200"/>
        <s v="11201"/>
        <s v="11202"/>
        <s v="11203"/>
        <s v="11204"/>
        <s v="12000"/>
        <s v="12100"/>
        <s v="12101"/>
        <s v="12102"/>
        <s v="12103"/>
        <s v="12104"/>
        <s v="12105"/>
        <s v="12200"/>
        <s v="12202"/>
        <s v="13000"/>
        <s v="13200"/>
        <s v="13201"/>
        <s v="13202"/>
        <s v="13203"/>
        <s v="13300"/>
        <s v="13301"/>
        <s v="15000"/>
        <s v="15100"/>
        <s v="15101"/>
        <s v="15102"/>
        <s v="15103"/>
        <s v="17000"/>
        <s v="17100"/>
        <s v="17101"/>
        <s v="17102"/>
        <s v="17105"/>
        <s v="17110"/>
        <s v="17104"/>
        <s v="17119"/>
        <s v="17120"/>
        <s v="17121"/>
        <s v="17200"/>
        <s v="17201"/>
        <s v="17202"/>
        <s v="17203"/>
        <s v="17205"/>
        <s v="17210"/>
        <s v="17204"/>
        <s v="17213"/>
        <s v="17212"/>
        <s v="17214"/>
        <s v="17300"/>
        <s v="17301"/>
        <s v="17306"/>
        <s v="17307"/>
        <s v="17400"/>
        <s v="17401"/>
        <s v="18000"/>
        <s v="18100"/>
        <s v="18101"/>
        <s v="18102"/>
        <s v="18103"/>
        <s v="18104"/>
        <s v="18105"/>
        <s v="18106"/>
        <s v="18107"/>
        <s v="18108"/>
        <s v="18109"/>
        <s v="18110"/>
        <s v="18111"/>
        <s v="18112"/>
        <s v="18113"/>
        <s v="18114"/>
        <s v="18115"/>
        <s v="18117"/>
        <s v="18118"/>
        <s v="19000"/>
        <s v="19100"/>
        <s v="19101"/>
        <s v="16000"/>
        <s v="16100"/>
        <s v="16101"/>
        <s v="16102"/>
        <s v="16103"/>
        <s v="16104"/>
        <s v="40000"/>
        <s v="43000"/>
        <s v="43100"/>
        <s v="43101"/>
        <s v="43102"/>
        <s v="43103"/>
        <s v="43104"/>
        <s v="43105"/>
        <s v="43106"/>
        <s v="43109"/>
        <s v="43111"/>
        <s v="43112"/>
        <s v="43114"/>
        <s v="43115"/>
        <s v="43116"/>
        <s v="43117"/>
        <s v="43118"/>
        <s v="43121"/>
        <s v="43122"/>
        <s v="43123"/>
        <s v="43124"/>
        <s v="43125"/>
        <s v="43126"/>
        <s v="43127"/>
        <s v="43128"/>
        <s v="43129"/>
        <s v="43130"/>
        <s v="43131"/>
        <s v="43132"/>
        <s v="43133"/>
        <s v="43134"/>
        <s v="43136"/>
        <s v="43137"/>
        <s v="43138"/>
        <s v="43139"/>
        <s v="43140"/>
        <s v="43141"/>
        <s v="43142"/>
        <s v="43143"/>
        <s v="43144"/>
        <s v="43108"/>
        <s v="43120"/>
        <s v="43135"/>
        <s v="43113"/>
        <s v="43200"/>
        <s v="43201"/>
        <s v="43202"/>
        <s v="43203"/>
        <s v="43204"/>
        <s v="43205"/>
        <s v="43206"/>
        <s v="43207"/>
        <s v="43208"/>
        <s v="43209"/>
        <s v="43212"/>
        <s v="43213"/>
        <s v="43214"/>
        <s v="43218"/>
        <s v="43220"/>
        <s v="43219"/>
        <s v="43300"/>
        <s v="43301"/>
        <s v="43302"/>
        <s v="43303"/>
        <s v="43304"/>
        <s v="43305"/>
        <s v="43306"/>
        <s v="43307"/>
        <s v="43308"/>
        <s v="43309"/>
        <s v="43310"/>
        <s v="43311"/>
        <s v="43313"/>
        <s v="43314"/>
        <s v="43399"/>
        <s v="43312"/>
        <s v="43400"/>
        <s v="43401"/>
        <s v="43402"/>
        <s v="43403"/>
        <s v="43404"/>
        <s v="43405"/>
        <s v="43406"/>
        <s v="43407"/>
        <s v="43408"/>
        <s v="43409"/>
        <s v="43410"/>
        <s v="43411"/>
        <s v="43412"/>
        <s v="43413"/>
        <s v="43414"/>
        <s v="43415"/>
        <s v="43416"/>
        <s v="43417"/>
        <s v="43421"/>
        <s v="43499"/>
        <s v="43500"/>
        <s v="43501"/>
        <s v="43502"/>
        <s v="43503"/>
        <s v="43504"/>
        <s v="43505"/>
        <s v="43507"/>
        <s v="43508"/>
        <s v="43510"/>
        <s v="43511"/>
        <s v="43512"/>
        <s v="43513"/>
        <s v="43514"/>
        <s v="43515"/>
        <s v="43516"/>
        <s v="43521"/>
        <s v="43523"/>
        <s v="43522"/>
        <s v="43600"/>
        <s v="43601"/>
        <s v="43602"/>
        <s v="43605"/>
        <s v="43607"/>
        <s v="43700"/>
        <s v="43702"/>
        <s v="43703"/>
        <s v="43704"/>
        <s v="43705"/>
        <s v="43798"/>
        <s v="43799"/>
        <s v="43800"/>
        <s v="43801"/>
        <s v="45000"/>
        <s v="45100"/>
        <s v="45101"/>
        <s v="45105"/>
        <s v="45200"/>
        <s v="45201"/>
        <s v="45204"/>
        <s v="45203"/>
        <s v="45300"/>
        <s v="45301"/>
        <s v="45303"/>
        <s v="45306"/>
        <s v="50000"/>
        <s v="51000"/>
        <s v="51100"/>
        <s v="51101"/>
        <s v="51102"/>
        <s v="51104"/>
        <s v="51106"/>
        <s v="51107"/>
        <s v="51108"/>
        <s v="51109"/>
        <s v="51112"/>
        <s v="51113"/>
        <s v="51116"/>
        <s v="51117"/>
        <s v="51119"/>
        <s v="51121"/>
        <s v="51123"/>
        <s v="51124"/>
        <s v="51114"/>
        <s v="51115"/>
        <s v="51125"/>
        <s v="52000"/>
        <s v="52200"/>
        <s v="52201"/>
        <s v="52202"/>
        <s v="52203"/>
        <s v="59000"/>
        <s v="59100"/>
        <s v="59101"/>
        <s v="60000"/>
        <s v="69000"/>
        <s v="69100"/>
        <s v="69101"/>
        <s v="61000"/>
        <s v="61100"/>
        <s v="61102"/>
        <s v="61103"/>
        <s v="61104"/>
        <s v="61105"/>
        <s v="61106"/>
        <s v="61107"/>
        <s v="61108"/>
        <s v="61109"/>
        <s v="61110"/>
        <s v="61111"/>
        <s v="61112"/>
        <s v="61101"/>
        <s v="61153"/>
        <s v="61200"/>
        <s v="61201"/>
        <s v="61202"/>
        <s v="61300"/>
        <s v="61301"/>
        <s v="61302"/>
        <s v="61303"/>
        <s v="61304"/>
        <s v="61305"/>
        <s v="61307"/>
        <s v="61311"/>
        <s v="61312"/>
        <s v="61400"/>
        <s v="61401"/>
        <s v="61402"/>
        <s v="61403"/>
        <s v="61408"/>
        <s v="61409"/>
        <s v="61410"/>
        <s v="61411"/>
        <s v="61412"/>
        <s v="61413"/>
        <s v="61414"/>
        <s v="61416"/>
        <s v="61417"/>
        <s v="61419"/>
        <s v="61420"/>
        <s v="61499"/>
        <s v="61427"/>
        <s v="61429"/>
        <s v="61428"/>
        <s v="61430"/>
        <s v="61405"/>
        <s v="61425"/>
        <s v="61431"/>
        <s v="61421"/>
        <s v="61426"/>
        <s v="61441"/>
        <s v="61443"/>
        <s v="70000"/>
        <s v="71000"/>
        <s v="71100"/>
        <s v="71101"/>
        <s v="71199"/>
        <s v="72000"/>
        <s v="72100"/>
        <s v="72199"/>
        <s v="80000"/>
        <s v="81000"/>
        <s v="81100"/>
        <s v="81101"/>
        <s v="81102"/>
        <s v="81103"/>
        <s v="81200"/>
        <s v="81201"/>
        <s v="81202"/>
        <s v="81203"/>
        <s v="81300"/>
        <s v="81301"/>
        <s v="81600"/>
        <s v="81601"/>
        <s v="81603"/>
        <s v="81606"/>
        <s v="81607"/>
        <s v="81608"/>
        <s v="81617"/>
        <s v="81618"/>
        <s v="81619"/>
        <s v="81620"/>
        <s v="81621"/>
        <s v="81622"/>
        <s v="81623"/>
        <s v="81624"/>
        <s v="81625"/>
        <s v="#N/A"/>
        <s v="81632"/>
        <s v="81604"/>
        <s v="81626"/>
        <s v="81630"/>
        <s v="81631"/>
        <s v="81700"/>
        <s v="81701"/>
        <s v="81703"/>
        <s v="81704"/>
        <s v="81713"/>
        <s v="81714"/>
        <s v="81719"/>
        <s v="81724"/>
        <s v="81731"/>
        <s v="81733"/>
        <s v="81734"/>
        <s v="81743"/>
        <s v="81744"/>
        <s v="81751"/>
        <s v="81752"/>
        <s v="81763"/>
        <s v="81764"/>
        <s v="81769"/>
        <s v="81735"/>
        <s v="81736"/>
        <s v="81716"/>
        <s v="81708"/>
        <s v="81720"/>
        <s v="81721"/>
        <s v="81738"/>
        <s v="81800"/>
        <s v="81801"/>
        <s v="81804"/>
        <s v="81805"/>
        <s v="81806"/>
        <s v="81808"/>
        <s v="81809"/>
        <s v="81810"/>
        <s v="81811"/>
        <s v="81803"/>
        <s v="81900"/>
        <s v="81901"/>
        <s v="81902"/>
        <s v="81903"/>
        <s v="81904"/>
        <s v="81905"/>
        <s v="81908"/>
        <s v="81910"/>
        <s v="81912"/>
        <s v="81913"/>
        <s v="81914"/>
        <s v="81915"/>
        <s v="81917"/>
        <s v="81927"/>
        <s v="81929"/>
        <s v="81931"/>
        <s v="81932"/>
        <s v="81933"/>
        <s v="81934"/>
        <s v="81945"/>
        <s v="81907"/>
        <s v="81926"/>
        <s v="81400"/>
        <s v="81401"/>
        <s v="81500"/>
        <s v="81501"/>
        <s v="81502"/>
        <s v="81504"/>
        <s v="81503"/>
        <s v="81505"/>
        <s v="81506"/>
        <s v="81507"/>
        <s v="82000"/>
        <s v="82100"/>
        <s v="82101"/>
        <s v="82102"/>
        <s v="82103"/>
        <s v="82200"/>
        <s v="82201"/>
        <s v="82300"/>
        <s v="82301"/>
        <s v="82302"/>
        <s v="82400"/>
        <s v="82401"/>
        <s v="82500"/>
        <s v="82501"/>
        <s v="82502"/>
        <s v="82503"/>
        <s v="82504"/>
        <s v="82600"/>
        <s v="82601"/>
        <s v="82602"/>
        <s v="82700"/>
        <s v="82701"/>
        <s v="82800"/>
        <s v="82801"/>
        <s v="83000"/>
        <s v="83100"/>
        <s v="83101"/>
        <s v="83102"/>
        <s v="83200"/>
        <s v="83201"/>
        <s v="83202"/>
        <s v="83203"/>
        <s v="83204"/>
        <s v="83206"/>
        <s v="83207"/>
        <s v="83209"/>
        <s v="83210"/>
        <s v="83211"/>
        <s v="83212"/>
        <s v="83213"/>
        <s v="83217"/>
        <s v="83226"/>
        <s v="83228"/>
        <s v="83230"/>
        <s v="83231"/>
        <s v="83233"/>
        <s v="83235"/>
        <s v="83236"/>
        <s v="83239"/>
        <s v="83243"/>
        <s v="83244"/>
        <s v="83245"/>
        <s v="83246"/>
        <s v="83247"/>
        <s v="83249"/>
        <s v="83250"/>
        <s v="83252"/>
        <s v="83253"/>
        <s v="83254"/>
        <s v="83255"/>
        <s v="83256"/>
        <s v="83258"/>
        <s v="83262"/>
        <s v="83263"/>
        <s v="83264"/>
        <s v="83265"/>
        <s v="83266"/>
        <s v="83259"/>
        <s v="83219"/>
        <s v="83267"/>
        <s v="83268"/>
        <s v="83248"/>
        <s v="83251"/>
        <s v="83260"/>
        <s v="83261"/>
        <s v="83300"/>
        <s v="83302"/>
        <s v="83303"/>
        <s v="83304"/>
        <s v="83306"/>
        <s v="83309"/>
        <s v="83310"/>
        <s v="83312"/>
        <s v="83313"/>
        <m/>
      </sharedItems>
    </cacheField>
    <cacheField name="ACTUAL" numFmtId="0">
      <sharedItems containsString="0" containsBlank="1" containsNumber="1" containsInteger="1" minValue="1" maxValue="1"/>
    </cacheField>
    <cacheField name="NEW" numFmtId="0">
      <sharedItems containsString="0" containsBlank="1" containsNumber="1" containsInteger="1" minValue="-1" maxValue="-1"/>
    </cacheField>
    <cacheField name="DIFERENCIA" numFmtId="0">
      <sharedItems containsString="0" containsBlank="1" containsNumber="1" containsInteger="1" minValue="-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edBy="Susana Imelda Duarte Vanoye" refreshedDate="45229.465722569446" createdVersion="5" refreshedVersion="5" minRefreshableVersion="3" recordCount="1063">
  <cacheSource type="worksheet">
    <worksheetSource ref="U3:X1088" sheet="BASE"/>
  </cacheSource>
  <cacheFields count="4">
    <cacheField name="CUENTA" numFmtId="0">
      <sharedItems containsBlank="1" count="533">
        <s v="00000"/>
        <s v="01000"/>
        <s v="01100"/>
        <s v="01101"/>
        <s v="03000"/>
        <s v="03100"/>
        <s v="03101"/>
        <s v="03103"/>
        <s v="03104"/>
        <s v="03106"/>
        <s v="03107"/>
        <s v="03108"/>
        <s v="03110"/>
        <s v="03111"/>
        <s v="03112"/>
        <s v="03113"/>
        <s v="03114"/>
        <s v="03115"/>
        <s v="03116"/>
        <s v="03200"/>
        <s v="03204"/>
        <s v="03201"/>
        <s v="03202"/>
        <s v="03203"/>
        <s v="03205"/>
        <s v="03206"/>
        <s v="03207"/>
        <s v="10000"/>
        <s v="11000"/>
        <s v="11100"/>
        <s v="11101"/>
        <s v="11200"/>
        <s v="11201"/>
        <s v="11202"/>
        <s v="11203"/>
        <s v="11204"/>
        <s v="12000"/>
        <s v="12100"/>
        <s v="12101"/>
        <s v="12102"/>
        <s v="12103"/>
        <s v="12104"/>
        <s v="12105"/>
        <s v="12200"/>
        <s v="12202"/>
        <s v="13000"/>
        <s v="13200"/>
        <s v="13201"/>
        <s v="13202"/>
        <s v="13203"/>
        <s v="13300"/>
        <s v="13301"/>
        <s v="15000"/>
        <s v="15100"/>
        <s v="15101"/>
        <s v="15102"/>
        <s v="15103"/>
        <s v="17000"/>
        <s v="17100"/>
        <s v="17101"/>
        <s v="17102"/>
        <s v="17105"/>
        <s v="17110"/>
        <s v="17104"/>
        <s v="17119"/>
        <s v="17120"/>
        <s v="17121"/>
        <s v="17200"/>
        <s v="17201"/>
        <s v="17202"/>
        <s v="17203"/>
        <s v="17205"/>
        <s v="17210"/>
        <s v="17204"/>
        <s v="17213"/>
        <s v="17212"/>
        <s v="17214"/>
        <s v="17300"/>
        <s v="17301"/>
        <s v="17306"/>
        <s v="17307"/>
        <s v="17400"/>
        <s v="17401"/>
        <s v="18000"/>
        <s v="18100"/>
        <s v="18101"/>
        <s v="18102"/>
        <s v="18103"/>
        <s v="18104"/>
        <s v="18105"/>
        <s v="18106"/>
        <s v="18107"/>
        <s v="18108"/>
        <s v="18109"/>
        <s v="18110"/>
        <s v="18111"/>
        <s v="18112"/>
        <s v="18113"/>
        <s v="18114"/>
        <s v="18115"/>
        <s v="18117"/>
        <s v="18118"/>
        <s v="19000"/>
        <s v="19100"/>
        <s v="19101"/>
        <s v="16000"/>
        <s v="16100"/>
        <s v="16101"/>
        <s v="16102"/>
        <s v="16103"/>
        <s v="16104"/>
        <s v="40000"/>
        <s v="43000"/>
        <s v="43100"/>
        <s v="43101"/>
        <s v="43102"/>
        <s v="43103"/>
        <s v="43104"/>
        <s v="43105"/>
        <s v="43106"/>
        <s v="43109"/>
        <s v="43111"/>
        <s v="43112"/>
        <s v="43114"/>
        <s v="43115"/>
        <s v="43116"/>
        <s v="43117"/>
        <s v="43118"/>
        <s v="43121"/>
        <s v="43122"/>
        <s v="43123"/>
        <s v="43124"/>
        <s v="43125"/>
        <s v="43126"/>
        <s v="43127"/>
        <s v="43128"/>
        <s v="43129"/>
        <s v="43130"/>
        <s v="43131"/>
        <s v="43132"/>
        <s v="43133"/>
        <s v="43134"/>
        <s v="43136"/>
        <s v="43137"/>
        <s v="43138"/>
        <s v="43139"/>
        <s v="43140"/>
        <s v="43141"/>
        <s v="43142"/>
        <s v="43143"/>
        <s v="43144"/>
        <s v="43108"/>
        <s v="43120"/>
        <s v="43135"/>
        <s v="43113"/>
        <s v="43200"/>
        <s v="43201"/>
        <s v="43202"/>
        <s v="43203"/>
        <s v="43204"/>
        <s v="43205"/>
        <s v="43206"/>
        <s v="43207"/>
        <s v="43208"/>
        <s v="43209"/>
        <s v="43212"/>
        <s v="43213"/>
        <s v="43214"/>
        <s v="43218"/>
        <s v="43220"/>
        <s v="43219"/>
        <s v="43300"/>
        <s v="43301"/>
        <s v="43302"/>
        <s v="43303"/>
        <s v="43304"/>
        <s v="43305"/>
        <s v="43306"/>
        <s v="43307"/>
        <s v="43308"/>
        <s v="43309"/>
        <s v="43310"/>
        <s v="43311"/>
        <s v="43313"/>
        <s v="43314"/>
        <s v="43399"/>
        <s v="43312"/>
        <s v="43400"/>
        <s v="43401"/>
        <s v="43402"/>
        <s v="43403"/>
        <s v="43404"/>
        <s v="43405"/>
        <s v="43406"/>
        <s v="43407"/>
        <s v="43408"/>
        <s v="43409"/>
        <s v="43410"/>
        <s v="43411"/>
        <s v="43412"/>
        <s v="43413"/>
        <s v="43414"/>
        <s v="43415"/>
        <s v="43416"/>
        <s v="43417"/>
        <s v="43421"/>
        <s v="43499"/>
        <s v="43500"/>
        <s v="43501"/>
        <s v="43502"/>
        <s v="43503"/>
        <s v="43504"/>
        <s v="43505"/>
        <s v="43507"/>
        <s v="43508"/>
        <s v="43510"/>
        <s v="43511"/>
        <s v="43512"/>
        <s v="43513"/>
        <s v="43514"/>
        <s v="43515"/>
        <s v="43516"/>
        <s v="43521"/>
        <s v="43523"/>
        <s v="43522"/>
        <s v="43600"/>
        <s v="43601"/>
        <s v="43602"/>
        <s v="43605"/>
        <s v="43607"/>
        <s v="43700"/>
        <s v="43702"/>
        <s v="43703"/>
        <s v="43704"/>
        <s v="43705"/>
        <s v="43798"/>
        <s v="43799"/>
        <s v="43800"/>
        <s v="43801"/>
        <s v="45000"/>
        <s v="45100"/>
        <s v="45101"/>
        <s v="45105"/>
        <s v="45200"/>
        <s v="45201"/>
        <s v="45204"/>
        <s v="45203"/>
        <s v="45300"/>
        <s v="45301"/>
        <s v="45303"/>
        <s v="45306"/>
        <s v="50000"/>
        <s v="51000"/>
        <s v="51100"/>
        <s v="51101"/>
        <s v="51102"/>
        <s v="51104"/>
        <s v="51106"/>
        <s v="51107"/>
        <s v="51108"/>
        <s v="51109"/>
        <s v="51112"/>
        <s v="51113"/>
        <s v="51116"/>
        <s v="51117"/>
        <s v="51119"/>
        <s v="51121"/>
        <s v="51123"/>
        <s v="51124"/>
        <s v="51114"/>
        <s v="51115"/>
        <s v="51125"/>
        <s v="52000"/>
        <s v="52200"/>
        <s v="52201"/>
        <s v="52202"/>
        <s v="52203"/>
        <s v="59000"/>
        <s v="59100"/>
        <s v="59101"/>
        <s v="60000"/>
        <s v="69000"/>
        <s v="69100"/>
        <s v="69101"/>
        <s v="61000"/>
        <s v="61100"/>
        <s v="61102"/>
        <s v="61103"/>
        <s v="61104"/>
        <s v="61105"/>
        <s v="61106"/>
        <s v="61107"/>
        <s v="61108"/>
        <s v="61109"/>
        <s v="61110"/>
        <s v="61111"/>
        <s v="61112"/>
        <s v="61101"/>
        <s v="61153"/>
        <s v="61200"/>
        <s v="61201"/>
        <s v="61202"/>
        <s v="61300"/>
        <s v="61301"/>
        <s v="61302"/>
        <s v="61303"/>
        <s v="61304"/>
        <s v="61305"/>
        <s v="61307"/>
        <s v="61311"/>
        <s v="61312"/>
        <s v="61400"/>
        <s v="61401"/>
        <s v="61402"/>
        <s v="61403"/>
        <s v="61408"/>
        <s v="61409"/>
        <s v="61410"/>
        <s v="61411"/>
        <s v="61412"/>
        <s v="61413"/>
        <s v="61414"/>
        <s v="61416"/>
        <s v="61417"/>
        <s v="61419"/>
        <s v="61420"/>
        <s v="61499"/>
        <s v="61427"/>
        <s v="61429"/>
        <s v="61428"/>
        <s v="61430"/>
        <s v="61405"/>
        <s v="61425"/>
        <s v="61431"/>
        <s v="61421"/>
        <s v="61426"/>
        <s v="61441"/>
        <s v="61443"/>
        <s v="61444"/>
        <s v="61445"/>
        <s v="70000"/>
        <s v="71000"/>
        <s v="71100"/>
        <s v="71101"/>
        <s v="71199"/>
        <s v="72000"/>
        <s v="72100"/>
        <s v="72199"/>
        <s v="80000"/>
        <s v="81000"/>
        <s v="81100"/>
        <s v="81101"/>
        <s v="81102"/>
        <s v="81103"/>
        <s v="81200"/>
        <s v="81201"/>
        <s v="81202"/>
        <s v="81203"/>
        <s v="81300"/>
        <s v="81301"/>
        <s v="81600"/>
        <s v="81601"/>
        <s v="81603"/>
        <s v="81606"/>
        <s v="81607"/>
        <s v="81608"/>
        <s v="81617"/>
        <s v="81618"/>
        <s v="81619"/>
        <s v="81620"/>
        <s v="81621"/>
        <s v="81622"/>
        <s v="81623"/>
        <s v="81624"/>
        <s v="81625"/>
        <s v="#N/A"/>
        <s v="81632"/>
        <s v="81604"/>
        <s v="81626"/>
        <s v="81630"/>
        <s v="81631"/>
        <s v="81700"/>
        <s v="81701"/>
        <s v="81703"/>
        <s v="81704"/>
        <s v="81713"/>
        <s v="81714"/>
        <s v="81719"/>
        <s v="81724"/>
        <s v="81731"/>
        <s v="81733"/>
        <s v="81734"/>
        <s v="81743"/>
        <s v="81744"/>
        <s v="81751"/>
        <s v="81752"/>
        <s v="81763"/>
        <s v="81764"/>
        <s v="81769"/>
        <s v="81735"/>
        <s v="81736"/>
        <s v="81716"/>
        <s v="81708"/>
        <s v="81720"/>
        <s v="81721"/>
        <s v="81738"/>
        <s v="81800"/>
        <s v="81801"/>
        <s v="81804"/>
        <s v="81805"/>
        <s v="81806"/>
        <s v="81808"/>
        <s v="81809"/>
        <s v="81810"/>
        <s v="81811"/>
        <s v="81803"/>
        <s v="81900"/>
        <s v="81901"/>
        <s v="81902"/>
        <s v="81903"/>
        <s v="81904"/>
        <s v="81905"/>
        <s v="81908"/>
        <s v="81910"/>
        <s v="81912"/>
        <s v="81913"/>
        <s v="81914"/>
        <s v="81915"/>
        <s v="81917"/>
        <s v="81927"/>
        <s v="81929"/>
        <s v="81931"/>
        <s v="81932"/>
        <s v="81933"/>
        <s v="81934"/>
        <s v="81945"/>
        <s v="81907"/>
        <s v="81926"/>
        <s v="81400"/>
        <s v="81401"/>
        <s v="81500"/>
        <s v="81501"/>
        <s v="81502"/>
        <s v="81504"/>
        <s v="81503"/>
        <s v="81505"/>
        <s v="81506"/>
        <s v="81507"/>
        <s v="82000"/>
        <s v="82100"/>
        <s v="82101"/>
        <s v="82102"/>
        <s v="82103"/>
        <s v="82200"/>
        <s v="82201"/>
        <s v="82300"/>
        <s v="82301"/>
        <s v="82302"/>
        <s v="82400"/>
        <s v="82401"/>
        <s v="82500"/>
        <s v="82501"/>
        <s v="82502"/>
        <s v="82503"/>
        <s v="82504"/>
        <s v="82600"/>
        <s v="82601"/>
        <s v="82602"/>
        <s v="82700"/>
        <s v="82701"/>
        <s v="82800"/>
        <s v="82801"/>
        <s v="83000"/>
        <s v="83100"/>
        <s v="83101"/>
        <s v="83102"/>
        <s v="83200"/>
        <s v="83201"/>
        <s v="83202"/>
        <s v="83203"/>
        <s v="83204"/>
        <s v="83206"/>
        <s v="83207"/>
        <s v="83209"/>
        <s v="83210"/>
        <s v="83211"/>
        <s v="83212"/>
        <s v="83213"/>
        <s v="83217"/>
        <s v="83226"/>
        <s v="83228"/>
        <s v="83230"/>
        <s v="83231"/>
        <s v="83233"/>
        <s v="83235"/>
        <s v="83236"/>
        <s v="83239"/>
        <s v="83243"/>
        <s v="83244"/>
        <s v="83245"/>
        <s v="83246"/>
        <s v="83247"/>
        <s v="83249"/>
        <s v="83250"/>
        <s v="83252"/>
        <s v="83253"/>
        <s v="83254"/>
        <s v="83255"/>
        <s v="83256"/>
        <s v="83258"/>
        <s v="83262"/>
        <s v="83263"/>
        <s v="83264"/>
        <s v="83265"/>
        <s v="83266"/>
        <s v="83259"/>
        <s v="83219"/>
        <s v="83267"/>
        <s v="83268"/>
        <s v="83248"/>
        <s v="83251"/>
        <s v="83260"/>
        <s v="83261"/>
        <s v="83300"/>
        <s v="83302"/>
        <s v="83303"/>
        <s v="83304"/>
        <s v="83306"/>
        <s v="83309"/>
        <s v="83310"/>
        <s v="83312"/>
        <s v="83313"/>
        <m/>
      </sharedItems>
    </cacheField>
    <cacheField name="ACTUAL" numFmtId="0">
      <sharedItems containsString="0" containsBlank="1" containsNumber="1" containsInteger="1" minValue="1" maxValue="1"/>
    </cacheField>
    <cacheField name="NEW" numFmtId="0">
      <sharedItems containsString="0" containsBlank="1" containsNumber="1" containsInteger="1" minValue="-1" maxValue="-1"/>
    </cacheField>
    <cacheField name="DIFERENCIA" numFmtId="0">
      <sharedItems containsString="0" containsBlank="1" containsNumber="1" containsInteger="1" minValue="-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r:id="rId1" refreshedBy="Susana Imelda Duarte Vanoye" refreshedDate="45392.665022106485" createdVersion="5" refreshedVersion="5" minRefreshableVersion="3" recordCount="1074">
  <cacheSource type="worksheet">
    <worksheetSource ref="U3:X1091" sheet="BASE"/>
  </cacheSource>
  <cacheFields count="4">
    <cacheField name="CUENTA" numFmtId="0">
      <sharedItems containsBlank="1" count="543">
        <s v="00000"/>
        <s v="01000"/>
        <s v="01100"/>
        <s v="01101"/>
        <s v="03000"/>
        <s v="03100"/>
        <s v="03101"/>
        <s v="03103"/>
        <s v="03104"/>
        <s v="03106"/>
        <s v="03107"/>
        <s v="03108"/>
        <s v="03110"/>
        <s v="03111"/>
        <s v="03112"/>
        <s v="03113"/>
        <s v="03114"/>
        <s v="03115"/>
        <s v="03116"/>
        <s v="03200"/>
        <s v="03204"/>
        <s v="03201"/>
        <s v="03202"/>
        <s v="03203"/>
        <s v="03205"/>
        <s v="03206"/>
        <s v="03207"/>
        <s v="03208"/>
        <s v="10000"/>
        <s v="11000"/>
        <s v="11100"/>
        <s v="11101"/>
        <s v="11200"/>
        <s v="11201"/>
        <s v="11202"/>
        <s v="11203"/>
        <s v="11204"/>
        <s v="12000"/>
        <s v="12100"/>
        <s v="12101"/>
        <s v="12102"/>
        <s v="12103"/>
        <s v="12104"/>
        <s v="12105"/>
        <s v="12200"/>
        <s v="12202"/>
        <s v="13000"/>
        <s v="13200"/>
        <s v="13201"/>
        <s v="13202"/>
        <s v="13203"/>
        <s v="13300"/>
        <s v="13301"/>
        <s v="15000"/>
        <s v="15100"/>
        <s v="15101"/>
        <s v="15102"/>
        <s v="15103"/>
        <s v="17000"/>
        <s v="17100"/>
        <s v="17101"/>
        <s v="17102"/>
        <s v="17105"/>
        <s v="17110"/>
        <s v="17104"/>
        <s v="17119"/>
        <s v="17120"/>
        <s v="17121"/>
        <s v="17200"/>
        <s v="17201"/>
        <s v="17202"/>
        <s v="17203"/>
        <s v="17205"/>
        <s v="17210"/>
        <s v="17204"/>
        <s v="17213"/>
        <s v="17212"/>
        <s v="17214"/>
        <s v="17300"/>
        <s v="17301"/>
        <s v="17306"/>
        <s v="17307"/>
        <s v="17400"/>
        <s v="17401"/>
        <s v="18000"/>
        <s v="18100"/>
        <s v="18101"/>
        <s v="18102"/>
        <s v="18103"/>
        <s v="18104"/>
        <s v="18105"/>
        <s v="18106"/>
        <s v="18107"/>
        <s v="18108"/>
        <s v="18109"/>
        <s v="18110"/>
        <s v="18111"/>
        <s v="18112"/>
        <s v="18113"/>
        <s v="18114"/>
        <s v="18115"/>
        <s v="18117"/>
        <s v="18118"/>
        <s v="19000"/>
        <s v="19100"/>
        <s v="19101"/>
        <s v="16000"/>
        <s v="16100"/>
        <s v="16101"/>
        <s v="16102"/>
        <s v="16103"/>
        <s v="16104"/>
        <s v="40000"/>
        <s v="43000"/>
        <s v="43100"/>
        <s v="43101"/>
        <s v="43102"/>
        <s v="43103"/>
        <s v="43104"/>
        <s v="43105"/>
        <s v="43106"/>
        <s v="43109"/>
        <s v="43111"/>
        <s v="43112"/>
        <s v="43114"/>
        <s v="43115"/>
        <s v="43116"/>
        <s v="43117"/>
        <s v="43118"/>
        <s v="43121"/>
        <s v="43122"/>
        <s v="43123"/>
        <s v="43124"/>
        <s v="43125"/>
        <s v="43126"/>
        <s v="43127"/>
        <s v="43128"/>
        <s v="43129"/>
        <s v="43130"/>
        <s v="43131"/>
        <s v="43132"/>
        <s v="43133"/>
        <s v="43134"/>
        <s v="43136"/>
        <s v="43137"/>
        <s v="43138"/>
        <s v="43139"/>
        <s v="43140"/>
        <s v="43141"/>
        <s v="43142"/>
        <s v="43143"/>
        <s v="43144"/>
        <s v="43108"/>
        <s v="43120"/>
        <s v="43135"/>
        <s v="43113"/>
        <s v="43200"/>
        <s v="43201"/>
        <s v="43202"/>
        <s v="43203"/>
        <s v="43204"/>
        <s v="43205"/>
        <s v="43206"/>
        <s v="43207"/>
        <s v="43208"/>
        <s v="43209"/>
        <s v="43212"/>
        <s v="43213"/>
        <s v="43214"/>
        <s v="43218"/>
        <s v="43220"/>
        <s v="43219"/>
        <s v="43300"/>
        <s v="43301"/>
        <s v="43302"/>
        <s v="43303"/>
        <s v="43304"/>
        <s v="43305"/>
        <s v="43306"/>
        <s v="43307"/>
        <s v="43308"/>
        <s v="43309"/>
        <s v="43310"/>
        <s v="43311"/>
        <s v="43313"/>
        <s v="43314"/>
        <s v="43399"/>
        <s v="43312"/>
        <s v="43400"/>
        <s v="43401"/>
        <s v="43402"/>
        <s v="43403"/>
        <s v="43404"/>
        <s v="43405"/>
        <s v="43406"/>
        <s v="43407"/>
        <s v="43408"/>
        <s v="43409"/>
        <s v="43410"/>
        <s v="43411"/>
        <s v="43412"/>
        <s v="43413"/>
        <s v="43414"/>
        <s v="43415"/>
        <s v="43416"/>
        <s v="43417"/>
        <s v="43421"/>
        <s v="43499"/>
        <s v="43500"/>
        <s v="43501"/>
        <s v="43502"/>
        <s v="43503"/>
        <s v="43504"/>
        <s v="43505"/>
        <s v="43507"/>
        <s v="43508"/>
        <s v="43510"/>
        <s v="43511"/>
        <s v="43512"/>
        <s v="43513"/>
        <s v="43514"/>
        <s v="43515"/>
        <s v="43516"/>
        <s v="43521"/>
        <s v="43523"/>
        <s v="43522"/>
        <s v="43524"/>
        <s v="43600"/>
        <s v="43601"/>
        <s v="43602"/>
        <s v="43605"/>
        <s v="43607"/>
        <s v="43700"/>
        <s v="43702"/>
        <s v="43703"/>
        <s v="43704"/>
        <s v="43705"/>
        <s v="43798"/>
        <s v="43799"/>
        <s v="43800"/>
        <s v="43801"/>
        <s v="45000"/>
        <s v="45100"/>
        <s v="45101"/>
        <s v="45105"/>
        <s v="45200"/>
        <s v="45201"/>
        <s v="45204"/>
        <s v="45203"/>
        <s v="45300"/>
        <s v="45301"/>
        <s v="45303"/>
        <s v="45306"/>
        <s v="50000"/>
        <s v="51000"/>
        <s v="51100"/>
        <s v="51101"/>
        <s v="51102"/>
        <s v="51104"/>
        <s v="51106"/>
        <s v="51107"/>
        <s v="51108"/>
        <s v="51109"/>
        <s v="51112"/>
        <s v="51113"/>
        <s v="51116"/>
        <s v="51117"/>
        <s v="51119"/>
        <s v="51121"/>
        <s v="51123"/>
        <s v="51124"/>
        <s v="51114"/>
        <s v="51115"/>
        <s v="51125"/>
        <s v="52000"/>
        <s v="52200"/>
        <s v="52201"/>
        <s v="52202"/>
        <s v="52203"/>
        <s v="59000"/>
        <s v="59100"/>
        <s v="59101"/>
        <s v="60000"/>
        <s v="69000"/>
        <s v="69100"/>
        <s v="69101"/>
        <s v="61000"/>
        <s v="61100"/>
        <s v="61102"/>
        <s v="61103"/>
        <s v="61104"/>
        <s v="61105"/>
        <s v="61106"/>
        <s v="61107"/>
        <s v="61108"/>
        <s v="61109"/>
        <s v="61110"/>
        <s v="61111"/>
        <s v="61112"/>
        <s v="61101"/>
        <s v="61153"/>
        <s v="61200"/>
        <s v="61201"/>
        <s v="61202"/>
        <s v="61300"/>
        <s v="61301"/>
        <s v="61302"/>
        <s v="61303"/>
        <s v="61304"/>
        <s v="61305"/>
        <s v="61307"/>
        <s v="61311"/>
        <s v="61312"/>
        <s v="61400"/>
        <s v="61401"/>
        <s v="61402"/>
        <s v="61403"/>
        <s v="61408"/>
        <s v="61409"/>
        <s v="61410"/>
        <s v="61411"/>
        <s v="61412"/>
        <s v="61413"/>
        <s v="61414"/>
        <s v="61416"/>
        <s v="61417"/>
        <s v="61419"/>
        <s v="61420"/>
        <s v="61499"/>
        <s v="61427"/>
        <s v="61429"/>
        <s v="61428"/>
        <s v="61430"/>
        <s v="61405"/>
        <s v="61425"/>
        <s v="61431"/>
        <s v="61421"/>
        <s v="61426"/>
        <s v="61441"/>
        <s v="61443"/>
        <s v="61444"/>
        <s v="61445"/>
        <s v="70000"/>
        <s v="71000"/>
        <s v="71100"/>
        <s v="71101"/>
        <s v="71199"/>
        <s v="72000"/>
        <s v="72100"/>
        <s v="72199"/>
        <s v="80000"/>
        <s v="81000"/>
        <s v="81100"/>
        <s v="81101"/>
        <s v="81102"/>
        <s v="81103"/>
        <s v="81200"/>
        <s v="81201"/>
        <s v="81202"/>
        <s v="81203"/>
        <s v="81300"/>
        <s v="81301"/>
        <s v="81600"/>
        <s v="81601"/>
        <s v="81603"/>
        <s v="81606"/>
        <s v="81607"/>
        <s v="81608"/>
        <s v="81617"/>
        <s v="81618"/>
        <s v="81619"/>
        <s v="81620"/>
        <s v="81621"/>
        <s v="81622"/>
        <s v="81623"/>
        <s v="81624"/>
        <s v="81625"/>
        <s v="#N/A"/>
        <s v="81632"/>
        <s v="81604"/>
        <s v="81626"/>
        <s v="81630"/>
        <s v="81631"/>
        <s v="81700"/>
        <s v="81701"/>
        <s v="81703"/>
        <s v="81704"/>
        <s v="81713"/>
        <s v="81714"/>
        <s v="81719"/>
        <s v="81724"/>
        <s v="81731"/>
        <s v="81733"/>
        <s v="81734"/>
        <s v="81743"/>
        <s v="81744"/>
        <s v="81751"/>
        <s v="81752"/>
        <s v="81763"/>
        <s v="81764"/>
        <s v="81769"/>
        <s v="81735"/>
        <s v="81736"/>
        <s v="81716"/>
        <s v="81708"/>
        <s v="81720"/>
        <s v="81721"/>
        <s v="81738"/>
        <s v="81800"/>
        <s v="81801"/>
        <s v="81804"/>
        <s v="81805"/>
        <s v="81806"/>
        <s v="81808"/>
        <s v="81809"/>
        <s v="81810"/>
        <s v="81811"/>
        <s v="81803"/>
        <s v="81900"/>
        <s v="81901"/>
        <s v="81902"/>
        <s v="81903"/>
        <s v="81904"/>
        <s v="81905"/>
        <s v="81908"/>
        <s v="81910"/>
        <s v="81912"/>
        <s v="81913"/>
        <s v="81914"/>
        <s v="81915"/>
        <s v="81917"/>
        <s v="81927"/>
        <s v="81929"/>
        <s v="81931"/>
        <s v="81932"/>
        <s v="81933"/>
        <s v="81934"/>
        <s v="81945"/>
        <s v="81907"/>
        <s v="81926"/>
        <s v="81400"/>
        <s v="81401"/>
        <s v="81500"/>
        <s v="81501"/>
        <s v="81502"/>
        <s v="81504"/>
        <s v="81503"/>
        <s v="81505"/>
        <s v="81506"/>
        <s v="81507"/>
        <s v="82000"/>
        <s v="82100"/>
        <s v="82101"/>
        <s v="82102"/>
        <s v="82103"/>
        <s v="82200"/>
        <s v="82201"/>
        <s v="82300"/>
        <s v="82301"/>
        <s v="82302"/>
        <s v="82400"/>
        <s v="82401"/>
        <s v="82500"/>
        <s v="82501"/>
        <s v="82502"/>
        <s v="82503"/>
        <s v="82504"/>
        <s v="82600"/>
        <s v="82601"/>
        <s v="82602"/>
        <s v="82700"/>
        <s v="82701"/>
        <s v="82800"/>
        <s v="82801"/>
        <s v="83000"/>
        <s v="83100"/>
        <s v="83101"/>
        <s v="83102"/>
        <s v="83106"/>
        <s v="83200"/>
        <s v="83201"/>
        <s v="83202"/>
        <s v="83203"/>
        <s v="83204"/>
        <s v="83206"/>
        <s v="83207"/>
        <s v="83209"/>
        <s v="83210"/>
        <s v="83211"/>
        <s v="83212"/>
        <s v="83213"/>
        <s v="83217"/>
        <s v="83226"/>
        <s v="83228"/>
        <s v="83230"/>
        <s v="83231"/>
        <s v="83233"/>
        <s v="83235"/>
        <s v="83236"/>
        <s v="83239"/>
        <s v="83243"/>
        <s v="83244"/>
        <s v="83245"/>
        <s v="83246"/>
        <s v="83247"/>
        <s v="83249"/>
        <s v="83250"/>
        <s v="83252"/>
        <s v="83253"/>
        <s v="83254"/>
        <s v="83255"/>
        <s v="83256"/>
        <s v="83258"/>
        <s v="83262"/>
        <s v="83263"/>
        <s v="83264"/>
        <s v="83265"/>
        <s v="83266"/>
        <s v="83259"/>
        <s v="83219"/>
        <s v="83267"/>
        <s v="83268"/>
        <s v="83248"/>
        <s v="83251"/>
        <s v="83260"/>
        <s v="83261"/>
        <s v="83269"/>
        <s v="83215"/>
        <s v="83220"/>
        <s v="83222"/>
        <s v="83225"/>
        <s v="83232"/>
        <s v="83242"/>
        <s v="83300"/>
        <s v="83302"/>
        <s v="83303"/>
        <s v="83304"/>
        <s v="83306"/>
        <s v="83309"/>
        <s v="83310"/>
        <s v="83312"/>
        <s v="83313"/>
        <m/>
      </sharedItems>
    </cacheField>
    <cacheField name="ACTUAL" numFmtId="0">
      <sharedItems containsString="0" containsBlank="1" containsNumber="1" containsInteger="1" minValue="1" maxValue="1"/>
    </cacheField>
    <cacheField name="NEW" numFmtId="0">
      <sharedItems containsString="0" containsBlank="1" containsNumber="1" containsInteger="1" minValue="-1" maxValue="-1"/>
    </cacheField>
    <cacheField name="DIFERENCIA" numFmtId="0">
      <sharedItems containsString="0" containsBlank="1" containsNumber="1" containsInteger="1" minValue="-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r:id="rId1" refreshedBy="Susana Imelda Duarte Vanoye" refreshedDate="45404.73366597222" createdVersion="5" refreshedVersion="5" minRefreshableVersion="3" recordCount="1078">
  <cacheSource type="worksheet">
    <worksheetSource ref="U3:X1094" sheet="BASE"/>
  </cacheSource>
  <cacheFields count="4">
    <cacheField name="CUENTA" numFmtId="0">
      <sharedItems containsBlank="1" count="543">
        <s v="00000"/>
        <s v="01000"/>
        <s v="01100"/>
        <s v="01101"/>
        <s v="03000"/>
        <s v="03100"/>
        <s v="03101"/>
        <s v="03103"/>
        <s v="03104"/>
        <s v="03106"/>
        <s v="03107"/>
        <s v="03108"/>
        <s v="03110"/>
        <s v="03111"/>
        <s v="03112"/>
        <s v="03113"/>
        <s v="03114"/>
        <s v="03115"/>
        <s v="03116"/>
        <s v="03200"/>
        <s v="03204"/>
        <s v="03201"/>
        <s v="03202"/>
        <s v="03203"/>
        <s v="03205"/>
        <s v="03206"/>
        <s v="03207"/>
        <s v="03208"/>
        <s v="10000"/>
        <s v="11000"/>
        <s v="11100"/>
        <s v="11101"/>
        <s v="11200"/>
        <s v="11201"/>
        <s v="11202"/>
        <s v="11203"/>
        <s v="11204"/>
        <s v="12000"/>
        <s v="12100"/>
        <s v="12101"/>
        <s v="12102"/>
        <s v="12103"/>
        <s v="12104"/>
        <s v="12105"/>
        <s v="12200"/>
        <s v="12202"/>
        <s v="13000"/>
        <s v="13200"/>
        <s v="13201"/>
        <s v="13202"/>
        <s v="13203"/>
        <s v="13300"/>
        <s v="13301"/>
        <s v="15000"/>
        <s v="15100"/>
        <s v="15101"/>
        <s v="15102"/>
        <s v="15103"/>
        <s v="17000"/>
        <s v="17100"/>
        <s v="17101"/>
        <s v="17102"/>
        <s v="17105"/>
        <s v="17110"/>
        <s v="17104"/>
        <s v="17119"/>
        <s v="17120"/>
        <s v="17121"/>
        <s v="17200"/>
        <s v="17201"/>
        <s v="17202"/>
        <s v="17203"/>
        <s v="17205"/>
        <s v="17210"/>
        <s v="17204"/>
        <s v="17213"/>
        <s v="17212"/>
        <s v="17214"/>
        <s v="17300"/>
        <s v="17301"/>
        <s v="17306"/>
        <s v="17307"/>
        <s v="17400"/>
        <s v="17401"/>
        <s v="18000"/>
        <s v="18100"/>
        <s v="18101"/>
        <s v="18102"/>
        <s v="18103"/>
        <s v="18104"/>
        <s v="18105"/>
        <s v="18106"/>
        <s v="18107"/>
        <s v="18108"/>
        <s v="18109"/>
        <s v="18110"/>
        <s v="18111"/>
        <s v="18112"/>
        <s v="18113"/>
        <s v="18114"/>
        <s v="18115"/>
        <s v="18117"/>
        <s v="18118"/>
        <s v="19000"/>
        <s v="19100"/>
        <s v="19101"/>
        <s v="16000"/>
        <s v="16100"/>
        <s v="16101"/>
        <s v="16102"/>
        <s v="16103"/>
        <s v="16104"/>
        <s v="40000"/>
        <s v="43000"/>
        <s v="43100"/>
        <s v="43101"/>
        <s v="43102"/>
        <s v="43103"/>
        <s v="43104"/>
        <s v="43105"/>
        <s v="43106"/>
        <s v="43109"/>
        <s v="43111"/>
        <s v="43112"/>
        <s v="43114"/>
        <s v="43115"/>
        <s v="43116"/>
        <s v="43117"/>
        <s v="43118"/>
        <s v="43121"/>
        <s v="43122"/>
        <s v="43123"/>
        <s v="43124"/>
        <s v="43125"/>
        <s v="43126"/>
        <s v="43127"/>
        <s v="43128"/>
        <s v="43129"/>
        <s v="43130"/>
        <s v="43131"/>
        <s v="43132"/>
        <s v="43133"/>
        <s v="43134"/>
        <s v="43136"/>
        <s v="43137"/>
        <s v="43138"/>
        <s v="43139"/>
        <s v="43140"/>
        <s v="43141"/>
        <s v="43142"/>
        <s v="43143"/>
        <s v="43144"/>
        <s v="43108"/>
        <s v="43120"/>
        <s v="43135"/>
        <s v="43113"/>
        <s v="43200"/>
        <s v="43201"/>
        <s v="43202"/>
        <s v="43203"/>
        <s v="43204"/>
        <s v="43205"/>
        <s v="43206"/>
        <s v="43207"/>
        <s v="43208"/>
        <s v="43209"/>
        <s v="43212"/>
        <s v="43213"/>
        <s v="43214"/>
        <s v="43218"/>
        <s v="43220"/>
        <s v="43219"/>
        <s v="43300"/>
        <s v="43301"/>
        <s v="43302"/>
        <s v="43303"/>
        <s v="43304"/>
        <s v="43305"/>
        <s v="43306"/>
        <s v="43307"/>
        <s v="43308"/>
        <s v="43309"/>
        <s v="43310"/>
        <s v="43311"/>
        <s v="43313"/>
        <s v="43314"/>
        <s v="43399"/>
        <s v="43312"/>
        <s v="43400"/>
        <s v="43401"/>
        <s v="43402"/>
        <s v="43403"/>
        <s v="43404"/>
        <s v="43405"/>
        <s v="43406"/>
        <s v="43407"/>
        <s v="43408"/>
        <s v="43409"/>
        <s v="43410"/>
        <s v="43411"/>
        <s v="43412"/>
        <s v="43413"/>
        <s v="43414"/>
        <s v="43415"/>
        <s v="43416"/>
        <s v="43417"/>
        <s v="43421"/>
        <s v="43499"/>
        <s v="43500"/>
        <s v="43501"/>
        <s v="43502"/>
        <s v="43503"/>
        <s v="43504"/>
        <s v="43505"/>
        <s v="43507"/>
        <s v="43508"/>
        <s v="43510"/>
        <s v="43511"/>
        <s v="43512"/>
        <s v="43513"/>
        <s v="43514"/>
        <s v="43515"/>
        <s v="43516"/>
        <s v="43521"/>
        <s v="#N/A"/>
        <s v="43523"/>
        <s v="43522"/>
        <s v="43524"/>
        <s v="43600"/>
        <s v="43601"/>
        <s v="43602"/>
        <s v="43605"/>
        <s v="43607"/>
        <s v="43700"/>
        <s v="43702"/>
        <s v="43703"/>
        <s v="43704"/>
        <s v="43705"/>
        <s v="43798"/>
        <s v="43799"/>
        <s v="43800"/>
        <s v="43801"/>
        <s v="45000"/>
        <s v="45100"/>
        <s v="45101"/>
        <s v="45105"/>
        <s v="45200"/>
        <s v="45201"/>
        <s v="45204"/>
        <s v="45203"/>
        <s v="45300"/>
        <s v="45301"/>
        <s v="45303"/>
        <s v="45306"/>
        <s v="50000"/>
        <s v="51000"/>
        <s v="51100"/>
        <s v="51101"/>
        <s v="51102"/>
        <s v="51104"/>
        <s v="51106"/>
        <s v="51107"/>
        <s v="51108"/>
        <s v="51109"/>
        <s v="51112"/>
        <s v="51113"/>
        <s v="51116"/>
        <s v="51117"/>
        <s v="51119"/>
        <s v="51121"/>
        <s v="51123"/>
        <s v="51124"/>
        <s v="51114"/>
        <s v="51115"/>
        <s v="51125"/>
        <s v="52000"/>
        <s v="52200"/>
        <s v="52201"/>
        <s v="52202"/>
        <s v="52203"/>
        <s v="59000"/>
        <s v="59100"/>
        <s v="59101"/>
        <s v="60000"/>
        <s v="69000"/>
        <s v="69100"/>
        <s v="69101"/>
        <s v="61000"/>
        <s v="61100"/>
        <s v="61102"/>
        <s v="61103"/>
        <s v="61104"/>
        <s v="61105"/>
        <s v="61106"/>
        <s v="61107"/>
        <s v="61108"/>
        <s v="61109"/>
        <s v="61110"/>
        <s v="61111"/>
        <s v="61112"/>
        <s v="61101"/>
        <s v="61153"/>
        <s v="61200"/>
        <s v="61201"/>
        <s v="61202"/>
        <s v="61300"/>
        <s v="61301"/>
        <s v="61302"/>
        <s v="61303"/>
        <s v="61304"/>
        <s v="61305"/>
        <s v="61307"/>
        <s v="61311"/>
        <s v="61312"/>
        <s v="61400"/>
        <s v="61401"/>
        <s v="61402"/>
        <s v="61403"/>
        <s v="61408"/>
        <s v="61409"/>
        <s v="61410"/>
        <s v="61411"/>
        <s v="61412"/>
        <s v="61413"/>
        <s v="61414"/>
        <s v="61416"/>
        <s v="61417"/>
        <s v="61419"/>
        <s v="61420"/>
        <s v="61499"/>
        <s v="61427"/>
        <s v="61429"/>
        <s v="61428"/>
        <s v="61430"/>
        <s v="61405"/>
        <s v="61425"/>
        <s v="61431"/>
        <s v="61421"/>
        <s v="61426"/>
        <s v="61441"/>
        <s v="61443"/>
        <s v="61444"/>
        <s v="61445"/>
        <s v="70000"/>
        <s v="71000"/>
        <s v="71100"/>
        <s v="71101"/>
        <s v="71199"/>
        <s v="72000"/>
        <s v="72100"/>
        <s v="72199"/>
        <s v="80000"/>
        <s v="81000"/>
        <s v="81100"/>
        <s v="81101"/>
        <s v="81102"/>
        <s v="81103"/>
        <s v="81200"/>
        <s v="81201"/>
        <s v="81202"/>
        <s v="81203"/>
        <s v="81300"/>
        <s v="81301"/>
        <s v="81600"/>
        <s v="81601"/>
        <s v="81603"/>
        <s v="81606"/>
        <s v="81607"/>
        <s v="81608"/>
        <s v="81617"/>
        <s v="81618"/>
        <s v="81619"/>
        <s v="81620"/>
        <s v="81621"/>
        <s v="81622"/>
        <s v="81623"/>
        <s v="81624"/>
        <s v="81625"/>
        <s v="81632"/>
        <s v="81604"/>
        <s v="81626"/>
        <s v="81630"/>
        <s v="81631"/>
        <s v="81700"/>
        <s v="81701"/>
        <s v="81703"/>
        <s v="81704"/>
        <s v="81713"/>
        <s v="81714"/>
        <s v="81719"/>
        <s v="81724"/>
        <s v="81731"/>
        <s v="81733"/>
        <s v="81734"/>
        <s v="81743"/>
        <s v="81744"/>
        <s v="81751"/>
        <s v="81752"/>
        <s v="81763"/>
        <s v="81764"/>
        <s v="81769"/>
        <s v="81735"/>
        <s v="81736"/>
        <s v="81716"/>
        <s v="81708"/>
        <s v="81720"/>
        <s v="81721"/>
        <s v="81738"/>
        <s v="81800"/>
        <s v="81801"/>
        <s v="81804"/>
        <s v="81805"/>
        <s v="81806"/>
        <s v="81808"/>
        <s v="81809"/>
        <s v="81810"/>
        <s v="81811"/>
        <s v="81803"/>
        <s v="81900"/>
        <s v="81901"/>
        <s v="81902"/>
        <s v="81903"/>
        <s v="81904"/>
        <s v="81905"/>
        <s v="81908"/>
        <s v="81910"/>
        <s v="81912"/>
        <s v="81913"/>
        <s v="81914"/>
        <s v="81915"/>
        <s v="81917"/>
        <s v="81927"/>
        <s v="81929"/>
        <s v="81931"/>
        <s v="81932"/>
        <s v="81933"/>
        <s v="81934"/>
        <s v="81945"/>
        <s v="81907"/>
        <s v="81926"/>
        <s v="81400"/>
        <s v="81401"/>
        <s v="81500"/>
        <s v="81501"/>
        <s v="81502"/>
        <s v="81504"/>
        <s v="81503"/>
        <s v="81505"/>
        <s v="81506"/>
        <s v="81507"/>
        <s v="82000"/>
        <s v="82100"/>
        <s v="82101"/>
        <s v="82102"/>
        <s v="82103"/>
        <s v="82200"/>
        <s v="82201"/>
        <s v="82300"/>
        <s v="82301"/>
        <s v="82302"/>
        <s v="82400"/>
        <s v="82401"/>
        <s v="82500"/>
        <s v="82501"/>
        <s v="82502"/>
        <s v="82503"/>
        <s v="82504"/>
        <s v="82600"/>
        <s v="82601"/>
        <s v="82602"/>
        <s v="82700"/>
        <s v="82701"/>
        <s v="82800"/>
        <s v="82801"/>
        <s v="83000"/>
        <s v="83100"/>
        <s v="83101"/>
        <s v="83102"/>
        <s v="83106"/>
        <s v="83200"/>
        <s v="83201"/>
        <s v="83202"/>
        <s v="83203"/>
        <s v="83204"/>
        <s v="83206"/>
        <s v="83207"/>
        <s v="83209"/>
        <s v="83210"/>
        <s v="83211"/>
        <s v="83212"/>
        <s v="83213"/>
        <s v="83217"/>
        <s v="83226"/>
        <s v="83228"/>
        <s v="83230"/>
        <s v="83231"/>
        <s v="83233"/>
        <s v="83235"/>
        <s v="83236"/>
        <s v="83239"/>
        <s v="83243"/>
        <s v="83244"/>
        <s v="83245"/>
        <s v="83246"/>
        <s v="83247"/>
        <s v="83249"/>
        <s v="83250"/>
        <s v="83252"/>
        <s v="83253"/>
        <s v="83254"/>
        <s v="83255"/>
        <s v="83256"/>
        <s v="83258"/>
        <s v="83262"/>
        <s v="83263"/>
        <s v="83264"/>
        <s v="83265"/>
        <s v="83266"/>
        <s v="83259"/>
        <s v="83219"/>
        <s v="83267"/>
        <s v="83268"/>
        <s v="83248"/>
        <s v="83251"/>
        <s v="83260"/>
        <s v="83261"/>
        <s v="83269"/>
        <s v="83215"/>
        <s v="83220"/>
        <s v="83222"/>
        <s v="83225"/>
        <s v="83232"/>
        <s v="83242"/>
        <s v="83300"/>
        <s v="83302"/>
        <s v="83303"/>
        <s v="83304"/>
        <s v="83306"/>
        <s v="83309"/>
        <s v="83310"/>
        <s v="83312"/>
        <s v="83313"/>
        <m/>
      </sharedItems>
    </cacheField>
    <cacheField name="ACTUAL" numFmtId="0">
      <sharedItems containsString="0" containsBlank="1" containsNumber="1" containsInteger="1" minValue="1" maxValue="1"/>
    </cacheField>
    <cacheField name="NEW" numFmtId="0">
      <sharedItems containsString="0" containsBlank="1" containsNumber="1" containsInteger="1" minValue="-1" maxValue="-1"/>
    </cacheField>
    <cacheField name="DIFERENCIA" numFmtId="0">
      <sharedItems containsString="0" containsBlank="1" containsNumber="1" containsInteger="1" minValue="-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r:id="rId1" refreshedBy="Susana Imelda Duarte Vanoye" refreshedDate="45476.558133101855" createdVersion="5" refreshedVersion="5" minRefreshableVersion="3" recordCount="1077">
  <cacheSource type="worksheet">
    <worksheetSource ref="U3:X1093" sheet="BASE"/>
  </cacheSource>
  <cacheFields count="4">
    <cacheField name="CUENTA" numFmtId="0">
      <sharedItems containsBlank="1" count="545">
        <s v="00000"/>
        <s v="01000"/>
        <s v="01100"/>
        <s v="01101"/>
        <s v="03000"/>
        <s v="03100"/>
        <s v="03101"/>
        <s v="03103"/>
        <s v="03104"/>
        <s v="03106"/>
        <s v="03107"/>
        <s v="03108"/>
        <s v="03110"/>
        <s v="03111"/>
        <s v="03112"/>
        <s v="03113"/>
        <s v="03114"/>
        <s v="03115"/>
        <s v="03116"/>
        <s v="03200"/>
        <s v="03204"/>
        <s v="03201"/>
        <s v="03202"/>
        <s v="03203"/>
        <s v="03205"/>
        <s v="03206"/>
        <s v="03207"/>
        <s v="03208"/>
        <s v="10000"/>
        <s v="11000"/>
        <s v="11100"/>
        <s v="11101"/>
        <s v="11200"/>
        <s v="11201"/>
        <s v="11202"/>
        <s v="11203"/>
        <s v="11204"/>
        <s v="12000"/>
        <s v="12100"/>
        <s v="12101"/>
        <s v="12102"/>
        <s v="12103"/>
        <s v="12104"/>
        <s v="12105"/>
        <s v="12200"/>
        <s v="12202"/>
        <s v="13000"/>
        <s v="13200"/>
        <s v="13201"/>
        <s v="13202"/>
        <s v="13203"/>
        <s v="13300"/>
        <s v="13301"/>
        <s v="15000"/>
        <s v="15100"/>
        <s v="15101"/>
        <s v="15102"/>
        <s v="15103"/>
        <s v="17000"/>
        <s v="17100"/>
        <s v="17101"/>
        <s v="17102"/>
        <s v="17105"/>
        <s v="17110"/>
        <s v="17104"/>
        <s v="17119"/>
        <s v="17120"/>
        <s v="17121"/>
        <s v="17200"/>
        <s v="17201"/>
        <s v="17202"/>
        <s v="17203"/>
        <s v="17205"/>
        <s v="17210"/>
        <s v="17204"/>
        <s v="17213"/>
        <s v="17212"/>
        <s v="17214"/>
        <s v="17300"/>
        <s v="17301"/>
        <s v="17306"/>
        <s v="17307"/>
        <s v="17400"/>
        <s v="17401"/>
        <s v="18000"/>
        <s v="18100"/>
        <s v="18101"/>
        <s v="18102"/>
        <s v="18103"/>
        <s v="18104"/>
        <s v="18105"/>
        <s v="18106"/>
        <s v="18107"/>
        <s v="18108"/>
        <s v="18109"/>
        <s v="18110"/>
        <s v="18111"/>
        <s v="18112"/>
        <s v="18113"/>
        <s v="18114"/>
        <s v="18115"/>
        <s v="18117"/>
        <s v="18118"/>
        <s v="19000"/>
        <s v="19100"/>
        <s v="19101"/>
        <s v="16000"/>
        <s v="16100"/>
        <s v="16101"/>
        <s v="16102"/>
        <s v="16103"/>
        <s v="16104"/>
        <s v="40000"/>
        <s v="43000"/>
        <s v="43100"/>
        <s v="43101"/>
        <s v="43102"/>
        <s v="43103"/>
        <s v="43104"/>
        <s v="43105"/>
        <s v="43106"/>
        <s v="43109"/>
        <s v="43111"/>
        <s v="43112"/>
        <s v="43114"/>
        <s v="43115"/>
        <s v="43116"/>
        <s v="43117"/>
        <s v="43118"/>
        <s v="43121"/>
        <s v="43122"/>
        <s v="43123"/>
        <s v="43124"/>
        <s v="43125"/>
        <s v="43126"/>
        <s v="43127"/>
        <s v="43128"/>
        <s v="43129"/>
        <s v="43130"/>
        <s v="43131"/>
        <s v="43132"/>
        <s v="43133"/>
        <s v="43134"/>
        <s v="43136"/>
        <s v="43137"/>
        <s v="43138"/>
        <s v="43139"/>
        <s v="43140"/>
        <s v="43141"/>
        <s v="43142"/>
        <s v="43143"/>
        <s v="43144"/>
        <s v="43108"/>
        <s v="43120"/>
        <s v="43135"/>
        <s v="43113"/>
        <s v="43200"/>
        <s v="43201"/>
        <s v="43202"/>
        <s v="43203"/>
        <s v="43204"/>
        <s v="43205"/>
        <s v="43206"/>
        <s v="43207"/>
        <s v="43208"/>
        <s v="43209"/>
        <s v="43212"/>
        <s v="43213"/>
        <s v="43214"/>
        <s v="43218"/>
        <s v="43220"/>
        <s v="43219"/>
        <s v="43300"/>
        <s v="43301"/>
        <s v="43302"/>
        <s v="43303"/>
        <s v="43304"/>
        <s v="43305"/>
        <s v="43306"/>
        <s v="43307"/>
        <s v="43308"/>
        <s v="43309"/>
        <s v="43310"/>
        <s v="43311"/>
        <s v="43313"/>
        <s v="43314"/>
        <s v="43399"/>
        <s v="43312"/>
        <s v="43400"/>
        <s v="43401"/>
        <s v="43402"/>
        <s v="43403"/>
        <s v="43404"/>
        <s v="43405"/>
        <s v="43406"/>
        <s v="43407"/>
        <s v="43408"/>
        <s v="43409"/>
        <s v="43410"/>
        <s v="43411"/>
        <s v="43412"/>
        <s v="43413"/>
        <s v="43414"/>
        <s v="43415"/>
        <s v="43416"/>
        <s v="43417"/>
        <s v="43421"/>
        <s v="43499"/>
        <s v="43500"/>
        <s v="43501"/>
        <s v="43502"/>
        <s v="43503"/>
        <s v="43504"/>
        <s v="43505"/>
        <s v="43507"/>
        <s v="43508"/>
        <s v="43510"/>
        <s v="43511"/>
        <s v="43512"/>
        <s v="43513"/>
        <s v="43514"/>
        <s v="43515"/>
        <s v="43516"/>
        <s v="43521"/>
        <s v="43523"/>
        <s v="43522"/>
        <s v="43524"/>
        <s v="43525"/>
        <s v="43600"/>
        <s v="43601"/>
        <s v="43602"/>
        <s v="43605"/>
        <s v="43607"/>
        <s v="43700"/>
        <s v="43702"/>
        <s v="43703"/>
        <s v="43704"/>
        <s v="43705"/>
        <s v="43798"/>
        <s v="43799"/>
        <s v="43800"/>
        <s v="43801"/>
        <s v="45000"/>
        <s v="45100"/>
        <s v="45101"/>
        <s v="45105"/>
        <s v="45200"/>
        <s v="45201"/>
        <s v="45204"/>
        <s v="45203"/>
        <s v="45300"/>
        <s v="45301"/>
        <s v="45303"/>
        <s v="45306"/>
        <s v="50000"/>
        <s v="51000"/>
        <s v="51100"/>
        <s v="51101"/>
        <s v="51102"/>
        <s v="51104"/>
        <s v="51106"/>
        <s v="51107"/>
        <s v="51108"/>
        <s v="51109"/>
        <s v="51112"/>
        <s v="51113"/>
        <s v="51116"/>
        <s v="51117"/>
        <s v="51119"/>
        <s v="51121"/>
        <s v="51123"/>
        <s v="51124"/>
        <s v="51114"/>
        <s v="51115"/>
        <s v="51125"/>
        <s v="52000"/>
        <s v="52200"/>
        <s v="52201"/>
        <s v="52202"/>
        <s v="52203"/>
        <s v="59000"/>
        <s v="59100"/>
        <s v="59101"/>
        <s v="60000"/>
        <s v="69000"/>
        <s v="69100"/>
        <s v="69101"/>
        <s v="61000"/>
        <s v="61100"/>
        <s v="61102"/>
        <s v="61103"/>
        <s v="61104"/>
        <s v="61105"/>
        <s v="61106"/>
        <s v="61107"/>
        <s v="61108"/>
        <s v="61109"/>
        <s v="61110"/>
        <s v="61111"/>
        <s v="61112"/>
        <s v="61101"/>
        <s v="61153"/>
        <s v="61200"/>
        <s v="61201"/>
        <s v="61202"/>
        <s v="61300"/>
        <s v="61301"/>
        <s v="61302"/>
        <s v="61303"/>
        <s v="61304"/>
        <s v="61305"/>
        <s v="61307"/>
        <s v="61311"/>
        <s v="61312"/>
        <s v="61400"/>
        <s v="61401"/>
        <s v="61402"/>
        <s v="61403"/>
        <s v="61408"/>
        <s v="61409"/>
        <s v="61410"/>
        <s v="61411"/>
        <s v="61412"/>
        <s v="61413"/>
        <s v="61414"/>
        <s v="61416"/>
        <s v="61417"/>
        <s v="61419"/>
        <s v="61420"/>
        <s v="61499"/>
        <s v="61427"/>
        <s v="61429"/>
        <s v="61428"/>
        <s v="61430"/>
        <s v="61405"/>
        <s v="61425"/>
        <s v="61431"/>
        <s v="61421"/>
        <s v="61426"/>
        <s v="61441"/>
        <s v="61443"/>
        <s v="61444"/>
        <s v="61445"/>
        <s v="70000"/>
        <s v="71000"/>
        <s v="71100"/>
        <s v="71101"/>
        <s v="71199"/>
        <s v="72000"/>
        <s v="72100"/>
        <s v="72199"/>
        <s v="80000"/>
        <s v="81000"/>
        <s v="81100"/>
        <s v="81101"/>
        <s v="81102"/>
        <s v="81103"/>
        <s v="81200"/>
        <s v="81201"/>
        <s v="81202"/>
        <s v="81203"/>
        <s v="81300"/>
        <s v="81301"/>
        <s v="81600"/>
        <s v="81601"/>
        <s v="81603"/>
        <s v="81606"/>
        <s v="81607"/>
        <s v="81608"/>
        <s v="81617"/>
        <s v="81618"/>
        <s v="81619"/>
        <s v="81620"/>
        <s v="81621"/>
        <s v="81622"/>
        <s v="81623"/>
        <s v="81624"/>
        <s v="81625"/>
        <s v="#N/A"/>
        <s v="81632"/>
        <s v="81604"/>
        <s v="81626"/>
        <s v="81630"/>
        <s v="81631"/>
        <s v="81700"/>
        <s v="81701"/>
        <s v="81703"/>
        <s v="81704"/>
        <s v="81713"/>
        <s v="81714"/>
        <s v="81719"/>
        <s v="81724"/>
        <s v="81731"/>
        <s v="81733"/>
        <s v="81734"/>
        <s v="81743"/>
        <s v="81744"/>
        <s v="81751"/>
        <s v="81752"/>
        <s v="81763"/>
        <s v="81764"/>
        <s v="81769"/>
        <s v="81735"/>
        <s v="81736"/>
        <s v="81716"/>
        <s v="81708"/>
        <s v="81720"/>
        <s v="81721"/>
        <s v="81738"/>
        <s v="81800"/>
        <s v="81801"/>
        <s v="81804"/>
        <s v="81805"/>
        <s v="81806"/>
        <s v="81808"/>
        <s v="81809"/>
        <s v="81810"/>
        <s v="81811"/>
        <s v="81803"/>
        <s v="81900"/>
        <s v="81901"/>
        <s v="81902"/>
        <s v="81903"/>
        <s v="81904"/>
        <s v="81905"/>
        <s v="81908"/>
        <s v="81910"/>
        <s v="81912"/>
        <s v="81913"/>
        <s v="81914"/>
        <s v="81915"/>
        <s v="81917"/>
        <s v="81927"/>
        <s v="81929"/>
        <s v="81931"/>
        <s v="81932"/>
        <s v="81933"/>
        <s v="81934"/>
        <s v="81945"/>
        <s v="81907"/>
        <s v="81926"/>
        <s v="81400"/>
        <s v="81401"/>
        <s v="81500"/>
        <s v="81501"/>
        <s v="81502"/>
        <s v="81504"/>
        <s v="81503"/>
        <s v="81505"/>
        <s v="81506"/>
        <s v="81507"/>
        <s v="82000"/>
        <s v="82100"/>
        <s v="82101"/>
        <s v="82102"/>
        <s v="82103"/>
        <s v="82200"/>
        <s v="82201"/>
        <s v="82300"/>
        <s v="82301"/>
        <s v="82302"/>
        <s v="82400"/>
        <s v="82401"/>
        <s v="82500"/>
        <s v="82501"/>
        <s v="82502"/>
        <s v="82503"/>
        <s v="82504"/>
        <s v="82600"/>
        <s v="82601"/>
        <s v="82602"/>
        <s v="82700"/>
        <s v="82701"/>
        <s v="82800"/>
        <s v="82801"/>
        <s v="83000"/>
        <s v="83100"/>
        <s v="83101"/>
        <s v="83102"/>
        <s v="83106"/>
        <s v="83200"/>
        <s v="83201"/>
        <s v="83202"/>
        <s v="83203"/>
        <s v="83204"/>
        <s v="83206"/>
        <s v="83207"/>
        <s v="83209"/>
        <s v="83210"/>
        <s v="83211"/>
        <s v="83212"/>
        <s v="83213"/>
        <s v="83217"/>
        <s v="83226"/>
        <s v="83228"/>
        <s v="83230"/>
        <s v="83231"/>
        <s v="83233"/>
        <s v="83235"/>
        <s v="83236"/>
        <s v="83239"/>
        <s v="83243"/>
        <s v="83244"/>
        <s v="83245"/>
        <s v="83246"/>
        <s v="83247"/>
        <s v="83249"/>
        <s v="83250"/>
        <s v="83252"/>
        <s v="83253"/>
        <s v="83254"/>
        <s v="83255"/>
        <s v="83256"/>
        <s v="83258"/>
        <s v="83262"/>
        <s v="83263"/>
        <s v="83264"/>
        <s v="83265"/>
        <s v="83266"/>
        <s v="83259"/>
        <s v="83219"/>
        <s v="83267"/>
        <s v="83268"/>
        <s v="83248"/>
        <s v="83251"/>
        <s v="83260"/>
        <s v="83261"/>
        <s v="83269"/>
        <s v="83215"/>
        <s v="83220"/>
        <s v="83222"/>
        <s v="83225"/>
        <s v="83232"/>
        <s v="83242"/>
        <s v="83300"/>
        <s v="83302"/>
        <s v="83303"/>
        <s v="83304"/>
        <s v="83306"/>
        <s v="83309"/>
        <s v="83310"/>
        <s v="83312"/>
        <s v="83313"/>
        <s v="Total"/>
        <m/>
      </sharedItems>
    </cacheField>
    <cacheField name="ACTUAL" numFmtId="0">
      <sharedItems containsString="0" containsBlank="1" containsNumber="1" containsInteger="1" minValue="1" maxValue="1"/>
    </cacheField>
    <cacheField name="NEW" numFmtId="0">
      <sharedItems containsString="0" containsBlank="1" containsNumber="1" containsInteger="1" minValue="-1" maxValue="-1"/>
    </cacheField>
    <cacheField name="DIFERENCIA" numFmtId="0">
      <sharedItems containsSemiMixedTypes="0" containsString="0" containsNumber="1" containsInteger="1" minValue="-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1.xml><?xml version="1.0" encoding="utf-8"?>
<pivotCacheDefinition xmlns="http://schemas.openxmlformats.org/spreadsheetml/2006/main" xmlns:r="http://schemas.openxmlformats.org/officeDocument/2006/relationships" r:id="rId1" refreshedBy="Susana Imelda Duarte Vanoye" refreshedDate="45712.657047800923" createdVersion="5" refreshedVersion="5" minRefreshableVersion="3" recordCount="1098">
  <cacheSource type="worksheet">
    <worksheetSource ref="U3:X1107" sheet="BASE"/>
  </cacheSource>
  <cacheFields count="4">
    <cacheField name="CUENTA" numFmtId="0">
      <sharedItems containsBlank="1" count="553">
        <s v="00000"/>
        <s v="01000"/>
        <s v="01100"/>
        <s v="01101"/>
        <s v="03000"/>
        <s v="03100"/>
        <s v="03101"/>
        <s v="03103"/>
        <s v="03104"/>
        <s v="03106"/>
        <s v="03107"/>
        <s v="03108"/>
        <s v="03110"/>
        <s v="03111"/>
        <s v="03112"/>
        <s v="03113"/>
        <s v="03114"/>
        <s v="03115"/>
        <s v="03116"/>
        <s v="03117"/>
        <s v="03200"/>
        <s v="03204"/>
        <s v="03201"/>
        <s v="03202"/>
        <s v="03203"/>
        <s v="03205"/>
        <s v="03206"/>
        <s v="03207"/>
        <s v="03208"/>
        <s v="03209"/>
        <s v="10000"/>
        <s v="11000"/>
        <s v="11100"/>
        <s v="11101"/>
        <s v="11200"/>
        <s v="11201"/>
        <s v="11202"/>
        <s v="11203"/>
        <s v="11204"/>
        <s v="12000"/>
        <s v="12100"/>
        <s v="12101"/>
        <s v="12102"/>
        <s v="12103"/>
        <s v="12104"/>
        <s v="12105"/>
        <s v="12200"/>
        <s v="12202"/>
        <s v="13000"/>
        <s v="13200"/>
        <s v="13201"/>
        <s v="13202"/>
        <s v="13203"/>
        <s v="13300"/>
        <s v="13301"/>
        <s v="15000"/>
        <s v="15100"/>
        <s v="15101"/>
        <s v="15102"/>
        <s v="15103"/>
        <s v="17000"/>
        <s v="17100"/>
        <s v="17101"/>
        <s v="17102"/>
        <s v="17105"/>
        <s v="17110"/>
        <s v="17104"/>
        <s v="17119"/>
        <s v="17120"/>
        <s v="17121"/>
        <s v="17200"/>
        <s v="17201"/>
        <s v="17202"/>
        <s v="17203"/>
        <s v="17205"/>
        <s v="17210"/>
        <s v="17204"/>
        <s v="17213"/>
        <s v="17212"/>
        <s v="17214"/>
        <s v="17300"/>
        <s v="17301"/>
        <s v="17306"/>
        <s v="17307"/>
        <s v="17302"/>
        <s v="17304"/>
        <s v="17400"/>
        <s v="17401"/>
        <s v="18000"/>
        <s v="18100"/>
        <s v="18101"/>
        <s v="18102"/>
        <s v="18103"/>
        <s v="18104"/>
        <s v="18105"/>
        <s v="18106"/>
        <s v="18107"/>
        <s v="18108"/>
        <s v="18109"/>
        <s v="18110"/>
        <s v="18111"/>
        <s v="18112"/>
        <s v="18113"/>
        <s v="18114"/>
        <s v="18115"/>
        <s v="18117"/>
        <s v="18118"/>
        <s v="19000"/>
        <s v="19100"/>
        <s v="19101"/>
        <s v="16000"/>
        <s v="16100"/>
        <s v="16101"/>
        <s v="16102"/>
        <s v="16103"/>
        <s v="16104"/>
        <s v="40000"/>
        <s v="43000"/>
        <s v="43100"/>
        <s v="43101"/>
        <s v="43102"/>
        <s v="43103"/>
        <s v="43104"/>
        <s v="43105"/>
        <s v="43106"/>
        <s v="43109"/>
        <s v="43111"/>
        <s v="43112"/>
        <s v="43114"/>
        <s v="43115"/>
        <s v="43116"/>
        <s v="43117"/>
        <s v="43118"/>
        <s v="43121"/>
        <s v="43122"/>
        <s v="43123"/>
        <s v="43124"/>
        <s v="43125"/>
        <s v="43126"/>
        <s v="43127"/>
        <s v="43128"/>
        <s v="43129"/>
        <s v="43130"/>
        <s v="43131"/>
        <s v="43132"/>
        <s v="43133"/>
        <s v="43134"/>
        <s v="43136"/>
        <s v="43137"/>
        <s v="43138"/>
        <s v="43139"/>
        <s v="43140"/>
        <s v="43141"/>
        <s v="43142"/>
        <s v="43143"/>
        <s v="43144"/>
        <s v="43108"/>
        <s v="43120"/>
        <s v="43135"/>
        <s v="43113"/>
        <s v="43200"/>
        <s v="43201"/>
        <s v="43202"/>
        <s v="43203"/>
        <s v="43204"/>
        <s v="43205"/>
        <s v="43206"/>
        <s v="43207"/>
        <s v="43208"/>
        <s v="43209"/>
        <s v="43212"/>
        <s v="43213"/>
        <s v="43214"/>
        <s v="43218"/>
        <s v="#N/A"/>
        <s v="43220"/>
        <s v="43219"/>
        <s v="43300"/>
        <s v="43301"/>
        <s v="43302"/>
        <s v="43303"/>
        <s v="43304"/>
        <s v="43305"/>
        <s v="43306"/>
        <s v="43307"/>
        <s v="43308"/>
        <s v="43309"/>
        <s v="43310"/>
        <s v="43311"/>
        <s v="43313"/>
        <s v="43314"/>
        <s v="43399"/>
        <s v="43312"/>
        <s v="43400"/>
        <s v="43401"/>
        <s v="43402"/>
        <s v="43403"/>
        <s v="43404"/>
        <s v="43405"/>
        <s v="43406"/>
        <s v="43407"/>
        <s v="43408"/>
        <s v="43409"/>
        <s v="43410"/>
        <s v="43411"/>
        <s v="43412"/>
        <s v="43413"/>
        <s v="43414"/>
        <s v="43415"/>
        <s v="43416"/>
        <s v="43417"/>
        <s v="43421"/>
        <s v="43499"/>
        <s v="43500"/>
        <s v="43501"/>
        <s v="43502"/>
        <s v="43503"/>
        <s v="43504"/>
        <s v="43505"/>
        <s v="43507"/>
        <s v="43508"/>
        <s v="43510"/>
        <s v="43511"/>
        <s v="43512"/>
        <s v="43513"/>
        <s v="43514"/>
        <s v="43515"/>
        <s v="43516"/>
        <s v="43521"/>
        <s v="43523"/>
        <s v="43522"/>
        <s v="43524"/>
        <s v="43525"/>
        <s v="43526"/>
        <s v="43600"/>
        <s v="43601"/>
        <s v="43602"/>
        <s v="43605"/>
        <s v="43607"/>
        <s v="43700"/>
        <s v="43702"/>
        <s v="43703"/>
        <s v="43704"/>
        <s v="43705"/>
        <s v="43798"/>
        <s v="43799"/>
        <s v="43800"/>
        <s v="43801"/>
        <s v="45000"/>
        <s v="45100"/>
        <s v="45101"/>
        <s v="45105"/>
        <s v="45200"/>
        <s v="45201"/>
        <s v="45204"/>
        <s v="45203"/>
        <s v="45300"/>
        <s v="45301"/>
        <s v="45303"/>
        <s v="45306"/>
        <s v="50000"/>
        <s v="51000"/>
        <s v="51100"/>
        <s v="51101"/>
        <s v="51102"/>
        <s v="51104"/>
        <s v="51106"/>
        <s v="51107"/>
        <s v="51108"/>
        <s v="51109"/>
        <s v="51112"/>
        <s v="51113"/>
        <s v="51116"/>
        <s v="51117"/>
        <s v="51119"/>
        <s v="51121"/>
        <s v="51123"/>
        <s v="51124"/>
        <s v="51114"/>
        <s v="51115"/>
        <s v="51125"/>
        <s v="52000"/>
        <s v="52200"/>
        <s v="52201"/>
        <s v="52202"/>
        <s v="52203"/>
        <s v="59000"/>
        <s v="59100"/>
        <s v="59101"/>
        <s v="60000"/>
        <s v="69000"/>
        <s v="69100"/>
        <s v="69101"/>
        <s v="61000"/>
        <s v="61100"/>
        <s v="61102"/>
        <s v="61103"/>
        <s v="61104"/>
        <s v="61105"/>
        <s v="61106"/>
        <s v="61107"/>
        <s v="61108"/>
        <s v="61109"/>
        <s v="61110"/>
        <s v="61111"/>
        <s v="61112"/>
        <s v="61101"/>
        <s v="61153"/>
        <s v="61200"/>
        <s v="61201"/>
        <s v="61202"/>
        <s v="61300"/>
        <s v="61301"/>
        <s v="61302"/>
        <s v="61303"/>
        <s v="61304"/>
        <s v="61305"/>
        <s v="61307"/>
        <s v="61311"/>
        <s v="61312"/>
        <s v="61400"/>
        <s v="61401"/>
        <s v="61402"/>
        <s v="61403"/>
        <s v="61408"/>
        <s v="61409"/>
        <s v="61410"/>
        <s v="61411"/>
        <s v="61412"/>
        <s v="61413"/>
        <s v="61414"/>
        <s v="61416"/>
        <s v="61417"/>
        <s v="61419"/>
        <s v="61420"/>
        <s v="61499"/>
        <s v="61427"/>
        <s v="61429"/>
        <s v="61428"/>
        <s v="61430"/>
        <s v="61405"/>
        <s v="61425"/>
        <s v="61431"/>
        <s v="61421"/>
        <s v="61426"/>
        <s v="61441"/>
        <s v="61443"/>
        <s v="61444"/>
        <s v="61445"/>
        <s v="61448"/>
        <s v="61449"/>
        <s v="61446"/>
        <s v="70000"/>
        <s v="71000"/>
        <s v="71100"/>
        <s v="71101"/>
        <s v="71199"/>
        <s v="72000"/>
        <s v="72100"/>
        <s v="72199"/>
        <s v="80000"/>
        <s v="81000"/>
        <s v="81100"/>
        <s v="81101"/>
        <s v="81102"/>
        <s v="81103"/>
        <s v="81200"/>
        <s v="81201"/>
        <s v="81202"/>
        <s v="81203"/>
        <s v="81300"/>
        <s v="81301"/>
        <s v="81600"/>
        <s v="81601"/>
        <s v="81603"/>
        <s v="81606"/>
        <s v="81607"/>
        <s v="81608"/>
        <s v="81617"/>
        <s v="81618"/>
        <s v="81619"/>
        <s v="81620"/>
        <s v="81621"/>
        <s v="81622"/>
        <s v="81623"/>
        <s v="81624"/>
        <s v="81625"/>
        <s v="81632"/>
        <s v="81604"/>
        <s v="81626"/>
        <s v="81630"/>
        <s v="81631"/>
        <s v="81700"/>
        <s v="81701"/>
        <s v="81703"/>
        <s v="81704"/>
        <s v="81713"/>
        <s v="81714"/>
        <s v="81719"/>
        <s v="81724"/>
        <s v="81731"/>
        <s v="81733"/>
        <s v="81734"/>
        <s v="81743"/>
        <s v="81744"/>
        <s v="81751"/>
        <s v="81752"/>
        <s v="81763"/>
        <s v="81764"/>
        <s v="81769"/>
        <s v="81735"/>
        <s v="81736"/>
        <s v="81716"/>
        <s v="81708"/>
        <s v="81720"/>
        <s v="81721"/>
        <s v="81738"/>
        <s v="81800"/>
        <s v="81801"/>
        <s v="81804"/>
        <s v="81805"/>
        <s v="81806"/>
        <s v="81808"/>
        <s v="81809"/>
        <s v="81810"/>
        <s v="81811"/>
        <s v="81803"/>
        <s v="81900"/>
        <s v="81901"/>
        <s v="81902"/>
        <s v="81903"/>
        <s v="81904"/>
        <s v="81905"/>
        <s v="81908"/>
        <s v="81910"/>
        <s v="81912"/>
        <s v="81913"/>
        <s v="81914"/>
        <s v="81915"/>
        <s v="81917"/>
        <s v="81927"/>
        <s v="81929"/>
        <s v="81931"/>
        <s v="81932"/>
        <s v="81933"/>
        <s v="81934"/>
        <s v="81945"/>
        <s v="81907"/>
        <s v="81926"/>
        <s v="81400"/>
        <s v="81401"/>
        <s v="81500"/>
        <s v="81501"/>
        <s v="81502"/>
        <s v="81504"/>
        <s v="81503"/>
        <s v="81505"/>
        <s v="81506"/>
        <s v="81507"/>
        <s v="82000"/>
        <s v="82100"/>
        <s v="82101"/>
        <s v="82102"/>
        <s v="82103"/>
        <s v="82200"/>
        <s v="82201"/>
        <s v="82300"/>
        <s v="82301"/>
        <s v="82302"/>
        <s v="82400"/>
        <s v="82401"/>
        <s v="82500"/>
        <s v="82501"/>
        <s v="82502"/>
        <s v="82503"/>
        <s v="82504"/>
        <s v="82600"/>
        <s v="82601"/>
        <s v="82602"/>
        <s v="82700"/>
        <s v="82701"/>
        <s v="82800"/>
        <s v="82801"/>
        <s v="83000"/>
        <s v="83100"/>
        <s v="83101"/>
        <s v="83102"/>
        <s v="83106"/>
        <s v="83200"/>
        <s v="83201"/>
        <s v="83202"/>
        <s v="83203"/>
        <s v="83204"/>
        <s v="83206"/>
        <s v="83207"/>
        <s v="83209"/>
        <s v="83210"/>
        <s v="83211"/>
        <s v="83212"/>
        <s v="83213"/>
        <s v="83217"/>
        <s v="83226"/>
        <s v="83228"/>
        <s v="83230"/>
        <s v="83231"/>
        <s v="83233"/>
        <s v="83235"/>
        <s v="83236"/>
        <s v="83239"/>
        <s v="83243"/>
        <s v="83244"/>
        <s v="83245"/>
        <s v="83246"/>
        <s v="83247"/>
        <s v="83249"/>
        <s v="83250"/>
        <s v="83252"/>
        <s v="83253"/>
        <s v="83254"/>
        <s v="83255"/>
        <s v="83256"/>
        <s v="83258"/>
        <s v="83262"/>
        <s v="83263"/>
        <s v="83264"/>
        <s v="83265"/>
        <s v="83266"/>
        <s v="83259"/>
        <s v="83219"/>
        <s v="83267"/>
        <s v="83268"/>
        <s v="83248"/>
        <s v="83251"/>
        <s v="83260"/>
        <s v="83261"/>
        <s v="83269"/>
        <s v="83215"/>
        <s v="83220"/>
        <s v="83222"/>
        <s v="83225"/>
        <s v="83232"/>
        <s v="83242"/>
        <s v="83300"/>
        <s v="83302"/>
        <s v="83303"/>
        <s v="83304"/>
        <s v="83306"/>
        <s v="83309"/>
        <s v="83310"/>
        <s v="83312"/>
        <s v="83313"/>
        <s v="Total"/>
        <m/>
      </sharedItems>
    </cacheField>
    <cacheField name="ACTUAL" numFmtId="0">
      <sharedItems containsString="0" containsBlank="1" containsNumber="1" containsInteger="1" minValue="1" maxValue="1"/>
    </cacheField>
    <cacheField name="NEW" numFmtId="0">
      <sharedItems containsString="0" containsBlank="1" containsNumber="1" containsInteger="1" minValue="-1" maxValue="-1"/>
    </cacheField>
    <cacheField name="DIFERENCIA" numFmtId="0">
      <sharedItems containsString="0" containsBlank="1" containsNumber="1" containsInteger="1" minValue="-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2.xml><?xml version="1.0" encoding="utf-8"?>
<pivotCacheDefinition xmlns="http://schemas.openxmlformats.org/spreadsheetml/2006/main" xmlns:r="http://schemas.openxmlformats.org/officeDocument/2006/relationships" r:id="rId1" refreshedBy="Susana Imelda Duarte Vanoye" refreshedDate="45712.676458796297" createdVersion="5" refreshedVersion="5" minRefreshableVersion="3" recordCount="1097">
  <cacheSource type="worksheet">
    <worksheetSource ref="U3:X1100" sheet="BASE"/>
  </cacheSource>
  <cacheFields count="4">
    <cacheField name="CUENTA" numFmtId="0">
      <sharedItems containsBlank="1" count="553">
        <s v="00000"/>
        <s v="01000"/>
        <s v="01100"/>
        <s v="01101"/>
        <s v="03000"/>
        <s v="03100"/>
        <s v="03101"/>
        <s v="03103"/>
        <s v="03104"/>
        <s v="03106"/>
        <s v="03107"/>
        <s v="03108"/>
        <s v="03110"/>
        <s v="03111"/>
        <s v="03112"/>
        <s v="03113"/>
        <s v="03114"/>
        <s v="03115"/>
        <s v="03116"/>
        <s v="03117"/>
        <s v="03200"/>
        <s v="03204"/>
        <s v="03201"/>
        <s v="03202"/>
        <s v="03203"/>
        <s v="03205"/>
        <s v="03206"/>
        <s v="03207"/>
        <s v="03208"/>
        <s v="03209"/>
        <s v="10000"/>
        <s v="11000"/>
        <s v="11100"/>
        <s v="11101"/>
        <s v="11200"/>
        <s v="11201"/>
        <s v="11202"/>
        <s v="11203"/>
        <s v="11204"/>
        <s v="12000"/>
        <s v="12100"/>
        <s v="12101"/>
        <s v="12102"/>
        <s v="12103"/>
        <s v="12104"/>
        <s v="12105"/>
        <s v="12200"/>
        <s v="12202"/>
        <s v="13000"/>
        <s v="13200"/>
        <s v="13201"/>
        <s v="13202"/>
        <s v="13203"/>
        <s v="13300"/>
        <s v="13301"/>
        <s v="15000"/>
        <s v="15100"/>
        <s v="15101"/>
        <s v="15102"/>
        <s v="15103"/>
        <s v="17000"/>
        <s v="17100"/>
        <s v="17101"/>
        <s v="17102"/>
        <s v="17105"/>
        <s v="17110"/>
        <s v="17104"/>
        <s v="17119"/>
        <s v="17120"/>
        <s v="17121"/>
        <s v="17200"/>
        <s v="17201"/>
        <s v="17202"/>
        <s v="17203"/>
        <s v="17205"/>
        <s v="17210"/>
        <s v="17204"/>
        <s v="17213"/>
        <s v="17212"/>
        <s v="17214"/>
        <s v="17300"/>
        <s v="17301"/>
        <s v="17306"/>
        <s v="17307"/>
        <s v="17302"/>
        <s v="17304"/>
        <s v="17400"/>
        <s v="17401"/>
        <s v="18000"/>
        <s v="18100"/>
        <s v="18101"/>
        <s v="18102"/>
        <s v="18103"/>
        <s v="18104"/>
        <s v="18105"/>
        <s v="18106"/>
        <s v="18107"/>
        <s v="18108"/>
        <s v="18109"/>
        <s v="18110"/>
        <s v="18111"/>
        <s v="18112"/>
        <s v="18113"/>
        <s v="18114"/>
        <s v="18115"/>
        <s v="18117"/>
        <s v="18118"/>
        <s v="19000"/>
        <s v="19100"/>
        <s v="19101"/>
        <s v="16000"/>
        <s v="16100"/>
        <s v="16101"/>
        <s v="16102"/>
        <s v="16103"/>
        <s v="16104"/>
        <s v="40000"/>
        <s v="43000"/>
        <s v="43100"/>
        <s v="43101"/>
        <s v="43102"/>
        <s v="43103"/>
        <s v="43104"/>
        <s v="43105"/>
        <s v="43106"/>
        <s v="43109"/>
        <s v="43111"/>
        <s v="43112"/>
        <s v="43114"/>
        <s v="43115"/>
        <s v="43116"/>
        <s v="43117"/>
        <s v="43118"/>
        <s v="43121"/>
        <s v="43122"/>
        <s v="43123"/>
        <s v="43124"/>
        <s v="43125"/>
        <s v="43126"/>
        <s v="43127"/>
        <s v="43128"/>
        <s v="43129"/>
        <s v="43130"/>
        <s v="43131"/>
        <s v="43132"/>
        <s v="43133"/>
        <s v="43134"/>
        <s v="43136"/>
        <s v="43137"/>
        <s v="43138"/>
        <s v="43139"/>
        <s v="43140"/>
        <s v="43141"/>
        <s v="43142"/>
        <s v="43143"/>
        <s v="43144"/>
        <s v="43108"/>
        <s v="43120"/>
        <s v="43135"/>
        <s v="43113"/>
        <s v="43200"/>
        <s v="43201"/>
        <s v="43202"/>
        <s v="43203"/>
        <s v="43204"/>
        <s v="43205"/>
        <s v="43206"/>
        <s v="43207"/>
        <s v="43208"/>
        <s v="43209"/>
        <s v="43212"/>
        <s v="43213"/>
        <s v="43214"/>
        <s v="43218"/>
        <s v="#N/A"/>
        <s v="43220"/>
        <s v="43219"/>
        <s v="43300"/>
        <s v="43301"/>
        <s v="43302"/>
        <s v="43303"/>
        <s v="43304"/>
        <s v="43305"/>
        <s v="43306"/>
        <s v="43307"/>
        <s v="43308"/>
        <s v="43309"/>
        <s v="43310"/>
        <s v="43311"/>
        <s v="43313"/>
        <s v="43314"/>
        <s v="43399"/>
        <s v="43312"/>
        <s v="43400"/>
        <s v="43401"/>
        <s v="43402"/>
        <s v="43403"/>
        <s v="43404"/>
        <s v="43405"/>
        <s v="43406"/>
        <s v="43407"/>
        <s v="43408"/>
        <s v="43409"/>
        <s v="43410"/>
        <s v="43411"/>
        <s v="43412"/>
        <s v="43413"/>
        <s v="43414"/>
        <s v="43415"/>
        <s v="43416"/>
        <s v="43417"/>
        <s v="43421"/>
        <s v="43499"/>
        <s v="43500"/>
        <s v="43501"/>
        <s v="43502"/>
        <s v="43503"/>
        <s v="43504"/>
        <s v="43505"/>
        <s v="43507"/>
        <s v="43508"/>
        <s v="43510"/>
        <s v="43511"/>
        <s v="43512"/>
        <s v="43513"/>
        <s v="43514"/>
        <s v="43515"/>
        <s v="43516"/>
        <s v="43521"/>
        <s v="43523"/>
        <s v="43522"/>
        <s v="43524"/>
        <s v="43525"/>
        <s v="43526"/>
        <s v="43600"/>
        <s v="43601"/>
        <s v="43602"/>
        <s v="43605"/>
        <s v="43607"/>
        <s v="43700"/>
        <s v="43702"/>
        <s v="43703"/>
        <s v="43704"/>
        <s v="43705"/>
        <s v="43798"/>
        <s v="43799"/>
        <s v="43800"/>
        <s v="43801"/>
        <s v="45000"/>
        <s v="45100"/>
        <s v="45101"/>
        <s v="45105"/>
        <s v="45200"/>
        <s v="45201"/>
        <s v="45204"/>
        <s v="45203"/>
        <s v="45300"/>
        <s v="45301"/>
        <s v="45303"/>
        <s v="45306"/>
        <s v="50000"/>
        <s v="51000"/>
        <s v="51100"/>
        <s v="51101"/>
        <s v="51102"/>
        <s v="51104"/>
        <s v="51106"/>
        <s v="51107"/>
        <s v="51108"/>
        <s v="51109"/>
        <s v="51112"/>
        <s v="51113"/>
        <s v="51116"/>
        <s v="51117"/>
        <s v="51119"/>
        <s v="51121"/>
        <s v="51123"/>
        <s v="51124"/>
        <s v="51114"/>
        <s v="51115"/>
        <s v="51125"/>
        <s v="52000"/>
        <s v="52200"/>
        <s v="52201"/>
        <s v="52202"/>
        <s v="52203"/>
        <s v="59000"/>
        <s v="59100"/>
        <s v="59101"/>
        <s v="60000"/>
        <s v="69000"/>
        <s v="69100"/>
        <s v="69101"/>
        <s v="61000"/>
        <s v="61100"/>
        <s v="61102"/>
        <s v="61103"/>
        <s v="61104"/>
        <s v="61105"/>
        <s v="61106"/>
        <s v="61107"/>
        <s v="61108"/>
        <s v="61109"/>
        <s v="61110"/>
        <s v="61111"/>
        <s v="61112"/>
        <s v="61101"/>
        <s v="61153"/>
        <s v="61200"/>
        <s v="61201"/>
        <s v="61202"/>
        <s v="61300"/>
        <s v="61301"/>
        <s v="61302"/>
        <s v="61303"/>
        <s v="61304"/>
        <s v="61305"/>
        <s v="61307"/>
        <s v="61311"/>
        <s v="61312"/>
        <s v="61400"/>
        <s v="61401"/>
        <s v="61402"/>
        <s v="61403"/>
        <s v="61408"/>
        <s v="61409"/>
        <s v="61410"/>
        <s v="61411"/>
        <s v="61412"/>
        <s v="61413"/>
        <s v="61414"/>
        <s v="61416"/>
        <s v="61417"/>
        <s v="61419"/>
        <s v="61420"/>
        <s v="61499"/>
        <s v="61427"/>
        <s v="61429"/>
        <s v="61428"/>
        <s v="61430"/>
        <s v="61405"/>
        <s v="61425"/>
        <s v="61431"/>
        <s v="61421"/>
        <s v="61426"/>
        <s v="61441"/>
        <s v="61443"/>
        <s v="61444"/>
        <s v="61445"/>
        <s v="61448"/>
        <s v="61449"/>
        <s v="61446"/>
        <s v="70000"/>
        <s v="71000"/>
        <s v="71100"/>
        <s v="71101"/>
        <s v="71199"/>
        <s v="72000"/>
        <s v="72100"/>
        <s v="72199"/>
        <s v="80000"/>
        <s v="81000"/>
        <s v="81100"/>
        <s v="81101"/>
        <s v="81102"/>
        <s v="81103"/>
        <s v="81200"/>
        <s v="81201"/>
        <s v="81202"/>
        <s v="81203"/>
        <s v="81300"/>
        <s v="81301"/>
        <s v="81600"/>
        <s v="81601"/>
        <s v="81603"/>
        <s v="81606"/>
        <s v="81607"/>
        <s v="81608"/>
        <s v="81617"/>
        <s v="81618"/>
        <s v="81619"/>
        <s v="81620"/>
        <s v="81621"/>
        <s v="81622"/>
        <s v="81623"/>
        <s v="81624"/>
        <s v="81625"/>
        <s v="81632"/>
        <s v="81604"/>
        <s v="81626"/>
        <s v="81630"/>
        <s v="81631"/>
        <s v="81700"/>
        <s v="81701"/>
        <s v="81703"/>
        <s v="81704"/>
        <s v="81713"/>
        <s v="81714"/>
        <s v="81719"/>
        <s v="81724"/>
        <s v="81731"/>
        <s v="81733"/>
        <s v="81734"/>
        <s v="81743"/>
        <s v="81744"/>
        <s v="81751"/>
        <s v="81752"/>
        <s v="81763"/>
        <s v="81764"/>
        <s v="81769"/>
        <s v="81735"/>
        <s v="81736"/>
        <s v="81716"/>
        <s v="81708"/>
        <s v="81720"/>
        <s v="81721"/>
        <s v="81738"/>
        <s v="81800"/>
        <s v="81801"/>
        <s v="81804"/>
        <s v="81805"/>
        <s v="81806"/>
        <s v="81808"/>
        <s v="81809"/>
        <s v="81810"/>
        <s v="81811"/>
        <s v="81803"/>
        <s v="81900"/>
        <s v="81901"/>
        <s v="81902"/>
        <s v="81903"/>
        <s v="81904"/>
        <s v="81905"/>
        <s v="81908"/>
        <s v="81910"/>
        <s v="81912"/>
        <s v="81913"/>
        <s v="81914"/>
        <s v="81915"/>
        <s v="81917"/>
        <s v="81927"/>
        <s v="81929"/>
        <s v="81931"/>
        <s v="81932"/>
        <s v="81933"/>
        <s v="81934"/>
        <s v="81945"/>
        <s v="81907"/>
        <s v="81926"/>
        <s v="81400"/>
        <s v="81401"/>
        <s v="81500"/>
        <s v="81501"/>
        <s v="81502"/>
        <s v="81504"/>
        <s v="81503"/>
        <s v="81505"/>
        <s v="81506"/>
        <s v="81507"/>
        <s v="82000"/>
        <s v="82100"/>
        <s v="82101"/>
        <s v="82102"/>
        <s v="82103"/>
        <s v="82200"/>
        <s v="82201"/>
        <s v="82300"/>
        <s v="82301"/>
        <s v="82302"/>
        <s v="82400"/>
        <s v="82401"/>
        <s v="82500"/>
        <s v="82501"/>
        <s v="82502"/>
        <s v="82503"/>
        <s v="82504"/>
        <s v="82600"/>
        <s v="82601"/>
        <s v="82602"/>
        <s v="82700"/>
        <s v="82701"/>
        <s v="82800"/>
        <s v="82801"/>
        <s v="83000"/>
        <s v="83100"/>
        <s v="83101"/>
        <s v="83102"/>
        <s v="83106"/>
        <s v="83200"/>
        <s v="83201"/>
        <s v="83202"/>
        <s v="83203"/>
        <s v="83204"/>
        <s v="83206"/>
        <s v="83207"/>
        <s v="83209"/>
        <s v="83210"/>
        <s v="83211"/>
        <s v="83212"/>
        <s v="83213"/>
        <s v="83217"/>
        <s v="83226"/>
        <s v="83228"/>
        <s v="83230"/>
        <s v="83231"/>
        <s v="83233"/>
        <s v="83235"/>
        <s v="83236"/>
        <s v="83239"/>
        <s v="83243"/>
        <s v="83244"/>
        <s v="83245"/>
        <s v="83246"/>
        <s v="83247"/>
        <s v="83249"/>
        <s v="83250"/>
        <s v="83252"/>
        <s v="83253"/>
        <s v="83254"/>
        <s v="83255"/>
        <s v="83256"/>
        <s v="83258"/>
        <s v="83262"/>
        <s v="83263"/>
        <s v="83264"/>
        <s v="83265"/>
        <s v="83266"/>
        <s v="83259"/>
        <s v="83219"/>
        <s v="83267"/>
        <s v="83268"/>
        <s v="83248"/>
        <s v="83251"/>
        <s v="83260"/>
        <s v="83261"/>
        <s v="83269"/>
        <s v="83215"/>
        <s v="83220"/>
        <s v="83222"/>
        <s v="83225"/>
        <s v="83232"/>
        <s v="83242"/>
        <s v="83300"/>
        <s v="83302"/>
        <s v="83303"/>
        <s v="83304"/>
        <s v="83306"/>
        <s v="83309"/>
        <s v="83310"/>
        <s v="83312"/>
        <s v="83313"/>
        <s v="Total"/>
        <m/>
      </sharedItems>
    </cacheField>
    <cacheField name="ACTUAL" numFmtId="0">
      <sharedItems containsString="0" containsBlank="1" containsNumber="1" containsInteger="1" minValue="1" maxValue="1"/>
    </cacheField>
    <cacheField name="NEW" numFmtId="0">
      <sharedItems containsString="0" containsBlank="1" containsNumber="1" containsInteger="1" minValue="-1" maxValue="-1"/>
    </cacheField>
    <cacheField name="DIFERENCIA" numFmtId="0">
      <sharedItems containsSemiMixedTypes="0" containsString="0" containsNumber="1" containsInteger="1" minValue="-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2">
  <r>
    <x v="0"/>
    <n v="1"/>
  </r>
  <r>
    <x v="1"/>
    <n v="1"/>
  </r>
  <r>
    <x v="2"/>
    <n v="1"/>
  </r>
  <r>
    <x v="3"/>
    <n v="1"/>
  </r>
  <r>
    <x v="4"/>
    <n v="1"/>
  </r>
  <r>
    <x v="5"/>
    <n v="1"/>
  </r>
  <r>
    <x v="6"/>
    <n v="1"/>
  </r>
  <r>
    <x v="7"/>
    <n v="1"/>
  </r>
  <r>
    <x v="8"/>
    <n v="1"/>
  </r>
  <r>
    <x v="9"/>
    <n v="1"/>
  </r>
  <r>
    <x v="10"/>
    <n v="1"/>
  </r>
  <r>
    <x v="11"/>
    <n v="1"/>
  </r>
  <r>
    <x v="12"/>
    <n v="1"/>
  </r>
  <r>
    <x v="13"/>
    <n v="1"/>
  </r>
  <r>
    <x v="14"/>
    <n v="1"/>
  </r>
  <r>
    <x v="15"/>
    <n v="1"/>
  </r>
  <r>
    <x v="16"/>
    <n v="1"/>
  </r>
  <r>
    <x v="17"/>
    <n v="1"/>
  </r>
  <r>
    <x v="18"/>
    <n v="1"/>
  </r>
  <r>
    <x v="19"/>
    <n v="1"/>
  </r>
  <r>
    <x v="20"/>
    <n v="1"/>
  </r>
  <r>
    <x v="21"/>
    <n v="1"/>
  </r>
  <r>
    <x v="22"/>
    <n v="1"/>
  </r>
  <r>
    <x v="23"/>
    <n v="1"/>
  </r>
  <r>
    <x v="24"/>
    <n v="1"/>
  </r>
  <r>
    <x v="25"/>
    <n v="1"/>
  </r>
  <r>
    <x v="26"/>
    <n v="1"/>
  </r>
  <r>
    <x v="27"/>
    <n v="1"/>
  </r>
  <r>
    <x v="28"/>
    <n v="1"/>
  </r>
  <r>
    <x v="29"/>
    <n v="1"/>
  </r>
  <r>
    <x v="30"/>
    <n v="1"/>
  </r>
  <r>
    <x v="31"/>
    <n v="1"/>
  </r>
  <r>
    <x v="32"/>
    <n v="1"/>
  </r>
  <r>
    <x v="33"/>
    <n v="1"/>
  </r>
  <r>
    <x v="34"/>
    <n v="1"/>
  </r>
  <r>
    <x v="35"/>
    <n v="1"/>
  </r>
  <r>
    <x v="36"/>
    <n v="1"/>
  </r>
  <r>
    <x v="37"/>
    <n v="1"/>
  </r>
  <r>
    <x v="38"/>
    <n v="1"/>
  </r>
  <r>
    <x v="39"/>
    <n v="1"/>
  </r>
  <r>
    <x v="40"/>
    <n v="1"/>
  </r>
  <r>
    <x v="41"/>
    <n v="1"/>
  </r>
  <r>
    <x v="42"/>
    <n v="1"/>
  </r>
  <r>
    <x v="43"/>
    <n v="1"/>
  </r>
  <r>
    <x v="44"/>
    <n v="1"/>
  </r>
  <r>
    <x v="45"/>
    <n v="1"/>
  </r>
  <r>
    <x v="46"/>
    <n v="1"/>
  </r>
  <r>
    <x v="47"/>
    <n v="1"/>
  </r>
  <r>
    <x v="48"/>
    <n v="1"/>
  </r>
  <r>
    <x v="49"/>
    <n v="1"/>
  </r>
  <r>
    <x v="50"/>
    <n v="1"/>
  </r>
  <r>
    <x v="51"/>
    <n v="1"/>
  </r>
  <r>
    <x v="52"/>
    <n v="1"/>
  </r>
  <r>
    <x v="53"/>
    <n v="1"/>
  </r>
  <r>
    <x v="54"/>
    <n v="1"/>
  </r>
  <r>
    <x v="55"/>
    <n v="1"/>
  </r>
  <r>
    <x v="56"/>
    <n v="1"/>
  </r>
  <r>
    <x v="57"/>
    <n v="1"/>
  </r>
  <r>
    <x v="58"/>
    <n v="1"/>
  </r>
  <r>
    <x v="59"/>
    <n v="1"/>
  </r>
  <r>
    <x v="60"/>
    <n v="1"/>
  </r>
  <r>
    <x v="61"/>
    <n v="1"/>
  </r>
  <r>
    <x v="62"/>
    <n v="1"/>
  </r>
  <r>
    <x v="63"/>
    <n v="1"/>
  </r>
  <r>
    <x v="64"/>
    <n v="1"/>
  </r>
  <r>
    <x v="65"/>
    <n v="1"/>
  </r>
  <r>
    <x v="66"/>
    <n v="1"/>
  </r>
  <r>
    <x v="67"/>
    <n v="1"/>
  </r>
  <r>
    <x v="68"/>
    <n v="1"/>
  </r>
  <r>
    <x v="69"/>
    <n v="1"/>
  </r>
  <r>
    <x v="70"/>
    <n v="1"/>
  </r>
  <r>
    <x v="71"/>
    <n v="1"/>
  </r>
  <r>
    <x v="72"/>
    <n v="1"/>
  </r>
  <r>
    <x v="73"/>
    <n v="1"/>
  </r>
  <r>
    <x v="74"/>
    <n v="1"/>
  </r>
  <r>
    <x v="75"/>
    <n v="1"/>
  </r>
  <r>
    <x v="76"/>
    <n v="1"/>
  </r>
  <r>
    <x v="77"/>
    <n v="1"/>
  </r>
  <r>
    <x v="78"/>
    <n v="1"/>
  </r>
  <r>
    <x v="79"/>
    <n v="1"/>
  </r>
  <r>
    <x v="80"/>
    <n v="1"/>
  </r>
  <r>
    <x v="81"/>
    <n v="1"/>
  </r>
  <r>
    <x v="82"/>
    <n v="1"/>
  </r>
  <r>
    <x v="83"/>
    <n v="1"/>
  </r>
  <r>
    <x v="84"/>
    <n v="1"/>
  </r>
  <r>
    <x v="85"/>
    <n v="1"/>
  </r>
  <r>
    <x v="86"/>
    <n v="1"/>
  </r>
  <r>
    <x v="87"/>
    <n v="1"/>
  </r>
  <r>
    <x v="88"/>
    <n v="1"/>
  </r>
  <r>
    <x v="89"/>
    <n v="1"/>
  </r>
  <r>
    <x v="90"/>
    <n v="1"/>
  </r>
  <r>
    <x v="91"/>
    <n v="1"/>
  </r>
  <r>
    <x v="92"/>
    <n v="1"/>
  </r>
  <r>
    <x v="93"/>
    <n v="1"/>
  </r>
  <r>
    <x v="94"/>
    <n v="1"/>
  </r>
  <r>
    <x v="95"/>
    <n v="1"/>
  </r>
  <r>
    <x v="96"/>
    <n v="1"/>
  </r>
  <r>
    <x v="97"/>
    <n v="1"/>
  </r>
  <r>
    <x v="98"/>
    <n v="1"/>
  </r>
  <r>
    <x v="99"/>
    <n v="1"/>
  </r>
  <r>
    <x v="100"/>
    <n v="1"/>
  </r>
  <r>
    <x v="101"/>
    <n v="1"/>
  </r>
  <r>
    <x v="102"/>
    <n v="1"/>
  </r>
  <r>
    <x v="103"/>
    <n v="1"/>
  </r>
  <r>
    <x v="104"/>
    <n v="1"/>
  </r>
  <r>
    <x v="105"/>
    <n v="1"/>
  </r>
  <r>
    <x v="106"/>
    <n v="1"/>
  </r>
  <r>
    <x v="107"/>
    <n v="1"/>
  </r>
  <r>
    <x v="108"/>
    <n v="1"/>
  </r>
  <r>
    <x v="109"/>
    <n v="1"/>
  </r>
  <r>
    <x v="110"/>
    <n v="1"/>
  </r>
  <r>
    <x v="111"/>
    <n v="1"/>
  </r>
  <r>
    <x v="112"/>
    <n v="1"/>
  </r>
  <r>
    <x v="113"/>
    <n v="1"/>
  </r>
  <r>
    <x v="114"/>
    <n v="1"/>
  </r>
  <r>
    <x v="115"/>
    <n v="1"/>
  </r>
  <r>
    <x v="116"/>
    <n v="1"/>
  </r>
  <r>
    <x v="117"/>
    <n v="1"/>
  </r>
  <r>
    <x v="118"/>
    <n v="1"/>
  </r>
  <r>
    <x v="119"/>
    <n v="1"/>
  </r>
  <r>
    <x v="120"/>
    <n v="1"/>
  </r>
  <r>
    <x v="121"/>
    <n v="1"/>
  </r>
  <r>
    <x v="122"/>
    <n v="1"/>
  </r>
  <r>
    <x v="123"/>
    <n v="1"/>
  </r>
  <r>
    <x v="124"/>
    <n v="1"/>
  </r>
  <r>
    <x v="125"/>
    <n v="1"/>
  </r>
  <r>
    <x v="126"/>
    <n v="1"/>
  </r>
  <r>
    <x v="127"/>
    <n v="1"/>
  </r>
  <r>
    <x v="128"/>
    <n v="1"/>
  </r>
  <r>
    <x v="129"/>
    <n v="1"/>
  </r>
  <r>
    <x v="130"/>
    <n v="1"/>
  </r>
  <r>
    <x v="131"/>
    <n v="1"/>
  </r>
  <r>
    <x v="132"/>
    <n v="1"/>
  </r>
  <r>
    <x v="133"/>
    <n v="1"/>
  </r>
  <r>
    <x v="134"/>
    <n v="1"/>
  </r>
  <r>
    <x v="135"/>
    <n v="1"/>
  </r>
  <r>
    <x v="136"/>
    <n v="1"/>
  </r>
  <r>
    <x v="137"/>
    <n v="1"/>
  </r>
  <r>
    <x v="138"/>
    <n v="1"/>
  </r>
  <r>
    <x v="139"/>
    <n v="1"/>
  </r>
  <r>
    <x v="140"/>
    <n v="1"/>
  </r>
  <r>
    <x v="141"/>
    <n v="1"/>
  </r>
  <r>
    <x v="142"/>
    <n v="1"/>
  </r>
  <r>
    <x v="143"/>
    <n v="1"/>
  </r>
  <r>
    <x v="144"/>
    <n v="1"/>
  </r>
  <r>
    <x v="145"/>
    <n v="1"/>
  </r>
  <r>
    <x v="146"/>
    <n v="1"/>
  </r>
  <r>
    <x v="147"/>
    <n v="1"/>
  </r>
  <r>
    <x v="148"/>
    <n v="1"/>
  </r>
  <r>
    <x v="149"/>
    <n v="1"/>
  </r>
  <r>
    <x v="150"/>
    <n v="1"/>
  </r>
  <r>
    <x v="151"/>
    <n v="1"/>
  </r>
  <r>
    <x v="152"/>
    <n v="1"/>
  </r>
  <r>
    <x v="153"/>
    <n v="1"/>
  </r>
  <r>
    <x v="154"/>
    <n v="1"/>
  </r>
  <r>
    <x v="155"/>
    <n v="1"/>
  </r>
  <r>
    <x v="156"/>
    <n v="1"/>
  </r>
  <r>
    <x v="157"/>
    <n v="1"/>
  </r>
  <r>
    <x v="158"/>
    <n v="1"/>
  </r>
  <r>
    <x v="159"/>
    <n v="1"/>
  </r>
  <r>
    <x v="160"/>
    <n v="1"/>
  </r>
  <r>
    <x v="161"/>
    <n v="1"/>
  </r>
  <r>
    <x v="162"/>
    <n v="1"/>
  </r>
  <r>
    <x v="163"/>
    <n v="1"/>
  </r>
  <r>
    <x v="164"/>
    <n v="1"/>
  </r>
  <r>
    <x v="165"/>
    <n v="1"/>
  </r>
  <r>
    <x v="166"/>
    <n v="1"/>
  </r>
  <r>
    <x v="167"/>
    <n v="1"/>
  </r>
  <r>
    <x v="168"/>
    <n v="1"/>
  </r>
  <r>
    <x v="169"/>
    <n v="1"/>
  </r>
  <r>
    <x v="170"/>
    <n v="1"/>
  </r>
  <r>
    <x v="171"/>
    <n v="1"/>
  </r>
  <r>
    <x v="172"/>
    <n v="1"/>
  </r>
  <r>
    <x v="173"/>
    <n v="1"/>
  </r>
  <r>
    <x v="174"/>
    <n v="1"/>
  </r>
  <r>
    <x v="175"/>
    <n v="1"/>
  </r>
  <r>
    <x v="176"/>
    <n v="1"/>
  </r>
  <r>
    <x v="177"/>
    <n v="1"/>
  </r>
  <r>
    <x v="178"/>
    <n v="1"/>
  </r>
  <r>
    <x v="179"/>
    <n v="1"/>
  </r>
  <r>
    <x v="180"/>
    <n v="1"/>
  </r>
  <r>
    <x v="181"/>
    <n v="1"/>
  </r>
  <r>
    <x v="182"/>
    <n v="1"/>
  </r>
  <r>
    <x v="183"/>
    <n v="1"/>
  </r>
  <r>
    <x v="184"/>
    <n v="1"/>
  </r>
  <r>
    <x v="185"/>
    <n v="1"/>
  </r>
  <r>
    <x v="186"/>
    <n v="1"/>
  </r>
  <r>
    <x v="187"/>
    <n v="1"/>
  </r>
  <r>
    <x v="188"/>
    <n v="1"/>
  </r>
  <r>
    <x v="189"/>
    <n v="1"/>
  </r>
  <r>
    <x v="190"/>
    <n v="1"/>
  </r>
  <r>
    <x v="191"/>
    <n v="1"/>
  </r>
  <r>
    <x v="192"/>
    <n v="1"/>
  </r>
  <r>
    <x v="193"/>
    <n v="1"/>
  </r>
  <r>
    <x v="194"/>
    <n v="1"/>
  </r>
  <r>
    <x v="195"/>
    <n v="1"/>
  </r>
  <r>
    <x v="196"/>
    <n v="1"/>
  </r>
  <r>
    <x v="197"/>
    <n v="1"/>
  </r>
  <r>
    <x v="198"/>
    <n v="1"/>
  </r>
  <r>
    <x v="199"/>
    <n v="1"/>
  </r>
  <r>
    <x v="200"/>
    <n v="1"/>
  </r>
  <r>
    <x v="201"/>
    <n v="1"/>
  </r>
  <r>
    <x v="202"/>
    <n v="1"/>
  </r>
  <r>
    <x v="203"/>
    <n v="1"/>
  </r>
  <r>
    <x v="204"/>
    <n v="1"/>
  </r>
  <r>
    <x v="205"/>
    <n v="1"/>
  </r>
  <r>
    <x v="206"/>
    <n v="1"/>
  </r>
  <r>
    <x v="207"/>
    <n v="1"/>
  </r>
  <r>
    <x v="208"/>
    <n v="1"/>
  </r>
  <r>
    <x v="209"/>
    <n v="1"/>
  </r>
  <r>
    <x v="210"/>
    <n v="1"/>
  </r>
  <r>
    <x v="211"/>
    <n v="1"/>
  </r>
  <r>
    <x v="212"/>
    <n v="1"/>
  </r>
  <r>
    <x v="213"/>
    <n v="1"/>
  </r>
  <r>
    <x v="214"/>
    <n v="1"/>
  </r>
  <r>
    <x v="215"/>
    <n v="1"/>
  </r>
  <r>
    <x v="216"/>
    <n v="1"/>
  </r>
  <r>
    <x v="217"/>
    <n v="1"/>
  </r>
  <r>
    <x v="218"/>
    <n v="1"/>
  </r>
  <r>
    <x v="219"/>
    <n v="1"/>
  </r>
  <r>
    <x v="220"/>
    <n v="1"/>
  </r>
  <r>
    <x v="221"/>
    <n v="1"/>
  </r>
  <r>
    <x v="222"/>
    <n v="1"/>
  </r>
  <r>
    <x v="223"/>
    <n v="1"/>
  </r>
  <r>
    <x v="224"/>
    <n v="1"/>
  </r>
  <r>
    <x v="225"/>
    <n v="1"/>
  </r>
  <r>
    <x v="226"/>
    <n v="1"/>
  </r>
  <r>
    <x v="227"/>
    <n v="1"/>
  </r>
  <r>
    <x v="228"/>
    <n v="1"/>
  </r>
  <r>
    <x v="229"/>
    <n v="1"/>
  </r>
  <r>
    <x v="230"/>
    <n v="1"/>
  </r>
  <r>
    <x v="231"/>
    <n v="1"/>
  </r>
  <r>
    <x v="232"/>
    <n v="1"/>
  </r>
  <r>
    <x v="233"/>
    <n v="1"/>
  </r>
  <r>
    <x v="234"/>
    <n v="1"/>
  </r>
  <r>
    <x v="235"/>
    <n v="1"/>
  </r>
  <r>
    <x v="236"/>
    <n v="1"/>
  </r>
  <r>
    <x v="237"/>
    <n v="1"/>
  </r>
  <r>
    <x v="238"/>
    <n v="1"/>
  </r>
  <r>
    <x v="239"/>
    <n v="1"/>
  </r>
  <r>
    <x v="240"/>
    <n v="1"/>
  </r>
  <r>
    <x v="241"/>
    <n v="1"/>
  </r>
  <r>
    <x v="242"/>
    <n v="1"/>
  </r>
  <r>
    <x v="243"/>
    <n v="1"/>
  </r>
  <r>
    <x v="244"/>
    <n v="1"/>
  </r>
  <r>
    <x v="245"/>
    <n v="1"/>
  </r>
  <r>
    <x v="246"/>
    <n v="1"/>
  </r>
  <r>
    <x v="247"/>
    <n v="1"/>
  </r>
  <r>
    <x v="248"/>
    <n v="1"/>
  </r>
  <r>
    <x v="249"/>
    <n v="1"/>
  </r>
  <r>
    <x v="250"/>
    <n v="1"/>
  </r>
  <r>
    <x v="251"/>
    <n v="1"/>
  </r>
  <r>
    <x v="252"/>
    <n v="1"/>
  </r>
  <r>
    <x v="253"/>
    <n v="1"/>
  </r>
  <r>
    <x v="254"/>
    <n v="1"/>
  </r>
  <r>
    <x v="255"/>
    <n v="1"/>
  </r>
  <r>
    <x v="256"/>
    <n v="1"/>
  </r>
  <r>
    <x v="257"/>
    <n v="1"/>
  </r>
  <r>
    <x v="258"/>
    <n v="1"/>
  </r>
  <r>
    <x v="259"/>
    <n v="1"/>
  </r>
  <r>
    <x v="260"/>
    <n v="1"/>
  </r>
  <r>
    <x v="261"/>
    <n v="1"/>
  </r>
  <r>
    <x v="262"/>
    <n v="1"/>
  </r>
  <r>
    <x v="263"/>
    <n v="1"/>
  </r>
  <r>
    <x v="264"/>
    <n v="1"/>
  </r>
  <r>
    <x v="265"/>
    <n v="1"/>
  </r>
  <r>
    <x v="266"/>
    <n v="1"/>
  </r>
  <r>
    <x v="267"/>
    <n v="1"/>
  </r>
  <r>
    <x v="268"/>
    <n v="1"/>
  </r>
  <r>
    <x v="269"/>
    <n v="1"/>
  </r>
  <r>
    <x v="270"/>
    <n v="1"/>
  </r>
  <r>
    <x v="271"/>
    <n v="1"/>
  </r>
  <r>
    <x v="272"/>
    <n v="1"/>
  </r>
  <r>
    <x v="273"/>
    <n v="1"/>
  </r>
  <r>
    <x v="274"/>
    <n v="1"/>
  </r>
  <r>
    <x v="275"/>
    <n v="1"/>
  </r>
  <r>
    <x v="276"/>
    <n v="1"/>
  </r>
  <r>
    <x v="277"/>
    <n v="1"/>
  </r>
  <r>
    <x v="278"/>
    <n v="1"/>
  </r>
  <r>
    <x v="279"/>
    <n v="1"/>
  </r>
  <r>
    <x v="280"/>
    <n v="1"/>
  </r>
  <r>
    <x v="281"/>
    <n v="1"/>
  </r>
  <r>
    <x v="282"/>
    <n v="1"/>
  </r>
  <r>
    <x v="283"/>
    <n v="1"/>
  </r>
  <r>
    <x v="284"/>
    <n v="1"/>
  </r>
  <r>
    <x v="285"/>
    <n v="1"/>
  </r>
  <r>
    <x v="286"/>
    <n v="1"/>
  </r>
  <r>
    <x v="287"/>
    <n v="1"/>
  </r>
  <r>
    <x v="288"/>
    <n v="1"/>
  </r>
  <r>
    <x v="289"/>
    <n v="1"/>
  </r>
  <r>
    <x v="290"/>
    <n v="1"/>
  </r>
  <r>
    <x v="291"/>
    <n v="1"/>
  </r>
  <r>
    <x v="292"/>
    <n v="1"/>
  </r>
  <r>
    <x v="293"/>
    <n v="1"/>
  </r>
  <r>
    <x v="294"/>
    <n v="1"/>
  </r>
  <r>
    <x v="295"/>
    <n v="1"/>
  </r>
  <r>
    <x v="296"/>
    <n v="1"/>
  </r>
  <r>
    <x v="297"/>
    <n v="1"/>
  </r>
  <r>
    <x v="298"/>
    <n v="1"/>
  </r>
  <r>
    <x v="299"/>
    <n v="1"/>
  </r>
  <r>
    <x v="300"/>
    <n v="1"/>
  </r>
  <r>
    <x v="301"/>
    <n v="1"/>
  </r>
  <r>
    <x v="302"/>
    <n v="1"/>
  </r>
  <r>
    <x v="303"/>
    <n v="1"/>
  </r>
  <r>
    <x v="304"/>
    <n v="1"/>
  </r>
  <r>
    <x v="305"/>
    <n v="1"/>
  </r>
  <r>
    <x v="306"/>
    <n v="1"/>
  </r>
  <r>
    <x v="307"/>
    <n v="1"/>
  </r>
  <r>
    <x v="308"/>
    <n v="1"/>
  </r>
  <r>
    <x v="309"/>
    <n v="1"/>
  </r>
  <r>
    <x v="310"/>
    <n v="1"/>
  </r>
  <r>
    <x v="311"/>
    <n v="1"/>
  </r>
  <r>
    <x v="312"/>
    <n v="1"/>
  </r>
  <r>
    <x v="313"/>
    <n v="1"/>
  </r>
  <r>
    <x v="314"/>
    <n v="1"/>
  </r>
  <r>
    <x v="315"/>
    <n v="1"/>
  </r>
  <r>
    <x v="316"/>
    <n v="1"/>
  </r>
  <r>
    <x v="317"/>
    <n v="1"/>
  </r>
  <r>
    <x v="318"/>
    <n v="1"/>
  </r>
  <r>
    <x v="319"/>
    <n v="1"/>
  </r>
  <r>
    <x v="320"/>
    <n v="1"/>
  </r>
  <r>
    <x v="321"/>
    <n v="1"/>
  </r>
  <r>
    <x v="322"/>
    <n v="1"/>
  </r>
  <r>
    <x v="323"/>
    <n v="1"/>
  </r>
  <r>
    <x v="324"/>
    <n v="1"/>
  </r>
  <r>
    <x v="325"/>
    <n v="1"/>
  </r>
  <r>
    <x v="326"/>
    <n v="1"/>
  </r>
  <r>
    <x v="327"/>
    <n v="1"/>
  </r>
  <r>
    <x v="328"/>
    <n v="1"/>
  </r>
  <r>
    <x v="329"/>
    <n v="1"/>
  </r>
  <r>
    <x v="330"/>
    <n v="1"/>
  </r>
  <r>
    <x v="331"/>
    <n v="1"/>
  </r>
  <r>
    <x v="332"/>
    <n v="1"/>
  </r>
  <r>
    <x v="333"/>
    <n v="1"/>
  </r>
  <r>
    <x v="334"/>
    <n v="1"/>
  </r>
  <r>
    <x v="335"/>
    <n v="1"/>
  </r>
  <r>
    <x v="336"/>
    <n v="1"/>
  </r>
  <r>
    <x v="337"/>
    <n v="1"/>
  </r>
  <r>
    <x v="338"/>
    <n v="1"/>
  </r>
  <r>
    <x v="339"/>
    <n v="1"/>
  </r>
  <r>
    <x v="340"/>
    <n v="1"/>
  </r>
  <r>
    <x v="341"/>
    <n v="1"/>
  </r>
  <r>
    <x v="342"/>
    <n v="1"/>
  </r>
  <r>
    <x v="343"/>
    <n v="1"/>
  </r>
  <r>
    <x v="344"/>
    <n v="1"/>
  </r>
  <r>
    <x v="345"/>
    <n v="1"/>
  </r>
  <r>
    <x v="346"/>
    <n v="1"/>
  </r>
  <r>
    <x v="347"/>
    <n v="1"/>
  </r>
  <r>
    <x v="348"/>
    <n v="1"/>
  </r>
  <r>
    <x v="349"/>
    <n v="1"/>
  </r>
  <r>
    <x v="350"/>
    <n v="1"/>
  </r>
  <r>
    <x v="351"/>
    <n v="1"/>
  </r>
  <r>
    <x v="352"/>
    <n v="1"/>
  </r>
  <r>
    <x v="353"/>
    <n v="1"/>
  </r>
  <r>
    <x v="354"/>
    <n v="1"/>
  </r>
  <r>
    <x v="355"/>
    <n v="1"/>
  </r>
  <r>
    <x v="356"/>
    <n v="1"/>
  </r>
  <r>
    <x v="357"/>
    <n v="1"/>
  </r>
  <r>
    <x v="358"/>
    <n v="1"/>
  </r>
  <r>
    <x v="359"/>
    <n v="1"/>
  </r>
  <r>
    <x v="360"/>
    <n v="1"/>
  </r>
  <r>
    <x v="361"/>
    <n v="1"/>
  </r>
  <r>
    <x v="362"/>
    <n v="1"/>
  </r>
  <r>
    <x v="363"/>
    <n v="1"/>
  </r>
  <r>
    <x v="364"/>
    <n v="1"/>
  </r>
  <r>
    <x v="365"/>
    <n v="1"/>
  </r>
  <r>
    <x v="366"/>
    <n v="1"/>
  </r>
  <r>
    <x v="367"/>
    <n v="1"/>
  </r>
  <r>
    <x v="368"/>
    <n v="1"/>
  </r>
  <r>
    <x v="369"/>
    <n v="1"/>
  </r>
  <r>
    <x v="370"/>
    <n v="1"/>
  </r>
  <r>
    <x v="371"/>
    <n v="1"/>
  </r>
  <r>
    <x v="372"/>
    <n v="1"/>
  </r>
  <r>
    <x v="373"/>
    <n v="1"/>
  </r>
  <r>
    <x v="374"/>
    <n v="1"/>
  </r>
  <r>
    <x v="375"/>
    <n v="1"/>
  </r>
  <r>
    <x v="376"/>
    <n v="1"/>
  </r>
  <r>
    <x v="377"/>
    <n v="1"/>
  </r>
  <r>
    <x v="378"/>
    <n v="1"/>
  </r>
  <r>
    <x v="379"/>
    <n v="1"/>
  </r>
  <r>
    <x v="380"/>
    <n v="1"/>
  </r>
  <r>
    <x v="381"/>
    <n v="1"/>
  </r>
  <r>
    <x v="382"/>
    <n v="1"/>
  </r>
  <r>
    <x v="383"/>
    <n v="1"/>
  </r>
  <r>
    <x v="384"/>
    <n v="1"/>
  </r>
  <r>
    <x v="385"/>
    <n v="1"/>
  </r>
  <r>
    <x v="386"/>
    <n v="1"/>
  </r>
  <r>
    <x v="387"/>
    <n v="1"/>
  </r>
  <r>
    <x v="388"/>
    <n v="1"/>
  </r>
  <r>
    <x v="389"/>
    <n v="1"/>
  </r>
  <r>
    <x v="390"/>
    <n v="1"/>
  </r>
  <r>
    <x v="391"/>
    <n v="1"/>
  </r>
  <r>
    <x v="392"/>
    <n v="1"/>
  </r>
  <r>
    <x v="393"/>
    <n v="1"/>
  </r>
  <r>
    <x v="394"/>
    <n v="1"/>
  </r>
  <r>
    <x v="395"/>
    <n v="1"/>
  </r>
  <r>
    <x v="396"/>
    <n v="1"/>
  </r>
  <r>
    <x v="397"/>
    <n v="1"/>
  </r>
  <r>
    <x v="398"/>
    <n v="1"/>
  </r>
  <r>
    <x v="399"/>
    <n v="1"/>
  </r>
  <r>
    <x v="400"/>
    <n v="1"/>
  </r>
  <r>
    <x v="401"/>
    <n v="1"/>
  </r>
  <r>
    <x v="402"/>
    <n v="1"/>
  </r>
  <r>
    <x v="403"/>
    <n v="1"/>
  </r>
  <r>
    <x v="404"/>
    <n v="1"/>
  </r>
  <r>
    <x v="405"/>
    <n v="1"/>
  </r>
  <r>
    <x v="406"/>
    <n v="1"/>
  </r>
  <r>
    <x v="407"/>
    <n v="1"/>
  </r>
  <r>
    <x v="408"/>
    <n v="1"/>
  </r>
  <r>
    <x v="409"/>
    <n v="1"/>
  </r>
  <r>
    <x v="410"/>
    <n v="1"/>
  </r>
  <r>
    <x v="411"/>
    <n v="1"/>
  </r>
  <r>
    <x v="412"/>
    <n v="1"/>
  </r>
  <r>
    <x v="413"/>
    <n v="1"/>
  </r>
  <r>
    <x v="414"/>
    <n v="1"/>
  </r>
  <r>
    <x v="415"/>
    <n v="1"/>
  </r>
  <r>
    <x v="416"/>
    <n v="1"/>
  </r>
  <r>
    <x v="417"/>
    <n v="1"/>
  </r>
  <r>
    <x v="418"/>
    <n v="1"/>
  </r>
  <r>
    <x v="419"/>
    <n v="1"/>
  </r>
  <r>
    <x v="420"/>
    <n v="1"/>
  </r>
  <r>
    <x v="421"/>
    <n v="1"/>
  </r>
  <r>
    <x v="422"/>
    <n v="1"/>
  </r>
  <r>
    <x v="423"/>
    <n v="1"/>
  </r>
  <r>
    <x v="424"/>
    <n v="1"/>
  </r>
  <r>
    <x v="425"/>
    <n v="1"/>
  </r>
  <r>
    <x v="426"/>
    <n v="1"/>
  </r>
  <r>
    <x v="427"/>
    <n v="1"/>
  </r>
  <r>
    <x v="428"/>
    <n v="1"/>
  </r>
  <r>
    <x v="429"/>
    <n v="1"/>
  </r>
  <r>
    <x v="430"/>
    <n v="1"/>
  </r>
  <r>
    <x v="431"/>
    <n v="1"/>
  </r>
  <r>
    <x v="432"/>
    <n v="1"/>
  </r>
  <r>
    <x v="433"/>
    <n v="1"/>
  </r>
  <r>
    <x v="434"/>
    <n v="1"/>
  </r>
  <r>
    <x v="435"/>
    <n v="1"/>
  </r>
  <r>
    <x v="436"/>
    <n v="1"/>
  </r>
  <r>
    <x v="437"/>
    <n v="1"/>
  </r>
  <r>
    <x v="438"/>
    <n v="1"/>
  </r>
  <r>
    <x v="439"/>
    <n v="1"/>
  </r>
  <r>
    <x v="440"/>
    <n v="1"/>
  </r>
  <r>
    <x v="441"/>
    <n v="1"/>
  </r>
  <r>
    <x v="442"/>
    <n v="1"/>
  </r>
  <r>
    <x v="443"/>
    <n v="1"/>
  </r>
  <r>
    <x v="444"/>
    <n v="1"/>
  </r>
  <r>
    <x v="445"/>
    <n v="1"/>
  </r>
  <r>
    <x v="446"/>
    <n v="1"/>
  </r>
  <r>
    <x v="447"/>
    <n v="1"/>
  </r>
  <r>
    <x v="448"/>
    <n v="1"/>
  </r>
  <r>
    <x v="449"/>
    <n v="1"/>
  </r>
  <r>
    <x v="450"/>
    <n v="1"/>
  </r>
  <r>
    <x v="451"/>
    <n v="1"/>
  </r>
  <r>
    <x v="452"/>
    <n v="1"/>
  </r>
  <r>
    <x v="453"/>
    <n v="1"/>
  </r>
  <r>
    <x v="454"/>
    <n v="1"/>
  </r>
  <r>
    <x v="455"/>
    <n v="1"/>
  </r>
  <r>
    <x v="456"/>
    <n v="1"/>
  </r>
  <r>
    <x v="457"/>
    <n v="1"/>
  </r>
  <r>
    <x v="458"/>
    <n v="1"/>
  </r>
  <r>
    <x v="459"/>
    <n v="1"/>
  </r>
  <r>
    <x v="460"/>
    <n v="1"/>
  </r>
  <r>
    <x v="461"/>
    <n v="1"/>
  </r>
  <r>
    <x v="462"/>
    <n v="1"/>
  </r>
  <r>
    <x v="463"/>
    <n v="1"/>
  </r>
  <r>
    <x v="464"/>
    <n v="1"/>
  </r>
  <r>
    <x v="465"/>
    <n v="1"/>
  </r>
  <r>
    <x v="466"/>
    <n v="1"/>
  </r>
  <r>
    <x v="467"/>
    <n v="1"/>
  </r>
  <r>
    <x v="468"/>
    <n v="1"/>
  </r>
  <r>
    <x v="469"/>
    <n v="1"/>
  </r>
  <r>
    <x v="470"/>
    <n v="1"/>
  </r>
  <r>
    <x v="471"/>
    <n v="1"/>
  </r>
  <r>
    <x v="472"/>
    <n v="1"/>
  </r>
  <r>
    <x v="473"/>
    <n v="1"/>
  </r>
  <r>
    <x v="474"/>
    <n v="1"/>
  </r>
  <r>
    <x v="475"/>
    <n v="1"/>
  </r>
  <r>
    <x v="476"/>
    <n v="1"/>
  </r>
  <r>
    <x v="477"/>
    <n v="1"/>
  </r>
  <r>
    <x v="478"/>
    <n v="1"/>
  </r>
  <r>
    <x v="479"/>
    <n v="1"/>
  </r>
  <r>
    <x v="480"/>
    <n v="1"/>
  </r>
  <r>
    <x v="481"/>
    <n v="1"/>
  </r>
  <r>
    <x v="482"/>
    <n v="1"/>
  </r>
  <r>
    <x v="483"/>
    <n v="1"/>
  </r>
  <r>
    <x v="484"/>
    <n v="1"/>
  </r>
  <r>
    <x v="485"/>
    <n v="1"/>
  </r>
  <r>
    <x v="486"/>
    <n v="1"/>
  </r>
  <r>
    <x v="487"/>
    <n v="1"/>
  </r>
  <r>
    <x v="488"/>
    <n v="1"/>
  </r>
  <r>
    <x v="489"/>
    <n v="1"/>
  </r>
  <r>
    <x v="490"/>
    <n v="1"/>
  </r>
  <r>
    <x v="491"/>
    <n v="1"/>
  </r>
  <r>
    <x v="492"/>
    <n v="1"/>
  </r>
  <r>
    <x v="493"/>
    <n v="1"/>
  </r>
  <r>
    <x v="494"/>
    <n v="1"/>
  </r>
  <r>
    <x v="495"/>
    <n v="1"/>
  </r>
  <r>
    <x v="496"/>
    <n v="1"/>
  </r>
  <r>
    <x v="497"/>
    <n v="1"/>
  </r>
  <r>
    <x v="498"/>
    <n v="1"/>
  </r>
  <r>
    <x v="499"/>
    <n v="1"/>
  </r>
  <r>
    <x v="500"/>
    <n v="1"/>
  </r>
  <r>
    <x v="501"/>
    <n v="1"/>
  </r>
  <r>
    <x v="502"/>
    <n v="1"/>
  </r>
  <r>
    <x v="503"/>
    <m/>
  </r>
  <r>
    <x v="23"/>
    <n v="-1"/>
  </r>
  <r>
    <x v="24"/>
    <n v="-1"/>
  </r>
  <r>
    <x v="25"/>
    <n v="-1"/>
  </r>
  <r>
    <x v="26"/>
    <n v="-1"/>
  </r>
  <r>
    <x v="27"/>
    <n v="-1"/>
  </r>
  <r>
    <x v="28"/>
    <n v="-1"/>
  </r>
  <r>
    <x v="29"/>
    <n v="-1"/>
  </r>
  <r>
    <x v="30"/>
    <n v="-1"/>
  </r>
  <r>
    <x v="31"/>
    <n v="-1"/>
  </r>
  <r>
    <x v="32"/>
    <n v="-1"/>
  </r>
  <r>
    <x v="33"/>
    <n v="-1"/>
  </r>
  <r>
    <x v="34"/>
    <n v="-1"/>
  </r>
  <r>
    <x v="35"/>
    <n v="-1"/>
  </r>
  <r>
    <x v="36"/>
    <n v="-1"/>
  </r>
  <r>
    <x v="37"/>
    <n v="-1"/>
  </r>
  <r>
    <x v="38"/>
    <n v="-1"/>
  </r>
  <r>
    <x v="39"/>
    <n v="-1"/>
  </r>
  <r>
    <x v="40"/>
    <n v="-1"/>
  </r>
  <r>
    <x v="41"/>
    <n v="-1"/>
  </r>
  <r>
    <x v="42"/>
    <n v="-1"/>
  </r>
  <r>
    <x v="43"/>
    <n v="-1"/>
  </r>
  <r>
    <x v="44"/>
    <n v="-1"/>
  </r>
  <r>
    <x v="45"/>
    <n v="-1"/>
  </r>
  <r>
    <x v="46"/>
    <n v="-1"/>
  </r>
  <r>
    <x v="47"/>
    <n v="-1"/>
  </r>
  <r>
    <x v="48"/>
    <n v="-1"/>
  </r>
  <r>
    <x v="49"/>
    <n v="-1"/>
  </r>
  <r>
    <x v="50"/>
    <n v="-1"/>
  </r>
  <r>
    <x v="51"/>
    <n v="-1"/>
  </r>
  <r>
    <x v="52"/>
    <n v="-1"/>
  </r>
  <r>
    <x v="53"/>
    <n v="-1"/>
  </r>
  <r>
    <x v="54"/>
    <n v="-1"/>
  </r>
  <r>
    <x v="55"/>
    <n v="-1"/>
  </r>
  <r>
    <x v="56"/>
    <n v="-1"/>
  </r>
  <r>
    <x v="57"/>
    <n v="-1"/>
  </r>
  <r>
    <x v="58"/>
    <n v="-1"/>
  </r>
  <r>
    <x v="59"/>
    <n v="-1"/>
  </r>
  <r>
    <x v="60"/>
    <n v="-1"/>
  </r>
  <r>
    <x v="61"/>
    <n v="-1"/>
  </r>
  <r>
    <x v="62"/>
    <n v="-1"/>
  </r>
  <r>
    <x v="63"/>
    <n v="-1"/>
  </r>
  <r>
    <x v="64"/>
    <n v="-1"/>
  </r>
  <r>
    <x v="65"/>
    <n v="-1"/>
  </r>
  <r>
    <x v="66"/>
    <n v="-1"/>
  </r>
  <r>
    <x v="67"/>
    <n v="-1"/>
  </r>
  <r>
    <x v="68"/>
    <n v="-1"/>
  </r>
  <r>
    <x v="69"/>
    <n v="-1"/>
  </r>
  <r>
    <x v="70"/>
    <n v="-1"/>
  </r>
  <r>
    <x v="71"/>
    <n v="-1"/>
  </r>
  <r>
    <x v="72"/>
    <n v="-1"/>
  </r>
  <r>
    <x v="73"/>
    <n v="-1"/>
  </r>
  <r>
    <x v="74"/>
    <n v="-1"/>
  </r>
  <r>
    <x v="75"/>
    <n v="-1"/>
  </r>
  <r>
    <x v="76"/>
    <n v="-1"/>
  </r>
  <r>
    <x v="77"/>
    <n v="-1"/>
  </r>
  <r>
    <x v="78"/>
    <n v="-1"/>
  </r>
  <r>
    <x v="79"/>
    <n v="-1"/>
  </r>
  <r>
    <x v="80"/>
    <n v="-1"/>
  </r>
  <r>
    <x v="81"/>
    <n v="-1"/>
  </r>
  <r>
    <x v="82"/>
    <n v="-1"/>
  </r>
  <r>
    <x v="83"/>
    <n v="-1"/>
  </r>
  <r>
    <x v="503"/>
    <n v="-1"/>
  </r>
  <r>
    <x v="503"/>
    <n v="-1"/>
  </r>
  <r>
    <x v="84"/>
    <n v="-1"/>
  </r>
  <r>
    <x v="85"/>
    <n v="-1"/>
  </r>
  <r>
    <x v="86"/>
    <n v="-1"/>
  </r>
  <r>
    <x v="87"/>
    <n v="-1"/>
  </r>
  <r>
    <x v="88"/>
    <n v="-1"/>
  </r>
  <r>
    <x v="89"/>
    <n v="-1"/>
  </r>
  <r>
    <x v="90"/>
    <n v="-1"/>
  </r>
  <r>
    <x v="91"/>
    <n v="-1"/>
  </r>
  <r>
    <x v="92"/>
    <n v="-1"/>
  </r>
  <r>
    <x v="124"/>
    <n v="-1"/>
  </r>
  <r>
    <x v="93"/>
    <n v="-1"/>
  </r>
  <r>
    <x v="94"/>
    <n v="-1"/>
  </r>
  <r>
    <x v="95"/>
    <n v="-1"/>
  </r>
  <r>
    <x v="96"/>
    <n v="-1"/>
  </r>
  <r>
    <x v="97"/>
    <n v="-1"/>
  </r>
  <r>
    <x v="98"/>
    <n v="-1"/>
  </r>
  <r>
    <x v="99"/>
    <n v="-1"/>
  </r>
  <r>
    <x v="100"/>
    <n v="-1"/>
  </r>
  <r>
    <x v="125"/>
    <n v="-1"/>
  </r>
  <r>
    <x v="101"/>
    <n v="-1"/>
  </r>
  <r>
    <x v="102"/>
    <n v="-1"/>
  </r>
  <r>
    <x v="103"/>
    <n v="-1"/>
  </r>
  <r>
    <x v="104"/>
    <n v="-1"/>
  </r>
  <r>
    <x v="105"/>
    <n v="-1"/>
  </r>
  <r>
    <x v="106"/>
    <n v="-1"/>
  </r>
  <r>
    <x v="107"/>
    <n v="-1"/>
  </r>
  <r>
    <x v="108"/>
    <n v="-1"/>
  </r>
  <r>
    <x v="109"/>
    <n v="-1"/>
  </r>
  <r>
    <x v="110"/>
    <n v="-1"/>
  </r>
  <r>
    <x v="111"/>
    <n v="-1"/>
  </r>
  <r>
    <x v="112"/>
    <n v="-1"/>
  </r>
  <r>
    <x v="113"/>
    <n v="-1"/>
  </r>
  <r>
    <x v="114"/>
    <n v="-1"/>
  </r>
  <r>
    <x v="126"/>
    <n v="-1"/>
  </r>
  <r>
    <x v="115"/>
    <n v="-1"/>
  </r>
  <r>
    <x v="116"/>
    <n v="-1"/>
  </r>
  <r>
    <x v="117"/>
    <n v="-1"/>
  </r>
  <r>
    <x v="118"/>
    <n v="-1"/>
  </r>
  <r>
    <x v="119"/>
    <n v="-1"/>
  </r>
  <r>
    <x v="120"/>
    <n v="-1"/>
  </r>
  <r>
    <x v="121"/>
    <n v="-1"/>
  </r>
  <r>
    <x v="122"/>
    <n v="-1"/>
  </r>
  <r>
    <x v="123"/>
    <n v="-1"/>
  </r>
  <r>
    <x v="127"/>
    <n v="-1"/>
  </r>
  <r>
    <x v="128"/>
    <n v="-1"/>
  </r>
  <r>
    <x v="129"/>
    <n v="-1"/>
  </r>
  <r>
    <x v="130"/>
    <n v="-1"/>
  </r>
  <r>
    <x v="131"/>
    <n v="-1"/>
  </r>
  <r>
    <x v="132"/>
    <n v="-1"/>
  </r>
  <r>
    <x v="133"/>
    <n v="-1"/>
  </r>
  <r>
    <x v="134"/>
    <n v="-1"/>
  </r>
  <r>
    <x v="135"/>
    <n v="-1"/>
  </r>
  <r>
    <x v="136"/>
    <n v="-1"/>
  </r>
  <r>
    <x v="137"/>
    <n v="-1"/>
  </r>
  <r>
    <x v="138"/>
    <n v="-1"/>
  </r>
  <r>
    <x v="139"/>
    <n v="-1"/>
  </r>
  <r>
    <x v="140"/>
    <n v="-1"/>
  </r>
  <r>
    <x v="141"/>
    <n v="-1"/>
  </r>
  <r>
    <x v="142"/>
    <n v="-1"/>
  </r>
  <r>
    <x v="143"/>
    <n v="-1"/>
  </r>
  <r>
    <x v="144"/>
    <n v="-1"/>
  </r>
  <r>
    <x v="145"/>
    <n v="-1"/>
  </r>
  <r>
    <x v="146"/>
    <n v="-1"/>
  </r>
  <r>
    <x v="147"/>
    <n v="-1"/>
  </r>
  <r>
    <x v="148"/>
    <n v="-1"/>
  </r>
  <r>
    <x v="149"/>
    <n v="-1"/>
  </r>
  <r>
    <x v="150"/>
    <n v="-1"/>
  </r>
  <r>
    <x v="151"/>
    <n v="-1"/>
  </r>
  <r>
    <x v="152"/>
    <n v="-1"/>
  </r>
  <r>
    <x v="153"/>
    <n v="-1"/>
  </r>
  <r>
    <x v="154"/>
    <n v="-1"/>
  </r>
  <r>
    <x v="155"/>
    <n v="-1"/>
  </r>
  <r>
    <x v="156"/>
    <n v="-1"/>
  </r>
  <r>
    <x v="157"/>
    <n v="-1"/>
  </r>
  <r>
    <x v="158"/>
    <n v="-1"/>
  </r>
  <r>
    <x v="159"/>
    <n v="-1"/>
  </r>
  <r>
    <x v="160"/>
    <n v="-1"/>
  </r>
  <r>
    <x v="161"/>
    <n v="-1"/>
  </r>
  <r>
    <x v="162"/>
    <n v="-1"/>
  </r>
  <r>
    <x v="163"/>
    <n v="-1"/>
  </r>
  <r>
    <x v="164"/>
    <n v="-1"/>
  </r>
  <r>
    <x v="165"/>
    <n v="-1"/>
  </r>
  <r>
    <x v="166"/>
    <n v="-1"/>
  </r>
  <r>
    <x v="167"/>
    <n v="-1"/>
  </r>
  <r>
    <x v="168"/>
    <n v="-1"/>
  </r>
  <r>
    <x v="169"/>
    <n v="-1"/>
  </r>
  <r>
    <x v="170"/>
    <n v="-1"/>
  </r>
  <r>
    <x v="171"/>
    <n v="-1"/>
  </r>
  <r>
    <x v="172"/>
    <n v="-1"/>
  </r>
  <r>
    <x v="173"/>
    <n v="-1"/>
  </r>
  <r>
    <x v="174"/>
    <n v="-1"/>
  </r>
  <r>
    <x v="175"/>
    <n v="-1"/>
  </r>
  <r>
    <x v="176"/>
    <n v="-1"/>
  </r>
  <r>
    <x v="177"/>
    <n v="-1"/>
  </r>
  <r>
    <x v="178"/>
    <n v="-1"/>
  </r>
  <r>
    <x v="179"/>
    <n v="-1"/>
  </r>
  <r>
    <x v="180"/>
    <n v="-1"/>
  </r>
  <r>
    <x v="181"/>
    <n v="-1"/>
  </r>
  <r>
    <x v="182"/>
    <n v="-1"/>
  </r>
  <r>
    <x v="183"/>
    <n v="-1"/>
  </r>
  <r>
    <x v="184"/>
    <n v="-1"/>
  </r>
  <r>
    <x v="185"/>
    <n v="-1"/>
  </r>
  <r>
    <x v="186"/>
    <n v="-1"/>
  </r>
  <r>
    <x v="187"/>
    <n v="-1"/>
  </r>
  <r>
    <x v="188"/>
    <n v="-1"/>
  </r>
  <r>
    <x v="189"/>
    <n v="-1"/>
  </r>
  <r>
    <x v="190"/>
    <n v="-1"/>
  </r>
  <r>
    <x v="191"/>
    <n v="-1"/>
  </r>
  <r>
    <x v="192"/>
    <n v="-1"/>
  </r>
  <r>
    <x v="193"/>
    <n v="-1"/>
  </r>
  <r>
    <x v="194"/>
    <n v="-1"/>
  </r>
  <r>
    <x v="195"/>
    <n v="-1"/>
  </r>
  <r>
    <x v="196"/>
    <n v="-1"/>
  </r>
  <r>
    <x v="197"/>
    <n v="-1"/>
  </r>
  <r>
    <x v="198"/>
    <n v="-1"/>
  </r>
  <r>
    <x v="199"/>
    <n v="-1"/>
  </r>
  <r>
    <x v="200"/>
    <n v="-1"/>
  </r>
  <r>
    <x v="201"/>
    <n v="-1"/>
  </r>
  <r>
    <x v="202"/>
    <n v="-1"/>
  </r>
  <r>
    <x v="203"/>
    <n v="-1"/>
  </r>
  <r>
    <x v="204"/>
    <n v="-1"/>
  </r>
  <r>
    <x v="205"/>
    <n v="-1"/>
  </r>
  <r>
    <x v="206"/>
    <n v="-1"/>
  </r>
  <r>
    <x v="207"/>
    <n v="-1"/>
  </r>
  <r>
    <x v="208"/>
    <n v="-1"/>
  </r>
  <r>
    <x v="209"/>
    <n v="-1"/>
  </r>
  <r>
    <x v="210"/>
    <n v="-1"/>
  </r>
  <r>
    <x v="211"/>
    <n v="-1"/>
  </r>
  <r>
    <x v="212"/>
    <n v="-1"/>
  </r>
  <r>
    <x v="213"/>
    <n v="-1"/>
  </r>
  <r>
    <x v="214"/>
    <n v="-1"/>
  </r>
  <r>
    <x v="215"/>
    <n v="-1"/>
  </r>
  <r>
    <x v="216"/>
    <n v="-1"/>
  </r>
  <r>
    <x v="217"/>
    <n v="-1"/>
  </r>
  <r>
    <x v="218"/>
    <n v="-1"/>
  </r>
  <r>
    <x v="219"/>
    <n v="-1"/>
  </r>
  <r>
    <x v="220"/>
    <n v="-1"/>
  </r>
  <r>
    <x v="221"/>
    <n v="-1"/>
  </r>
  <r>
    <x v="222"/>
    <n v="-1"/>
  </r>
  <r>
    <x v="223"/>
    <n v="-1"/>
  </r>
  <r>
    <x v="224"/>
    <n v="-1"/>
  </r>
  <r>
    <x v="225"/>
    <n v="-1"/>
  </r>
  <r>
    <x v="226"/>
    <n v="-1"/>
  </r>
  <r>
    <x v="227"/>
    <n v="-1"/>
  </r>
  <r>
    <x v="228"/>
    <n v="-1"/>
  </r>
  <r>
    <x v="229"/>
    <n v="-1"/>
  </r>
  <r>
    <x v="230"/>
    <n v="-1"/>
  </r>
  <r>
    <x v="231"/>
    <n v="-1"/>
  </r>
  <r>
    <x v="232"/>
    <n v="-1"/>
  </r>
  <r>
    <x v="233"/>
    <n v="-1"/>
  </r>
  <r>
    <x v="234"/>
    <n v="-1"/>
  </r>
  <r>
    <x v="236"/>
    <n v="-1"/>
  </r>
  <r>
    <x v="235"/>
    <n v="-1"/>
  </r>
  <r>
    <x v="237"/>
    <n v="-1"/>
  </r>
  <r>
    <x v="238"/>
    <n v="-1"/>
  </r>
  <r>
    <x v="240"/>
    <n v="-1"/>
  </r>
  <r>
    <x v="241"/>
    <n v="-1"/>
  </r>
  <r>
    <x v="242"/>
    <n v="-1"/>
  </r>
  <r>
    <x v="243"/>
    <n v="-1"/>
  </r>
  <r>
    <x v="244"/>
    <n v="-1"/>
  </r>
  <r>
    <x v="245"/>
    <n v="-1"/>
  </r>
  <r>
    <x v="246"/>
    <n v="-1"/>
  </r>
  <r>
    <x v="247"/>
    <n v="-1"/>
  </r>
  <r>
    <x v="248"/>
    <n v="-1"/>
  </r>
  <r>
    <x v="249"/>
    <n v="-1"/>
  </r>
  <r>
    <x v="250"/>
    <n v="-1"/>
  </r>
  <r>
    <x v="262"/>
    <n v="-1"/>
  </r>
  <r>
    <x v="251"/>
    <n v="-1"/>
  </r>
  <r>
    <x v="252"/>
    <n v="-1"/>
  </r>
  <r>
    <x v="253"/>
    <n v="-1"/>
  </r>
  <r>
    <x v="254"/>
    <n v="-1"/>
  </r>
  <r>
    <x v="255"/>
    <n v="-1"/>
  </r>
  <r>
    <x v="256"/>
    <n v="-1"/>
  </r>
  <r>
    <x v="257"/>
    <n v="-1"/>
  </r>
  <r>
    <x v="258"/>
    <n v="-1"/>
  </r>
  <r>
    <x v="259"/>
    <n v="-1"/>
  </r>
  <r>
    <x v="260"/>
    <n v="-1"/>
  </r>
  <r>
    <x v="261"/>
    <n v="-1"/>
  </r>
  <r>
    <x v="263"/>
    <n v="-1"/>
  </r>
  <r>
    <x v="264"/>
    <n v="-1"/>
  </r>
  <r>
    <x v="265"/>
    <n v="-1"/>
  </r>
  <r>
    <x v="266"/>
    <n v="-1"/>
  </r>
  <r>
    <x v="267"/>
    <n v="-1"/>
  </r>
  <r>
    <x v="268"/>
    <n v="-1"/>
  </r>
  <r>
    <x v="269"/>
    <n v="-1"/>
  </r>
  <r>
    <x v="270"/>
    <n v="-1"/>
  </r>
  <r>
    <x v="271"/>
    <n v="-1"/>
  </r>
  <r>
    <x v="272"/>
    <n v="-1"/>
  </r>
  <r>
    <x v="273"/>
    <n v="-1"/>
  </r>
  <r>
    <x v="274"/>
    <n v="-1"/>
  </r>
  <r>
    <x v="275"/>
    <n v="-1"/>
  </r>
  <r>
    <x v="276"/>
    <n v="-1"/>
  </r>
  <r>
    <x v="277"/>
    <n v="-1"/>
  </r>
  <r>
    <x v="278"/>
    <n v="-1"/>
  </r>
  <r>
    <x v="279"/>
    <n v="-1"/>
  </r>
  <r>
    <x v="280"/>
    <n v="-1"/>
  </r>
  <r>
    <x v="281"/>
    <n v="-1"/>
  </r>
  <r>
    <x v="282"/>
    <n v="-1"/>
  </r>
  <r>
    <x v="283"/>
    <n v="-1"/>
  </r>
  <r>
    <x v="284"/>
    <n v="-1"/>
  </r>
  <r>
    <x v="285"/>
    <n v="-1"/>
  </r>
  <r>
    <x v="286"/>
    <n v="-1"/>
  </r>
  <r>
    <x v="287"/>
    <n v="-1"/>
  </r>
  <r>
    <x v="288"/>
    <n v="-1"/>
  </r>
  <r>
    <x v="289"/>
    <n v="-1"/>
  </r>
  <r>
    <x v="290"/>
    <n v="-1"/>
  </r>
  <r>
    <x v="291"/>
    <n v="-1"/>
  </r>
  <r>
    <x v="292"/>
    <n v="-1"/>
  </r>
  <r>
    <x v="293"/>
    <n v="-1"/>
  </r>
  <r>
    <x v="295"/>
    <n v="-1"/>
  </r>
  <r>
    <x v="296"/>
    <n v="-1"/>
  </r>
  <r>
    <x v="294"/>
    <n v="-1"/>
  </r>
  <r>
    <x v="301"/>
    <n v="-1"/>
  </r>
  <r>
    <x v="302"/>
    <n v="-1"/>
  </r>
  <r>
    <x v="303"/>
    <n v="-1"/>
  </r>
  <r>
    <x v="312"/>
    <n v="-1"/>
  </r>
  <r>
    <x v="313"/>
    <n v="-1"/>
  </r>
  <r>
    <x v="314"/>
    <n v="-1"/>
  </r>
  <r>
    <x v="315"/>
    <n v="-1"/>
  </r>
  <r>
    <x v="316"/>
    <n v="-1"/>
  </r>
  <r>
    <x v="317"/>
    <n v="-1"/>
  </r>
  <r>
    <x v="318"/>
    <n v="-1"/>
  </r>
  <r>
    <x v="319"/>
    <n v="-1"/>
  </r>
  <r>
    <x v="320"/>
    <n v="-1"/>
  </r>
  <r>
    <x v="321"/>
    <n v="-1"/>
  </r>
  <r>
    <x v="322"/>
    <n v="-1"/>
  </r>
  <r>
    <x v="323"/>
    <n v="-1"/>
  </r>
  <r>
    <x v="324"/>
    <n v="-1"/>
  </r>
  <r>
    <x v="325"/>
    <n v="-1"/>
  </r>
  <r>
    <x v="326"/>
    <n v="-1"/>
  </r>
  <r>
    <x v="327"/>
    <n v="-1"/>
  </r>
  <r>
    <x v="328"/>
    <n v="-1"/>
  </r>
  <r>
    <x v="329"/>
    <n v="-1"/>
  </r>
  <r>
    <x v="330"/>
    <n v="-1"/>
  </r>
  <r>
    <x v="331"/>
    <n v="-1"/>
  </r>
  <r>
    <x v="332"/>
    <n v="-1"/>
  </r>
  <r>
    <x v="333"/>
    <n v="-1"/>
  </r>
  <r>
    <x v="352"/>
    <n v="-1"/>
  </r>
  <r>
    <x v="334"/>
    <n v="-1"/>
  </r>
  <r>
    <x v="335"/>
    <n v="-1"/>
  </r>
  <r>
    <x v="336"/>
    <n v="-1"/>
  </r>
  <r>
    <x v="337"/>
    <n v="-1"/>
  </r>
  <r>
    <x v="338"/>
    <n v="-1"/>
  </r>
  <r>
    <x v="339"/>
    <n v="-1"/>
  </r>
  <r>
    <x v="340"/>
    <n v="-1"/>
  </r>
  <r>
    <x v="341"/>
    <n v="-1"/>
  </r>
  <r>
    <x v="342"/>
    <n v="-1"/>
  </r>
  <r>
    <x v="343"/>
    <n v="-1"/>
  </r>
  <r>
    <x v="344"/>
    <n v="-1"/>
  </r>
  <r>
    <x v="345"/>
    <n v="-1"/>
  </r>
  <r>
    <x v="346"/>
    <n v="-1"/>
  </r>
  <r>
    <x v="347"/>
    <n v="-1"/>
  </r>
  <r>
    <x v="348"/>
    <n v="-1"/>
  </r>
  <r>
    <x v="349"/>
    <n v="-1"/>
  </r>
  <r>
    <x v="353"/>
    <n v="-1"/>
  </r>
  <r>
    <x v="350"/>
    <n v="-1"/>
  </r>
  <r>
    <x v="351"/>
    <n v="-1"/>
  </r>
  <r>
    <x v="354"/>
    <n v="-1"/>
  </r>
  <r>
    <x v="355"/>
    <n v="-1"/>
  </r>
  <r>
    <x v="356"/>
    <n v="-1"/>
  </r>
  <r>
    <x v="357"/>
    <n v="-1"/>
  </r>
  <r>
    <x v="358"/>
    <n v="-1"/>
  </r>
  <r>
    <x v="380"/>
    <n v="-1"/>
  </r>
  <r>
    <x v="359"/>
    <n v="-1"/>
  </r>
  <r>
    <x v="360"/>
    <n v="-1"/>
  </r>
  <r>
    <x v="361"/>
    <n v="-1"/>
  </r>
  <r>
    <x v="362"/>
    <n v="-1"/>
  </r>
  <r>
    <x v="363"/>
    <n v="-1"/>
  </r>
  <r>
    <x v="364"/>
    <n v="-1"/>
  </r>
  <r>
    <x v="365"/>
    <n v="-1"/>
  </r>
  <r>
    <x v="366"/>
    <n v="-1"/>
  </r>
  <r>
    <x v="367"/>
    <n v="-1"/>
  </r>
  <r>
    <x v="368"/>
    <n v="-1"/>
  </r>
  <r>
    <x v="369"/>
    <n v="-1"/>
  </r>
  <r>
    <x v="370"/>
    <n v="-1"/>
  </r>
  <r>
    <x v="381"/>
    <n v="-1"/>
  </r>
  <r>
    <x v="371"/>
    <n v="-1"/>
  </r>
  <r>
    <x v="372"/>
    <n v="-1"/>
  </r>
  <r>
    <x v="373"/>
    <n v="-1"/>
  </r>
  <r>
    <x v="374"/>
    <n v="-1"/>
  </r>
  <r>
    <x v="375"/>
    <n v="-1"/>
  </r>
  <r>
    <x v="376"/>
    <n v="-1"/>
  </r>
  <r>
    <x v="377"/>
    <n v="-1"/>
  </r>
  <r>
    <x v="378"/>
    <n v="-1"/>
  </r>
  <r>
    <x v="379"/>
    <n v="-1"/>
  </r>
  <r>
    <x v="382"/>
    <n v="-1"/>
  </r>
  <r>
    <x v="383"/>
    <n v="-1"/>
  </r>
  <r>
    <x v="384"/>
    <n v="-1"/>
  </r>
  <r>
    <x v="385"/>
    <n v="-1"/>
  </r>
  <r>
    <x v="386"/>
    <n v="-1"/>
  </r>
  <r>
    <x v="387"/>
    <n v="-1"/>
  </r>
  <r>
    <x v="388"/>
    <n v="-1"/>
  </r>
  <r>
    <x v="389"/>
    <n v="-1"/>
  </r>
  <r>
    <x v="390"/>
    <n v="-1"/>
  </r>
  <r>
    <x v="391"/>
    <n v="-1"/>
  </r>
  <r>
    <x v="392"/>
    <n v="-1"/>
  </r>
  <r>
    <x v="393"/>
    <n v="-1"/>
  </r>
  <r>
    <x v="394"/>
    <n v="-1"/>
  </r>
  <r>
    <x v="395"/>
    <n v="-1"/>
  </r>
  <r>
    <x v="396"/>
    <n v="-1"/>
  </r>
  <r>
    <x v="397"/>
    <n v="-1"/>
  </r>
  <r>
    <x v="398"/>
    <n v="-1"/>
  </r>
  <r>
    <x v="399"/>
    <n v="-1"/>
  </r>
  <r>
    <x v="400"/>
    <n v="-1"/>
  </r>
  <r>
    <x v="401"/>
    <n v="-1"/>
  </r>
  <r>
    <x v="402"/>
    <n v="-1"/>
  </r>
  <r>
    <x v="403"/>
    <n v="-1"/>
  </r>
  <r>
    <x v="404"/>
    <n v="-1"/>
  </r>
  <r>
    <x v="405"/>
    <n v="-1"/>
  </r>
  <r>
    <x v="406"/>
    <n v="-1"/>
  </r>
  <r>
    <x v="407"/>
    <n v="-1"/>
  </r>
  <r>
    <x v="408"/>
    <n v="-1"/>
  </r>
  <r>
    <x v="409"/>
    <n v="-1"/>
  </r>
  <r>
    <x v="410"/>
    <n v="-1"/>
  </r>
  <r>
    <x v="411"/>
    <n v="-1"/>
  </r>
  <r>
    <x v="412"/>
    <n v="-1"/>
  </r>
  <r>
    <x v="413"/>
    <n v="-1"/>
  </r>
  <r>
    <x v="414"/>
    <n v="-1"/>
  </r>
  <r>
    <x v="415"/>
    <n v="-1"/>
  </r>
  <r>
    <x v="416"/>
    <n v="-1"/>
  </r>
  <r>
    <x v="417"/>
    <n v="-1"/>
  </r>
  <r>
    <x v="418"/>
    <n v="-1"/>
  </r>
  <r>
    <x v="419"/>
    <n v="-1"/>
  </r>
  <r>
    <x v="420"/>
    <n v="-1"/>
  </r>
  <r>
    <x v="421"/>
    <n v="-1"/>
  </r>
  <r>
    <x v="422"/>
    <n v="-1"/>
  </r>
  <r>
    <x v="423"/>
    <n v="-1"/>
  </r>
  <r>
    <x v="424"/>
    <n v="-1"/>
  </r>
  <r>
    <x v="425"/>
    <n v="-1"/>
  </r>
  <r>
    <x v="426"/>
    <n v="-1"/>
  </r>
  <r>
    <x v="427"/>
    <n v="-1"/>
  </r>
  <r>
    <x v="428"/>
    <n v="-1"/>
  </r>
  <r>
    <x v="429"/>
    <n v="-1"/>
  </r>
  <r>
    <x v="430"/>
    <n v="-1"/>
  </r>
  <r>
    <x v="431"/>
    <n v="-1"/>
  </r>
  <r>
    <x v="432"/>
    <n v="-1"/>
  </r>
  <r>
    <x v="433"/>
    <n v="-1"/>
  </r>
  <r>
    <x v="434"/>
    <n v="-1"/>
  </r>
  <r>
    <x v="435"/>
    <n v="-1"/>
  </r>
  <r>
    <x v="436"/>
    <n v="-1"/>
  </r>
  <r>
    <x v="437"/>
    <n v="-1"/>
  </r>
  <r>
    <x v="438"/>
    <n v="-1"/>
  </r>
  <r>
    <x v="439"/>
    <n v="-1"/>
  </r>
  <r>
    <x v="440"/>
    <n v="-1"/>
  </r>
  <r>
    <x v="441"/>
    <n v="-1"/>
  </r>
  <r>
    <x v="442"/>
    <n v="-1"/>
  </r>
  <r>
    <x v="443"/>
    <n v="-1"/>
  </r>
  <r>
    <x v="444"/>
    <n v="-1"/>
  </r>
  <r>
    <x v="445"/>
    <n v="-1"/>
  </r>
  <r>
    <x v="446"/>
    <n v="-1"/>
  </r>
  <r>
    <x v="447"/>
    <n v="-1"/>
  </r>
  <r>
    <x v="448"/>
    <n v="-1"/>
  </r>
  <r>
    <x v="449"/>
    <n v="-1"/>
  </r>
  <r>
    <x v="450"/>
    <n v="-1"/>
  </r>
  <r>
    <x v="451"/>
    <n v="-1"/>
  </r>
  <r>
    <x v="452"/>
    <n v="-1"/>
  </r>
  <r>
    <x v="453"/>
    <n v="-1"/>
  </r>
  <r>
    <x v="454"/>
    <n v="-1"/>
  </r>
  <r>
    <x v="455"/>
    <n v="-1"/>
  </r>
  <r>
    <x v="456"/>
    <n v="-1"/>
  </r>
  <r>
    <x v="457"/>
    <n v="-1"/>
  </r>
  <r>
    <x v="458"/>
    <n v="-1"/>
  </r>
  <r>
    <x v="459"/>
    <n v="-1"/>
  </r>
  <r>
    <x v="460"/>
    <n v="-1"/>
  </r>
  <r>
    <x v="461"/>
    <n v="-1"/>
  </r>
  <r>
    <x v="462"/>
    <n v="-1"/>
  </r>
  <r>
    <x v="463"/>
    <n v="-1"/>
  </r>
  <r>
    <x v="464"/>
    <n v="-1"/>
  </r>
  <r>
    <x v="465"/>
    <n v="-1"/>
  </r>
  <r>
    <x v="466"/>
    <n v="-1"/>
  </r>
  <r>
    <x v="467"/>
    <n v="-1"/>
  </r>
  <r>
    <x v="468"/>
    <n v="-1"/>
  </r>
  <r>
    <x v="469"/>
    <n v="-1"/>
  </r>
  <r>
    <x v="470"/>
    <n v="-1"/>
  </r>
  <r>
    <x v="471"/>
    <n v="-1"/>
  </r>
  <r>
    <x v="472"/>
    <n v="-1"/>
  </r>
  <r>
    <x v="473"/>
    <n v="-1"/>
  </r>
  <r>
    <x v="474"/>
    <n v="-1"/>
  </r>
  <r>
    <x v="475"/>
    <n v="-1"/>
  </r>
  <r>
    <x v="476"/>
    <n v="-1"/>
  </r>
  <r>
    <x v="477"/>
    <n v="-1"/>
  </r>
  <r>
    <x v="478"/>
    <n v="-1"/>
  </r>
  <r>
    <x v="479"/>
    <n v="-1"/>
  </r>
  <r>
    <x v="480"/>
    <n v="-1"/>
  </r>
  <r>
    <x v="481"/>
    <n v="-1"/>
  </r>
  <r>
    <x v="482"/>
    <n v="-1"/>
  </r>
  <r>
    <x v="483"/>
    <n v="-1"/>
  </r>
  <r>
    <x v="484"/>
    <n v="-1"/>
  </r>
  <r>
    <x v="485"/>
    <n v="-1"/>
  </r>
  <r>
    <x v="493"/>
    <n v="-1"/>
  </r>
  <r>
    <x v="486"/>
    <n v="-1"/>
  </r>
  <r>
    <x v="487"/>
    <n v="-1"/>
  </r>
  <r>
    <x v="488"/>
    <n v="-1"/>
  </r>
  <r>
    <x v="489"/>
    <n v="-1"/>
  </r>
  <r>
    <x v="490"/>
    <n v="-1"/>
  </r>
  <r>
    <x v="491"/>
    <n v="-1"/>
  </r>
  <r>
    <x v="492"/>
    <n v="-1"/>
  </r>
  <r>
    <x v="494"/>
    <n v="-1"/>
  </r>
  <r>
    <x v="495"/>
    <n v="-1"/>
  </r>
  <r>
    <x v="496"/>
    <n v="-1"/>
  </r>
  <r>
    <x v="497"/>
    <n v="-1"/>
  </r>
  <r>
    <x v="498"/>
    <n v="-1"/>
  </r>
  <r>
    <x v="499"/>
    <n v="-1"/>
  </r>
  <r>
    <x v="500"/>
    <n v="-1"/>
  </r>
  <r>
    <x v="501"/>
    <n v="-1"/>
  </r>
  <r>
    <x v="502"/>
    <n v="-1"/>
  </r>
  <r>
    <x v="503"/>
    <n v="-1"/>
  </r>
  <r>
    <x v="503"/>
    <n v="-1"/>
  </r>
  <r>
    <x v="503"/>
    <n v="-1"/>
  </r>
  <r>
    <x v="503"/>
    <n v="-1"/>
  </r>
  <r>
    <x v="503"/>
    <n v="-1"/>
  </r>
  <r>
    <x v="503"/>
    <n v="-1"/>
  </r>
  <r>
    <x v="503"/>
    <n v="-1"/>
  </r>
  <r>
    <x v="0"/>
    <n v="-1"/>
  </r>
  <r>
    <x v="1"/>
    <n v="-1"/>
  </r>
  <r>
    <x v="2"/>
    <n v="-1"/>
  </r>
  <r>
    <x v="4"/>
    <n v="-1"/>
  </r>
  <r>
    <x v="5"/>
    <n v="-1"/>
  </r>
  <r>
    <x v="6"/>
    <n v="-1"/>
  </r>
  <r>
    <x v="7"/>
    <n v="-1"/>
  </r>
  <r>
    <x v="8"/>
    <n v="-1"/>
  </r>
  <r>
    <x v="9"/>
    <n v="-1"/>
  </r>
  <r>
    <x v="10"/>
    <n v="-1"/>
  </r>
  <r>
    <x v="11"/>
    <n v="-1"/>
  </r>
  <r>
    <x v="12"/>
    <n v="-1"/>
  </r>
  <r>
    <x v="13"/>
    <n v="-1"/>
  </r>
  <r>
    <x v="14"/>
    <n v="-1"/>
  </r>
  <r>
    <x v="15"/>
    <n v="-1"/>
  </r>
  <r>
    <x v="16"/>
    <n v="-1"/>
  </r>
  <r>
    <x v="17"/>
    <n v="-1"/>
  </r>
  <r>
    <x v="18"/>
    <n v="-1"/>
  </r>
  <r>
    <x v="19"/>
    <n v="-1"/>
  </r>
  <r>
    <x v="20"/>
    <n v="-1"/>
  </r>
  <r>
    <x v="21"/>
    <n v="-1"/>
  </r>
  <r>
    <x v="22"/>
    <n v="-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36">
  <r>
    <x v="0"/>
    <n v="1"/>
    <m/>
    <n v="1"/>
  </r>
  <r>
    <x v="1"/>
    <n v="1"/>
    <m/>
    <n v="1"/>
  </r>
  <r>
    <x v="2"/>
    <n v="1"/>
    <m/>
    <n v="1"/>
  </r>
  <r>
    <x v="3"/>
    <n v="1"/>
    <m/>
    <n v="1"/>
  </r>
  <r>
    <x v="4"/>
    <n v="1"/>
    <m/>
    <n v="1"/>
  </r>
  <r>
    <x v="5"/>
    <n v="1"/>
    <m/>
    <n v="1"/>
  </r>
  <r>
    <x v="6"/>
    <n v="1"/>
    <m/>
    <n v="1"/>
  </r>
  <r>
    <x v="7"/>
    <n v="1"/>
    <m/>
    <n v="1"/>
  </r>
  <r>
    <x v="8"/>
    <n v="1"/>
    <m/>
    <n v="1"/>
  </r>
  <r>
    <x v="9"/>
    <n v="1"/>
    <m/>
    <n v="1"/>
  </r>
  <r>
    <x v="10"/>
    <n v="1"/>
    <m/>
    <n v="1"/>
  </r>
  <r>
    <x v="11"/>
    <n v="1"/>
    <m/>
    <n v="1"/>
  </r>
  <r>
    <x v="12"/>
    <n v="1"/>
    <m/>
    <n v="1"/>
  </r>
  <r>
    <x v="13"/>
    <n v="1"/>
    <m/>
    <n v="1"/>
  </r>
  <r>
    <x v="14"/>
    <n v="1"/>
    <m/>
    <n v="1"/>
  </r>
  <r>
    <x v="15"/>
    <n v="1"/>
    <m/>
    <n v="1"/>
  </r>
  <r>
    <x v="16"/>
    <n v="1"/>
    <m/>
    <n v="1"/>
  </r>
  <r>
    <x v="17"/>
    <n v="1"/>
    <m/>
    <n v="1"/>
  </r>
  <r>
    <x v="18"/>
    <n v="1"/>
    <m/>
    <n v="1"/>
  </r>
  <r>
    <x v="19"/>
    <n v="1"/>
    <m/>
    <n v="1"/>
  </r>
  <r>
    <x v="20"/>
    <n v="1"/>
    <m/>
    <n v="1"/>
  </r>
  <r>
    <x v="21"/>
    <n v="1"/>
    <m/>
    <n v="1"/>
  </r>
  <r>
    <x v="22"/>
    <n v="1"/>
    <m/>
    <n v="1"/>
  </r>
  <r>
    <x v="23"/>
    <n v="1"/>
    <m/>
    <n v="1"/>
  </r>
  <r>
    <x v="24"/>
    <n v="1"/>
    <m/>
    <n v="1"/>
  </r>
  <r>
    <x v="25"/>
    <n v="1"/>
    <m/>
    <n v="1"/>
  </r>
  <r>
    <x v="26"/>
    <n v="1"/>
    <m/>
    <n v="1"/>
  </r>
  <r>
    <x v="27"/>
    <n v="1"/>
    <m/>
    <n v="1"/>
  </r>
  <r>
    <x v="28"/>
    <n v="1"/>
    <m/>
    <n v="1"/>
  </r>
  <r>
    <x v="29"/>
    <n v="1"/>
    <m/>
    <n v="1"/>
  </r>
  <r>
    <x v="30"/>
    <n v="1"/>
    <m/>
    <n v="1"/>
  </r>
  <r>
    <x v="31"/>
    <n v="1"/>
    <m/>
    <n v="1"/>
  </r>
  <r>
    <x v="32"/>
    <n v="1"/>
    <m/>
    <n v="1"/>
  </r>
  <r>
    <x v="33"/>
    <n v="1"/>
    <m/>
    <n v="1"/>
  </r>
  <r>
    <x v="34"/>
    <n v="1"/>
    <m/>
    <n v="1"/>
  </r>
  <r>
    <x v="35"/>
    <n v="1"/>
    <m/>
    <n v="1"/>
  </r>
  <r>
    <x v="36"/>
    <n v="1"/>
    <m/>
    <n v="1"/>
  </r>
  <r>
    <x v="37"/>
    <n v="1"/>
    <m/>
    <n v="1"/>
  </r>
  <r>
    <x v="38"/>
    <n v="1"/>
    <m/>
    <n v="1"/>
  </r>
  <r>
    <x v="39"/>
    <n v="1"/>
    <m/>
    <n v="1"/>
  </r>
  <r>
    <x v="40"/>
    <n v="1"/>
    <m/>
    <n v="1"/>
  </r>
  <r>
    <x v="41"/>
    <n v="1"/>
    <m/>
    <n v="1"/>
  </r>
  <r>
    <x v="42"/>
    <n v="1"/>
    <m/>
    <n v="1"/>
  </r>
  <r>
    <x v="43"/>
    <n v="1"/>
    <m/>
    <n v="1"/>
  </r>
  <r>
    <x v="44"/>
    <n v="1"/>
    <m/>
    <n v="1"/>
  </r>
  <r>
    <x v="45"/>
    <n v="1"/>
    <m/>
    <n v="1"/>
  </r>
  <r>
    <x v="46"/>
    <n v="1"/>
    <m/>
    <n v="1"/>
  </r>
  <r>
    <x v="47"/>
    <n v="1"/>
    <m/>
    <n v="1"/>
  </r>
  <r>
    <x v="48"/>
    <n v="1"/>
    <m/>
    <n v="1"/>
  </r>
  <r>
    <x v="49"/>
    <n v="1"/>
    <m/>
    <n v="1"/>
  </r>
  <r>
    <x v="50"/>
    <n v="1"/>
    <m/>
    <n v="1"/>
  </r>
  <r>
    <x v="51"/>
    <n v="1"/>
    <m/>
    <n v="1"/>
  </r>
  <r>
    <x v="52"/>
    <n v="1"/>
    <m/>
    <n v="1"/>
  </r>
  <r>
    <x v="53"/>
    <n v="1"/>
    <m/>
    <n v="1"/>
  </r>
  <r>
    <x v="54"/>
    <n v="1"/>
    <m/>
    <n v="1"/>
  </r>
  <r>
    <x v="55"/>
    <n v="1"/>
    <m/>
    <n v="1"/>
  </r>
  <r>
    <x v="56"/>
    <n v="1"/>
    <m/>
    <n v="1"/>
  </r>
  <r>
    <x v="57"/>
    <n v="1"/>
    <m/>
    <n v="1"/>
  </r>
  <r>
    <x v="58"/>
    <n v="1"/>
    <m/>
    <n v="1"/>
  </r>
  <r>
    <x v="59"/>
    <n v="1"/>
    <m/>
    <n v="1"/>
  </r>
  <r>
    <x v="60"/>
    <n v="1"/>
    <m/>
    <n v="1"/>
  </r>
  <r>
    <x v="61"/>
    <n v="1"/>
    <m/>
    <n v="1"/>
  </r>
  <r>
    <x v="59"/>
    <n v="1"/>
    <m/>
    <n v="1"/>
  </r>
  <r>
    <x v="62"/>
    <n v="1"/>
    <m/>
    <n v="1"/>
  </r>
  <r>
    <x v="63"/>
    <n v="1"/>
    <m/>
    <n v="1"/>
  </r>
  <r>
    <x v="64"/>
    <n v="1"/>
    <m/>
    <n v="1"/>
  </r>
  <r>
    <x v="65"/>
    <n v="1"/>
    <m/>
    <n v="1"/>
  </r>
  <r>
    <x v="66"/>
    <n v="1"/>
    <m/>
    <n v="1"/>
  </r>
  <r>
    <x v="67"/>
    <n v="1"/>
    <m/>
    <n v="1"/>
  </r>
  <r>
    <x v="68"/>
    <n v="1"/>
    <m/>
    <n v="1"/>
  </r>
  <r>
    <x v="66"/>
    <n v="1"/>
    <m/>
    <n v="1"/>
  </r>
  <r>
    <x v="69"/>
    <n v="1"/>
    <m/>
    <n v="1"/>
  </r>
  <r>
    <x v="70"/>
    <n v="1"/>
    <m/>
    <n v="1"/>
  </r>
  <r>
    <x v="71"/>
    <n v="1"/>
    <m/>
    <n v="1"/>
  </r>
  <r>
    <x v="72"/>
    <n v="1"/>
    <m/>
    <n v="1"/>
  </r>
  <r>
    <x v="73"/>
    <n v="1"/>
    <m/>
    <n v="1"/>
  </r>
  <r>
    <x v="74"/>
    <n v="1"/>
    <m/>
    <n v="1"/>
  </r>
  <r>
    <x v="75"/>
    <n v="1"/>
    <m/>
    <n v="1"/>
  </r>
  <r>
    <x v="76"/>
    <n v="1"/>
    <m/>
    <n v="1"/>
  </r>
  <r>
    <x v="77"/>
    <n v="1"/>
    <m/>
    <n v="1"/>
  </r>
  <r>
    <x v="78"/>
    <n v="1"/>
    <m/>
    <n v="1"/>
  </r>
  <r>
    <x v="79"/>
    <n v="1"/>
    <m/>
    <n v="1"/>
  </r>
  <r>
    <x v="80"/>
    <n v="1"/>
    <m/>
    <n v="1"/>
  </r>
  <r>
    <x v="81"/>
    <n v="1"/>
    <m/>
    <n v="1"/>
  </r>
  <r>
    <x v="82"/>
    <n v="1"/>
    <m/>
    <n v="1"/>
  </r>
  <r>
    <x v="83"/>
    <n v="1"/>
    <m/>
    <n v="1"/>
  </r>
  <r>
    <x v="84"/>
    <n v="1"/>
    <m/>
    <n v="1"/>
  </r>
  <r>
    <x v="85"/>
    <n v="1"/>
    <m/>
    <n v="1"/>
  </r>
  <r>
    <x v="86"/>
    <n v="1"/>
    <m/>
    <n v="1"/>
  </r>
  <r>
    <x v="87"/>
    <n v="1"/>
    <m/>
    <n v="1"/>
  </r>
  <r>
    <x v="88"/>
    <n v="1"/>
    <m/>
    <n v="1"/>
  </r>
  <r>
    <x v="89"/>
    <n v="1"/>
    <m/>
    <n v="1"/>
  </r>
  <r>
    <x v="90"/>
    <n v="1"/>
    <m/>
    <n v="1"/>
  </r>
  <r>
    <x v="91"/>
    <n v="1"/>
    <m/>
    <n v="1"/>
  </r>
  <r>
    <x v="92"/>
    <n v="1"/>
    <m/>
    <n v="1"/>
  </r>
  <r>
    <x v="93"/>
    <n v="1"/>
    <m/>
    <n v="1"/>
  </r>
  <r>
    <x v="94"/>
    <n v="1"/>
    <m/>
    <n v="1"/>
  </r>
  <r>
    <x v="95"/>
    <n v="1"/>
    <m/>
    <n v="1"/>
  </r>
  <r>
    <x v="96"/>
    <n v="1"/>
    <m/>
    <n v="1"/>
  </r>
  <r>
    <x v="97"/>
    <n v="1"/>
    <m/>
    <n v="1"/>
  </r>
  <r>
    <x v="98"/>
    <n v="1"/>
    <m/>
    <n v="1"/>
  </r>
  <r>
    <x v="99"/>
    <n v="1"/>
    <m/>
    <n v="1"/>
  </r>
  <r>
    <x v="100"/>
    <n v="1"/>
    <m/>
    <n v="1"/>
  </r>
  <r>
    <x v="101"/>
    <n v="1"/>
    <m/>
    <n v="1"/>
  </r>
  <r>
    <x v="102"/>
    <n v="1"/>
    <m/>
    <n v="1"/>
  </r>
  <r>
    <x v="103"/>
    <n v="1"/>
    <m/>
    <n v="1"/>
  </r>
  <r>
    <x v="104"/>
    <n v="1"/>
    <m/>
    <n v="1"/>
  </r>
  <r>
    <x v="105"/>
    <n v="1"/>
    <m/>
    <n v="1"/>
  </r>
  <r>
    <x v="106"/>
    <n v="1"/>
    <m/>
    <n v="1"/>
  </r>
  <r>
    <x v="107"/>
    <n v="1"/>
    <m/>
    <n v="1"/>
  </r>
  <r>
    <x v="108"/>
    <n v="1"/>
    <m/>
    <n v="1"/>
  </r>
  <r>
    <x v="109"/>
    <n v="1"/>
    <m/>
    <n v="1"/>
  </r>
  <r>
    <x v="110"/>
    <n v="1"/>
    <m/>
    <n v="1"/>
  </r>
  <r>
    <x v="111"/>
    <n v="1"/>
    <m/>
    <n v="1"/>
  </r>
  <r>
    <x v="112"/>
    <n v="1"/>
    <m/>
    <n v="1"/>
  </r>
  <r>
    <x v="113"/>
    <n v="1"/>
    <m/>
    <n v="1"/>
  </r>
  <r>
    <x v="114"/>
    <n v="1"/>
    <m/>
    <n v="1"/>
  </r>
  <r>
    <x v="115"/>
    <n v="1"/>
    <m/>
    <n v="1"/>
  </r>
  <r>
    <x v="116"/>
    <n v="1"/>
    <m/>
    <n v="1"/>
  </r>
  <r>
    <x v="117"/>
    <n v="1"/>
    <m/>
    <n v="1"/>
  </r>
  <r>
    <x v="118"/>
    <n v="1"/>
    <m/>
    <n v="1"/>
  </r>
  <r>
    <x v="119"/>
    <n v="1"/>
    <m/>
    <n v="1"/>
  </r>
  <r>
    <x v="120"/>
    <n v="1"/>
    <m/>
    <n v="1"/>
  </r>
  <r>
    <x v="121"/>
    <n v="1"/>
    <m/>
    <n v="1"/>
  </r>
  <r>
    <x v="122"/>
    <n v="1"/>
    <m/>
    <n v="1"/>
  </r>
  <r>
    <x v="123"/>
    <n v="1"/>
    <m/>
    <n v="1"/>
  </r>
  <r>
    <x v="124"/>
    <n v="1"/>
    <m/>
    <n v="1"/>
  </r>
  <r>
    <x v="125"/>
    <n v="1"/>
    <m/>
    <n v="1"/>
  </r>
  <r>
    <x v="126"/>
    <n v="1"/>
    <m/>
    <n v="1"/>
  </r>
  <r>
    <x v="127"/>
    <n v="1"/>
    <m/>
    <n v="1"/>
  </r>
  <r>
    <x v="128"/>
    <n v="1"/>
    <m/>
    <n v="1"/>
  </r>
  <r>
    <x v="129"/>
    <n v="1"/>
    <m/>
    <n v="1"/>
  </r>
  <r>
    <x v="130"/>
    <n v="1"/>
    <m/>
    <n v="1"/>
  </r>
  <r>
    <x v="131"/>
    <n v="1"/>
    <m/>
    <n v="1"/>
  </r>
  <r>
    <x v="132"/>
    <n v="1"/>
    <m/>
    <n v="1"/>
  </r>
  <r>
    <x v="133"/>
    <n v="1"/>
    <m/>
    <n v="1"/>
  </r>
  <r>
    <x v="134"/>
    <n v="1"/>
    <m/>
    <n v="1"/>
  </r>
  <r>
    <x v="135"/>
    <n v="1"/>
    <m/>
    <n v="1"/>
  </r>
  <r>
    <x v="136"/>
    <n v="1"/>
    <m/>
    <n v="1"/>
  </r>
  <r>
    <x v="137"/>
    <n v="1"/>
    <m/>
    <n v="1"/>
  </r>
  <r>
    <x v="138"/>
    <n v="1"/>
    <m/>
    <n v="1"/>
  </r>
  <r>
    <x v="139"/>
    <n v="1"/>
    <m/>
    <n v="1"/>
  </r>
  <r>
    <x v="140"/>
    <n v="1"/>
    <m/>
    <n v="1"/>
  </r>
  <r>
    <x v="141"/>
    <n v="1"/>
    <m/>
    <n v="1"/>
  </r>
  <r>
    <x v="142"/>
    <n v="1"/>
    <m/>
    <n v="1"/>
  </r>
  <r>
    <x v="143"/>
    <n v="1"/>
    <m/>
    <n v="1"/>
  </r>
  <r>
    <x v="144"/>
    <n v="1"/>
    <m/>
    <n v="1"/>
  </r>
  <r>
    <x v="145"/>
    <n v="1"/>
    <m/>
    <n v="1"/>
  </r>
  <r>
    <x v="146"/>
    <n v="1"/>
    <m/>
    <n v="1"/>
  </r>
  <r>
    <x v="147"/>
    <n v="1"/>
    <m/>
    <n v="1"/>
  </r>
  <r>
    <x v="148"/>
    <n v="1"/>
    <m/>
    <n v="1"/>
  </r>
  <r>
    <x v="149"/>
    <n v="1"/>
    <m/>
    <n v="1"/>
  </r>
  <r>
    <x v="150"/>
    <n v="1"/>
    <m/>
    <n v="1"/>
  </r>
  <r>
    <x v="151"/>
    <n v="1"/>
    <m/>
    <n v="1"/>
  </r>
  <r>
    <x v="152"/>
    <n v="1"/>
    <m/>
    <n v="1"/>
  </r>
  <r>
    <x v="153"/>
    <n v="1"/>
    <m/>
    <n v="1"/>
  </r>
  <r>
    <x v="154"/>
    <n v="1"/>
    <m/>
    <n v="1"/>
  </r>
  <r>
    <x v="155"/>
    <n v="1"/>
    <m/>
    <n v="1"/>
  </r>
  <r>
    <x v="156"/>
    <n v="1"/>
    <m/>
    <n v="1"/>
  </r>
  <r>
    <x v="157"/>
    <n v="1"/>
    <m/>
    <n v="1"/>
  </r>
  <r>
    <x v="158"/>
    <n v="1"/>
    <m/>
    <n v="1"/>
  </r>
  <r>
    <x v="159"/>
    <n v="1"/>
    <m/>
    <n v="1"/>
  </r>
  <r>
    <x v="160"/>
    <n v="1"/>
    <m/>
    <n v="1"/>
  </r>
  <r>
    <x v="161"/>
    <n v="1"/>
    <m/>
    <n v="1"/>
  </r>
  <r>
    <x v="162"/>
    <n v="1"/>
    <m/>
    <n v="1"/>
  </r>
  <r>
    <x v="163"/>
    <n v="1"/>
    <m/>
    <n v="1"/>
  </r>
  <r>
    <x v="164"/>
    <n v="1"/>
    <m/>
    <n v="1"/>
  </r>
  <r>
    <x v="165"/>
    <n v="1"/>
    <m/>
    <n v="1"/>
  </r>
  <r>
    <x v="166"/>
    <n v="1"/>
    <m/>
    <n v="1"/>
  </r>
  <r>
    <x v="167"/>
    <n v="1"/>
    <m/>
    <n v="1"/>
  </r>
  <r>
    <x v="168"/>
    <n v="1"/>
    <m/>
    <n v="1"/>
  </r>
  <r>
    <x v="169"/>
    <n v="1"/>
    <m/>
    <n v="1"/>
  </r>
  <r>
    <x v="170"/>
    <n v="1"/>
    <m/>
    <n v="1"/>
  </r>
  <r>
    <x v="171"/>
    <n v="1"/>
    <m/>
    <n v="1"/>
  </r>
  <r>
    <x v="172"/>
    <n v="1"/>
    <m/>
    <n v="1"/>
  </r>
  <r>
    <x v="173"/>
    <n v="1"/>
    <m/>
    <n v="1"/>
  </r>
  <r>
    <x v="174"/>
    <n v="1"/>
    <m/>
    <n v="1"/>
  </r>
  <r>
    <x v="175"/>
    <n v="1"/>
    <m/>
    <n v="1"/>
  </r>
  <r>
    <x v="176"/>
    <n v="1"/>
    <m/>
    <n v="1"/>
  </r>
  <r>
    <x v="177"/>
    <n v="1"/>
    <m/>
    <n v="1"/>
  </r>
  <r>
    <x v="178"/>
    <n v="1"/>
    <m/>
    <n v="1"/>
  </r>
  <r>
    <x v="179"/>
    <n v="1"/>
    <m/>
    <n v="1"/>
  </r>
  <r>
    <x v="180"/>
    <n v="1"/>
    <m/>
    <n v="1"/>
  </r>
  <r>
    <x v="181"/>
    <n v="1"/>
    <m/>
    <n v="1"/>
  </r>
  <r>
    <x v="182"/>
    <n v="1"/>
    <m/>
    <n v="1"/>
  </r>
  <r>
    <x v="183"/>
    <n v="1"/>
    <m/>
    <n v="1"/>
  </r>
  <r>
    <x v="184"/>
    <n v="1"/>
    <m/>
    <n v="1"/>
  </r>
  <r>
    <x v="185"/>
    <n v="1"/>
    <m/>
    <n v="1"/>
  </r>
  <r>
    <x v="186"/>
    <n v="1"/>
    <m/>
    <n v="1"/>
  </r>
  <r>
    <x v="187"/>
    <n v="1"/>
    <m/>
    <n v="1"/>
  </r>
  <r>
    <x v="188"/>
    <n v="1"/>
    <m/>
    <n v="1"/>
  </r>
  <r>
    <x v="189"/>
    <n v="1"/>
    <m/>
    <n v="1"/>
  </r>
  <r>
    <x v="190"/>
    <n v="1"/>
    <m/>
    <n v="1"/>
  </r>
  <r>
    <x v="191"/>
    <n v="1"/>
    <m/>
    <n v="1"/>
  </r>
  <r>
    <x v="192"/>
    <n v="1"/>
    <m/>
    <n v="1"/>
  </r>
  <r>
    <x v="193"/>
    <n v="1"/>
    <m/>
    <n v="1"/>
  </r>
  <r>
    <x v="194"/>
    <n v="1"/>
    <m/>
    <n v="1"/>
  </r>
  <r>
    <x v="195"/>
    <n v="1"/>
    <m/>
    <n v="1"/>
  </r>
  <r>
    <x v="196"/>
    <n v="1"/>
    <m/>
    <n v="1"/>
  </r>
  <r>
    <x v="197"/>
    <n v="1"/>
    <m/>
    <n v="1"/>
  </r>
  <r>
    <x v="198"/>
    <n v="1"/>
    <m/>
    <n v="1"/>
  </r>
  <r>
    <x v="199"/>
    <n v="1"/>
    <m/>
    <n v="1"/>
  </r>
  <r>
    <x v="200"/>
    <n v="1"/>
    <m/>
    <n v="1"/>
  </r>
  <r>
    <x v="201"/>
    <n v="1"/>
    <m/>
    <n v="1"/>
  </r>
  <r>
    <x v="202"/>
    <n v="1"/>
    <m/>
    <n v="1"/>
  </r>
  <r>
    <x v="203"/>
    <n v="1"/>
    <m/>
    <n v="1"/>
  </r>
  <r>
    <x v="204"/>
    <n v="1"/>
    <m/>
    <n v="1"/>
  </r>
  <r>
    <x v="205"/>
    <n v="1"/>
    <m/>
    <n v="1"/>
  </r>
  <r>
    <x v="206"/>
    <n v="1"/>
    <m/>
    <n v="1"/>
  </r>
  <r>
    <x v="207"/>
    <n v="1"/>
    <m/>
    <n v="1"/>
  </r>
  <r>
    <x v="208"/>
    <n v="1"/>
    <m/>
    <n v="1"/>
  </r>
  <r>
    <x v="209"/>
    <n v="1"/>
    <m/>
    <n v="1"/>
  </r>
  <r>
    <x v="210"/>
    <n v="1"/>
    <m/>
    <n v="1"/>
  </r>
  <r>
    <x v="211"/>
    <n v="1"/>
    <m/>
    <n v="1"/>
  </r>
  <r>
    <x v="212"/>
    <n v="1"/>
    <m/>
    <n v="1"/>
  </r>
  <r>
    <x v="213"/>
    <n v="1"/>
    <m/>
    <n v="1"/>
  </r>
  <r>
    <x v="214"/>
    <n v="1"/>
    <m/>
    <n v="1"/>
  </r>
  <r>
    <x v="215"/>
    <n v="1"/>
    <m/>
    <n v="1"/>
  </r>
  <r>
    <x v="216"/>
    <n v="1"/>
    <m/>
    <n v="1"/>
  </r>
  <r>
    <x v="217"/>
    <n v="1"/>
    <m/>
    <n v="1"/>
  </r>
  <r>
    <x v="218"/>
    <n v="1"/>
    <m/>
    <n v="1"/>
  </r>
  <r>
    <x v="219"/>
    <n v="1"/>
    <m/>
    <n v="1"/>
  </r>
  <r>
    <x v="220"/>
    <n v="1"/>
    <m/>
    <n v="1"/>
  </r>
  <r>
    <x v="221"/>
    <n v="1"/>
    <m/>
    <n v="1"/>
  </r>
  <r>
    <x v="222"/>
    <n v="1"/>
    <m/>
    <n v="1"/>
  </r>
  <r>
    <x v="223"/>
    <n v="1"/>
    <m/>
    <n v="1"/>
  </r>
  <r>
    <x v="224"/>
    <n v="1"/>
    <m/>
    <n v="1"/>
  </r>
  <r>
    <x v="225"/>
    <n v="1"/>
    <m/>
    <n v="1"/>
  </r>
  <r>
    <x v="226"/>
    <n v="1"/>
    <m/>
    <n v="1"/>
  </r>
  <r>
    <x v="227"/>
    <n v="1"/>
    <m/>
    <n v="1"/>
  </r>
  <r>
    <x v="228"/>
    <n v="1"/>
    <m/>
    <n v="1"/>
  </r>
  <r>
    <x v="229"/>
    <n v="1"/>
    <m/>
    <n v="1"/>
  </r>
  <r>
    <x v="230"/>
    <n v="1"/>
    <m/>
    <n v="1"/>
  </r>
  <r>
    <x v="231"/>
    <n v="1"/>
    <m/>
    <n v="1"/>
  </r>
  <r>
    <x v="232"/>
    <n v="1"/>
    <m/>
    <n v="1"/>
  </r>
  <r>
    <x v="233"/>
    <n v="1"/>
    <m/>
    <n v="1"/>
  </r>
  <r>
    <x v="234"/>
    <n v="1"/>
    <m/>
    <n v="1"/>
  </r>
  <r>
    <x v="235"/>
    <n v="1"/>
    <m/>
    <n v="1"/>
  </r>
  <r>
    <x v="234"/>
    <n v="1"/>
    <m/>
    <n v="1"/>
  </r>
  <r>
    <x v="236"/>
    <n v="1"/>
    <m/>
    <n v="1"/>
  </r>
  <r>
    <x v="237"/>
    <n v="1"/>
    <m/>
    <n v="1"/>
  </r>
  <r>
    <x v="238"/>
    <n v="1"/>
    <m/>
    <n v="1"/>
  </r>
  <r>
    <x v="239"/>
    <n v="1"/>
    <m/>
    <n v="1"/>
  </r>
  <r>
    <x v="240"/>
    <n v="1"/>
    <m/>
    <n v="1"/>
  </r>
  <r>
    <x v="241"/>
    <n v="1"/>
    <m/>
    <n v="1"/>
  </r>
  <r>
    <x v="242"/>
    <n v="1"/>
    <m/>
    <n v="1"/>
  </r>
  <r>
    <x v="243"/>
    <n v="1"/>
    <m/>
    <n v="1"/>
  </r>
  <r>
    <x v="244"/>
    <n v="1"/>
    <m/>
    <n v="1"/>
  </r>
  <r>
    <x v="245"/>
    <n v="1"/>
    <m/>
    <n v="1"/>
  </r>
  <r>
    <x v="246"/>
    <n v="1"/>
    <m/>
    <n v="1"/>
  </r>
  <r>
    <x v="247"/>
    <n v="1"/>
    <m/>
    <n v="1"/>
  </r>
  <r>
    <x v="248"/>
    <n v="1"/>
    <m/>
    <n v="1"/>
  </r>
  <r>
    <x v="249"/>
    <n v="1"/>
    <m/>
    <n v="1"/>
  </r>
  <r>
    <x v="250"/>
    <n v="1"/>
    <m/>
    <n v="1"/>
  </r>
  <r>
    <x v="251"/>
    <n v="1"/>
    <m/>
    <n v="1"/>
  </r>
  <r>
    <x v="252"/>
    <n v="1"/>
    <m/>
    <n v="1"/>
  </r>
  <r>
    <x v="253"/>
    <n v="1"/>
    <m/>
    <n v="1"/>
  </r>
  <r>
    <x v="254"/>
    <n v="1"/>
    <m/>
    <n v="1"/>
  </r>
  <r>
    <x v="255"/>
    <n v="1"/>
    <m/>
    <n v="1"/>
  </r>
  <r>
    <x v="256"/>
    <n v="1"/>
    <m/>
    <n v="1"/>
  </r>
  <r>
    <x v="254"/>
    <n v="1"/>
    <m/>
    <n v="1"/>
  </r>
  <r>
    <x v="255"/>
    <n v="1"/>
    <m/>
    <n v="1"/>
  </r>
  <r>
    <x v="256"/>
    <n v="1"/>
    <m/>
    <n v="1"/>
  </r>
  <r>
    <x v="257"/>
    <n v="1"/>
    <m/>
    <n v="1"/>
  </r>
  <r>
    <x v="258"/>
    <n v="1"/>
    <m/>
    <n v="1"/>
  </r>
  <r>
    <x v="259"/>
    <n v="1"/>
    <m/>
    <n v="1"/>
  </r>
  <r>
    <x v="260"/>
    <n v="1"/>
    <m/>
    <n v="1"/>
  </r>
  <r>
    <x v="261"/>
    <n v="1"/>
    <m/>
    <n v="1"/>
  </r>
  <r>
    <x v="262"/>
    <n v="1"/>
    <m/>
    <n v="1"/>
  </r>
  <r>
    <x v="263"/>
    <n v="1"/>
    <m/>
    <n v="1"/>
  </r>
  <r>
    <x v="264"/>
    <n v="1"/>
    <m/>
    <n v="1"/>
  </r>
  <r>
    <x v="265"/>
    <n v="1"/>
    <m/>
    <n v="1"/>
  </r>
  <r>
    <x v="266"/>
    <n v="1"/>
    <m/>
    <n v="1"/>
  </r>
  <r>
    <x v="267"/>
    <n v="1"/>
    <m/>
    <n v="1"/>
  </r>
  <r>
    <x v="268"/>
    <n v="1"/>
    <m/>
    <n v="1"/>
  </r>
  <r>
    <x v="269"/>
    <n v="1"/>
    <m/>
    <n v="1"/>
  </r>
  <r>
    <x v="270"/>
    <n v="1"/>
    <m/>
    <n v="1"/>
  </r>
  <r>
    <x v="271"/>
    <n v="1"/>
    <m/>
    <n v="1"/>
  </r>
  <r>
    <x v="272"/>
    <n v="1"/>
    <m/>
    <n v="1"/>
  </r>
  <r>
    <x v="273"/>
    <n v="1"/>
    <m/>
    <n v="1"/>
  </r>
  <r>
    <x v="274"/>
    <n v="1"/>
    <m/>
    <n v="1"/>
  </r>
  <r>
    <x v="275"/>
    <n v="1"/>
    <m/>
    <n v="1"/>
  </r>
  <r>
    <x v="276"/>
    <n v="1"/>
    <m/>
    <n v="1"/>
  </r>
  <r>
    <x v="277"/>
    <n v="1"/>
    <m/>
    <n v="1"/>
  </r>
  <r>
    <x v="278"/>
    <n v="1"/>
    <m/>
    <n v="1"/>
  </r>
  <r>
    <x v="279"/>
    <n v="1"/>
    <m/>
    <n v="1"/>
  </r>
  <r>
    <x v="280"/>
    <n v="1"/>
    <m/>
    <n v="1"/>
  </r>
  <r>
    <x v="281"/>
    <n v="1"/>
    <m/>
    <n v="1"/>
  </r>
  <r>
    <x v="282"/>
    <n v="1"/>
    <m/>
    <n v="1"/>
  </r>
  <r>
    <x v="283"/>
    <n v="1"/>
    <m/>
    <n v="1"/>
  </r>
  <r>
    <x v="284"/>
    <n v="1"/>
    <m/>
    <n v="1"/>
  </r>
  <r>
    <x v="285"/>
    <n v="1"/>
    <m/>
    <n v="1"/>
  </r>
  <r>
    <x v="286"/>
    <n v="1"/>
    <m/>
    <n v="1"/>
  </r>
  <r>
    <x v="287"/>
    <n v="1"/>
    <m/>
    <n v="1"/>
  </r>
  <r>
    <x v="288"/>
    <n v="1"/>
    <m/>
    <n v="1"/>
  </r>
  <r>
    <x v="289"/>
    <n v="1"/>
    <m/>
    <n v="1"/>
  </r>
  <r>
    <x v="290"/>
    <n v="1"/>
    <m/>
    <n v="1"/>
  </r>
  <r>
    <x v="291"/>
    <n v="1"/>
    <m/>
    <n v="1"/>
  </r>
  <r>
    <x v="292"/>
    <n v="1"/>
    <m/>
    <n v="1"/>
  </r>
  <r>
    <x v="293"/>
    <n v="1"/>
    <m/>
    <n v="1"/>
  </r>
  <r>
    <x v="294"/>
    <n v="1"/>
    <m/>
    <n v="1"/>
  </r>
  <r>
    <x v="295"/>
    <n v="1"/>
    <m/>
    <n v="1"/>
  </r>
  <r>
    <x v="296"/>
    <n v="1"/>
    <m/>
    <n v="1"/>
  </r>
  <r>
    <x v="297"/>
    <n v="1"/>
    <m/>
    <n v="1"/>
  </r>
  <r>
    <x v="298"/>
    <n v="1"/>
    <m/>
    <n v="1"/>
  </r>
  <r>
    <x v="299"/>
    <n v="1"/>
    <m/>
    <n v="1"/>
  </r>
  <r>
    <x v="300"/>
    <n v="1"/>
    <m/>
    <n v="1"/>
  </r>
  <r>
    <x v="301"/>
    <n v="1"/>
    <m/>
    <n v="1"/>
  </r>
  <r>
    <x v="302"/>
    <n v="1"/>
    <m/>
    <n v="1"/>
  </r>
  <r>
    <x v="303"/>
    <n v="1"/>
    <m/>
    <n v="1"/>
  </r>
  <r>
    <x v="304"/>
    <n v="1"/>
    <m/>
    <n v="1"/>
  </r>
  <r>
    <x v="305"/>
    <n v="1"/>
    <m/>
    <n v="1"/>
  </r>
  <r>
    <x v="306"/>
    <n v="1"/>
    <m/>
    <n v="1"/>
  </r>
  <r>
    <x v="307"/>
    <n v="1"/>
    <m/>
    <n v="1"/>
  </r>
  <r>
    <x v="308"/>
    <n v="1"/>
    <m/>
    <n v="1"/>
  </r>
  <r>
    <x v="309"/>
    <n v="1"/>
    <m/>
    <n v="1"/>
  </r>
  <r>
    <x v="310"/>
    <n v="1"/>
    <m/>
    <n v="1"/>
  </r>
  <r>
    <x v="311"/>
    <n v="1"/>
    <m/>
    <n v="1"/>
  </r>
  <r>
    <x v="312"/>
    <n v="1"/>
    <m/>
    <n v="1"/>
  </r>
  <r>
    <x v="313"/>
    <n v="1"/>
    <m/>
    <n v="1"/>
  </r>
  <r>
    <x v="314"/>
    <n v="1"/>
    <m/>
    <n v="1"/>
  </r>
  <r>
    <x v="315"/>
    <n v="1"/>
    <m/>
    <n v="1"/>
  </r>
  <r>
    <x v="316"/>
    <n v="1"/>
    <m/>
    <n v="1"/>
  </r>
  <r>
    <x v="317"/>
    <n v="1"/>
    <m/>
    <n v="1"/>
  </r>
  <r>
    <x v="318"/>
    <n v="1"/>
    <m/>
    <n v="1"/>
  </r>
  <r>
    <x v="319"/>
    <n v="1"/>
    <m/>
    <n v="1"/>
  </r>
  <r>
    <x v="320"/>
    <n v="1"/>
    <m/>
    <n v="1"/>
  </r>
  <r>
    <x v="312"/>
    <n v="1"/>
    <m/>
    <n v="1"/>
  </r>
  <r>
    <x v="313"/>
    <n v="1"/>
    <m/>
    <n v="1"/>
  </r>
  <r>
    <x v="321"/>
    <n v="1"/>
    <m/>
    <n v="1"/>
  </r>
  <r>
    <x v="322"/>
    <n v="1"/>
    <m/>
    <n v="1"/>
  </r>
  <r>
    <x v="323"/>
    <n v="1"/>
    <m/>
    <n v="1"/>
  </r>
  <r>
    <x v="324"/>
    <n v="1"/>
    <m/>
    <n v="1"/>
  </r>
  <r>
    <x v="325"/>
    <n v="1"/>
    <m/>
    <n v="1"/>
  </r>
  <r>
    <x v="326"/>
    <n v="1"/>
    <m/>
    <n v="1"/>
  </r>
  <r>
    <x v="327"/>
    <n v="1"/>
    <m/>
    <n v="1"/>
  </r>
  <r>
    <x v="328"/>
    <n v="1"/>
    <m/>
    <n v="1"/>
  </r>
  <r>
    <x v="329"/>
    <n v="1"/>
    <m/>
    <n v="1"/>
  </r>
  <r>
    <x v="330"/>
    <n v="1"/>
    <m/>
    <n v="1"/>
  </r>
  <r>
    <x v="331"/>
    <n v="1"/>
    <m/>
    <n v="1"/>
  </r>
  <r>
    <x v="332"/>
    <n v="1"/>
    <m/>
    <n v="1"/>
  </r>
  <r>
    <x v="333"/>
    <n v="1"/>
    <m/>
    <n v="1"/>
  </r>
  <r>
    <x v="334"/>
    <n v="1"/>
    <m/>
    <n v="1"/>
  </r>
  <r>
    <x v="335"/>
    <n v="1"/>
    <m/>
    <n v="1"/>
  </r>
  <r>
    <x v="336"/>
    <n v="1"/>
    <m/>
    <n v="1"/>
  </r>
  <r>
    <x v="337"/>
    <n v="1"/>
    <m/>
    <n v="1"/>
  </r>
  <r>
    <x v="338"/>
    <n v="1"/>
    <m/>
    <n v="1"/>
  </r>
  <r>
    <x v="339"/>
    <n v="1"/>
    <m/>
    <n v="1"/>
  </r>
  <r>
    <x v="340"/>
    <n v="1"/>
    <m/>
    <n v="1"/>
  </r>
  <r>
    <x v="341"/>
    <n v="1"/>
    <m/>
    <n v="1"/>
  </r>
  <r>
    <x v="342"/>
    <n v="1"/>
    <m/>
    <n v="1"/>
  </r>
  <r>
    <x v="343"/>
    <n v="1"/>
    <m/>
    <n v="1"/>
  </r>
  <r>
    <x v="344"/>
    <n v="1"/>
    <m/>
    <n v="1"/>
  </r>
  <r>
    <x v="345"/>
    <n v="1"/>
    <m/>
    <n v="1"/>
  </r>
  <r>
    <x v="346"/>
    <n v="1"/>
    <m/>
    <n v="1"/>
  </r>
  <r>
    <x v="347"/>
    <n v="1"/>
    <m/>
    <n v="1"/>
  </r>
  <r>
    <x v="348"/>
    <n v="1"/>
    <m/>
    <n v="1"/>
  </r>
  <r>
    <x v="349"/>
    <n v="1"/>
    <m/>
    <n v="1"/>
  </r>
  <r>
    <x v="350"/>
    <n v="1"/>
    <m/>
    <n v="1"/>
  </r>
  <r>
    <x v="351"/>
    <n v="1"/>
    <m/>
    <n v="1"/>
  </r>
  <r>
    <x v="350"/>
    <n v="1"/>
    <m/>
    <n v="1"/>
  </r>
  <r>
    <x v="352"/>
    <n v="1"/>
    <m/>
    <n v="1"/>
  </r>
  <r>
    <x v="353"/>
    <n v="1"/>
    <m/>
    <n v="1"/>
  </r>
  <r>
    <x v="354"/>
    <n v="1"/>
    <m/>
    <n v="1"/>
  </r>
  <r>
    <x v="355"/>
    <n v="1"/>
    <m/>
    <n v="1"/>
  </r>
  <r>
    <x v="356"/>
    <n v="1"/>
    <m/>
    <n v="1"/>
  </r>
  <r>
    <x v="357"/>
    <n v="1"/>
    <m/>
    <n v="1"/>
  </r>
  <r>
    <x v="358"/>
    <n v="1"/>
    <m/>
    <n v="1"/>
  </r>
  <r>
    <x v="359"/>
    <n v="1"/>
    <m/>
    <n v="1"/>
  </r>
  <r>
    <x v="360"/>
    <n v="1"/>
    <m/>
    <n v="1"/>
  </r>
  <r>
    <x v="361"/>
    <n v="1"/>
    <m/>
    <n v="1"/>
  </r>
  <r>
    <x v="362"/>
    <n v="1"/>
    <m/>
    <n v="1"/>
  </r>
  <r>
    <x v="363"/>
    <n v="1"/>
    <m/>
    <n v="1"/>
  </r>
  <r>
    <x v="364"/>
    <n v="1"/>
    <m/>
    <n v="1"/>
  </r>
  <r>
    <x v="365"/>
    <n v="1"/>
    <m/>
    <n v="1"/>
  </r>
  <r>
    <x v="366"/>
    <n v="1"/>
    <m/>
    <n v="1"/>
  </r>
  <r>
    <x v="367"/>
    <n v="1"/>
    <m/>
    <n v="1"/>
  </r>
  <r>
    <x v="368"/>
    <n v="1"/>
    <m/>
    <n v="1"/>
  </r>
  <r>
    <x v="369"/>
    <n v="1"/>
    <m/>
    <n v="1"/>
  </r>
  <r>
    <x v="370"/>
    <n v="1"/>
    <m/>
    <n v="1"/>
  </r>
  <r>
    <x v="371"/>
    <n v="1"/>
    <m/>
    <n v="1"/>
  </r>
  <r>
    <x v="372"/>
    <n v="1"/>
    <m/>
    <n v="1"/>
  </r>
  <r>
    <x v="373"/>
    <n v="1"/>
    <m/>
    <n v="1"/>
  </r>
  <r>
    <x v="374"/>
    <n v="1"/>
    <m/>
    <n v="1"/>
  </r>
  <r>
    <x v="375"/>
    <n v="1"/>
    <m/>
    <n v="1"/>
  </r>
  <r>
    <x v="376"/>
    <n v="1"/>
    <m/>
    <n v="1"/>
  </r>
  <r>
    <x v="377"/>
    <n v="1"/>
    <m/>
    <n v="1"/>
  </r>
  <r>
    <x v="378"/>
    <n v="1"/>
    <m/>
    <n v="1"/>
  </r>
  <r>
    <x v="379"/>
    <n v="1"/>
    <m/>
    <n v="1"/>
  </r>
  <r>
    <x v="380"/>
    <n v="1"/>
    <m/>
    <n v="1"/>
  </r>
  <r>
    <x v="381"/>
    <n v="1"/>
    <m/>
    <n v="1"/>
  </r>
  <r>
    <x v="382"/>
    <n v="1"/>
    <m/>
    <n v="1"/>
  </r>
  <r>
    <x v="383"/>
    <n v="1"/>
    <m/>
    <n v="1"/>
  </r>
  <r>
    <x v="384"/>
    <n v="1"/>
    <m/>
    <n v="1"/>
  </r>
  <r>
    <x v="385"/>
    <n v="1"/>
    <m/>
    <n v="1"/>
  </r>
  <r>
    <x v="386"/>
    <n v="1"/>
    <m/>
    <n v="1"/>
  </r>
  <r>
    <x v="387"/>
    <n v="1"/>
    <m/>
    <n v="1"/>
  </r>
  <r>
    <x v="388"/>
    <n v="1"/>
    <m/>
    <n v="1"/>
  </r>
  <r>
    <x v="389"/>
    <n v="1"/>
    <m/>
    <n v="1"/>
  </r>
  <r>
    <x v="390"/>
    <n v="1"/>
    <m/>
    <n v="1"/>
  </r>
  <r>
    <x v="391"/>
    <n v="1"/>
    <m/>
    <n v="1"/>
  </r>
  <r>
    <x v="392"/>
    <n v="1"/>
    <m/>
    <n v="1"/>
  </r>
  <r>
    <x v="393"/>
    <n v="1"/>
    <m/>
    <n v="1"/>
  </r>
  <r>
    <x v="394"/>
    <n v="1"/>
    <m/>
    <n v="1"/>
  </r>
  <r>
    <x v="395"/>
    <n v="1"/>
    <m/>
    <n v="1"/>
  </r>
  <r>
    <x v="396"/>
    <n v="1"/>
    <m/>
    <n v="1"/>
  </r>
  <r>
    <x v="397"/>
    <n v="1"/>
    <m/>
    <n v="1"/>
  </r>
  <r>
    <x v="398"/>
    <n v="1"/>
    <m/>
    <n v="1"/>
  </r>
  <r>
    <x v="399"/>
    <n v="1"/>
    <m/>
    <n v="1"/>
  </r>
  <r>
    <x v="400"/>
    <n v="1"/>
    <m/>
    <n v="1"/>
  </r>
  <r>
    <x v="401"/>
    <n v="1"/>
    <m/>
    <n v="1"/>
  </r>
  <r>
    <x v="402"/>
    <n v="1"/>
    <m/>
    <n v="1"/>
  </r>
  <r>
    <x v="390"/>
    <n v="1"/>
    <m/>
    <n v="1"/>
  </r>
  <r>
    <x v="391"/>
    <n v="1"/>
    <m/>
    <n v="1"/>
  </r>
  <r>
    <x v="403"/>
    <n v="1"/>
    <m/>
    <n v="1"/>
  </r>
  <r>
    <x v="404"/>
    <n v="1"/>
    <m/>
    <n v="1"/>
  </r>
  <r>
    <x v="405"/>
    <n v="1"/>
    <m/>
    <n v="1"/>
  </r>
  <r>
    <x v="406"/>
    <n v="1"/>
    <m/>
    <n v="1"/>
  </r>
  <r>
    <x v="407"/>
    <n v="1"/>
    <m/>
    <n v="1"/>
  </r>
  <r>
    <x v="408"/>
    <n v="1"/>
    <m/>
    <n v="1"/>
  </r>
  <r>
    <x v="409"/>
    <n v="1"/>
    <m/>
    <n v="1"/>
  </r>
  <r>
    <x v="410"/>
    <n v="1"/>
    <m/>
    <n v="1"/>
  </r>
  <r>
    <x v="411"/>
    <n v="1"/>
    <m/>
    <n v="1"/>
  </r>
  <r>
    <x v="412"/>
    <n v="1"/>
    <m/>
    <n v="1"/>
  </r>
  <r>
    <x v="413"/>
    <n v="1"/>
    <m/>
    <n v="1"/>
  </r>
  <r>
    <x v="414"/>
    <n v="1"/>
    <m/>
    <n v="1"/>
  </r>
  <r>
    <x v="415"/>
    <n v="1"/>
    <m/>
    <n v="1"/>
  </r>
  <r>
    <x v="416"/>
    <n v="1"/>
    <m/>
    <n v="1"/>
  </r>
  <r>
    <x v="417"/>
    <n v="1"/>
    <m/>
    <n v="1"/>
  </r>
  <r>
    <x v="418"/>
    <n v="1"/>
    <m/>
    <n v="1"/>
  </r>
  <r>
    <x v="419"/>
    <n v="1"/>
    <m/>
    <n v="1"/>
  </r>
  <r>
    <x v="420"/>
    <n v="1"/>
    <m/>
    <n v="1"/>
  </r>
  <r>
    <x v="421"/>
    <n v="1"/>
    <m/>
    <n v="1"/>
  </r>
  <r>
    <x v="422"/>
    <n v="1"/>
    <m/>
    <n v="1"/>
  </r>
  <r>
    <x v="423"/>
    <n v="1"/>
    <m/>
    <n v="1"/>
  </r>
  <r>
    <x v="424"/>
    <n v="1"/>
    <m/>
    <n v="1"/>
  </r>
  <r>
    <x v="425"/>
    <n v="1"/>
    <m/>
    <n v="1"/>
  </r>
  <r>
    <x v="426"/>
    <n v="1"/>
    <m/>
    <n v="1"/>
  </r>
  <r>
    <x v="427"/>
    <n v="1"/>
    <m/>
    <n v="1"/>
  </r>
  <r>
    <x v="428"/>
    <n v="1"/>
    <m/>
    <n v="1"/>
  </r>
  <r>
    <x v="429"/>
    <n v="1"/>
    <m/>
    <n v="1"/>
  </r>
  <r>
    <x v="430"/>
    <n v="1"/>
    <m/>
    <n v="1"/>
  </r>
  <r>
    <x v="431"/>
    <n v="1"/>
    <m/>
    <n v="1"/>
  </r>
  <r>
    <x v="432"/>
    <n v="1"/>
    <m/>
    <n v="1"/>
  </r>
  <r>
    <x v="433"/>
    <n v="1"/>
    <m/>
    <n v="1"/>
  </r>
  <r>
    <x v="434"/>
    <n v="1"/>
    <m/>
    <n v="1"/>
  </r>
  <r>
    <x v="345"/>
    <n v="1"/>
    <m/>
    <n v="1"/>
  </r>
  <r>
    <x v="346"/>
    <n v="1"/>
    <m/>
    <n v="1"/>
  </r>
  <r>
    <x v="435"/>
    <n v="1"/>
    <m/>
    <n v="1"/>
  </r>
  <r>
    <x v="436"/>
    <n v="1"/>
    <m/>
    <n v="1"/>
  </r>
  <r>
    <x v="437"/>
    <n v="1"/>
    <m/>
    <n v="1"/>
  </r>
  <r>
    <x v="438"/>
    <n v="1"/>
    <m/>
    <n v="1"/>
  </r>
  <r>
    <x v="439"/>
    <n v="1"/>
    <m/>
    <n v="1"/>
  </r>
  <r>
    <x v="440"/>
    <n v="1"/>
    <m/>
    <n v="1"/>
  </r>
  <r>
    <x v="441"/>
    <n v="1"/>
    <m/>
    <n v="1"/>
  </r>
  <r>
    <x v="442"/>
    <n v="1"/>
    <m/>
    <n v="1"/>
  </r>
  <r>
    <x v="443"/>
    <n v="1"/>
    <m/>
    <n v="1"/>
  </r>
  <r>
    <x v="444"/>
    <n v="1"/>
    <m/>
    <n v="1"/>
  </r>
  <r>
    <x v="445"/>
    <n v="1"/>
    <m/>
    <n v="1"/>
  </r>
  <r>
    <x v="446"/>
    <n v="1"/>
    <m/>
    <n v="1"/>
  </r>
  <r>
    <x v="447"/>
    <n v="1"/>
    <m/>
    <n v="1"/>
  </r>
  <r>
    <x v="448"/>
    <n v="1"/>
    <m/>
    <n v="1"/>
  </r>
  <r>
    <x v="449"/>
    <n v="1"/>
    <m/>
    <n v="1"/>
  </r>
  <r>
    <x v="450"/>
    <n v="1"/>
    <m/>
    <n v="1"/>
  </r>
  <r>
    <x v="451"/>
    <n v="1"/>
    <m/>
    <n v="1"/>
  </r>
  <r>
    <x v="452"/>
    <n v="1"/>
    <m/>
    <n v="1"/>
  </r>
  <r>
    <x v="453"/>
    <n v="1"/>
    <m/>
    <n v="1"/>
  </r>
  <r>
    <x v="454"/>
    <n v="1"/>
    <m/>
    <n v="1"/>
  </r>
  <r>
    <x v="455"/>
    <n v="1"/>
    <m/>
    <n v="1"/>
  </r>
  <r>
    <x v="456"/>
    <n v="1"/>
    <m/>
    <n v="1"/>
  </r>
  <r>
    <x v="457"/>
    <n v="1"/>
    <m/>
    <n v="1"/>
  </r>
  <r>
    <x v="458"/>
    <n v="1"/>
    <m/>
    <n v="1"/>
  </r>
  <r>
    <x v="459"/>
    <n v="1"/>
    <m/>
    <n v="1"/>
  </r>
  <r>
    <x v="460"/>
    <n v="1"/>
    <m/>
    <n v="1"/>
  </r>
  <r>
    <x v="461"/>
    <n v="1"/>
    <m/>
    <n v="1"/>
  </r>
  <r>
    <x v="462"/>
    <n v="1"/>
    <m/>
    <n v="1"/>
  </r>
  <r>
    <x v="463"/>
    <n v="1"/>
    <m/>
    <n v="1"/>
  </r>
  <r>
    <x v="464"/>
    <n v="1"/>
    <m/>
    <n v="1"/>
  </r>
  <r>
    <x v="465"/>
    <n v="1"/>
    <m/>
    <n v="1"/>
  </r>
  <r>
    <x v="466"/>
    <n v="1"/>
    <m/>
    <n v="1"/>
  </r>
  <r>
    <x v="467"/>
    <n v="1"/>
    <m/>
    <n v="1"/>
  </r>
  <r>
    <x v="468"/>
    <n v="1"/>
    <m/>
    <n v="1"/>
  </r>
  <r>
    <x v="469"/>
    <n v="1"/>
    <m/>
    <n v="1"/>
  </r>
  <r>
    <x v="470"/>
    <n v="1"/>
    <m/>
    <n v="1"/>
  </r>
  <r>
    <x v="471"/>
    <n v="1"/>
    <m/>
    <n v="1"/>
  </r>
  <r>
    <x v="472"/>
    <n v="1"/>
    <m/>
    <n v="1"/>
  </r>
  <r>
    <x v="473"/>
    <n v="1"/>
    <m/>
    <n v="1"/>
  </r>
  <r>
    <x v="474"/>
    <n v="1"/>
    <m/>
    <n v="1"/>
  </r>
  <r>
    <x v="475"/>
    <n v="1"/>
    <m/>
    <n v="1"/>
  </r>
  <r>
    <x v="476"/>
    <n v="1"/>
    <m/>
    <n v="1"/>
  </r>
  <r>
    <x v="477"/>
    <n v="1"/>
    <m/>
    <n v="1"/>
  </r>
  <r>
    <x v="478"/>
    <n v="1"/>
    <m/>
    <n v="1"/>
  </r>
  <r>
    <x v="479"/>
    <n v="1"/>
    <m/>
    <n v="1"/>
  </r>
  <r>
    <x v="480"/>
    <n v="1"/>
    <m/>
    <n v="1"/>
  </r>
  <r>
    <x v="481"/>
    <n v="1"/>
    <m/>
    <n v="1"/>
  </r>
  <r>
    <x v="482"/>
    <n v="1"/>
    <m/>
    <n v="1"/>
  </r>
  <r>
    <x v="483"/>
    <n v="1"/>
    <m/>
    <n v="1"/>
  </r>
  <r>
    <x v="484"/>
    <n v="1"/>
    <m/>
    <n v="1"/>
  </r>
  <r>
    <x v="485"/>
    <n v="1"/>
    <m/>
    <n v="1"/>
  </r>
  <r>
    <x v="486"/>
    <n v="1"/>
    <m/>
    <n v="1"/>
  </r>
  <r>
    <x v="487"/>
    <n v="1"/>
    <m/>
    <n v="1"/>
  </r>
  <r>
    <x v="488"/>
    <n v="1"/>
    <m/>
    <n v="1"/>
  </r>
  <r>
    <x v="489"/>
    <n v="1"/>
    <m/>
    <n v="1"/>
  </r>
  <r>
    <x v="490"/>
    <n v="1"/>
    <m/>
    <n v="1"/>
  </r>
  <r>
    <x v="491"/>
    <n v="1"/>
    <m/>
    <n v="1"/>
  </r>
  <r>
    <x v="492"/>
    <n v="1"/>
    <m/>
    <n v="1"/>
  </r>
  <r>
    <x v="493"/>
    <n v="1"/>
    <m/>
    <n v="1"/>
  </r>
  <r>
    <x v="494"/>
    <n v="1"/>
    <m/>
    <n v="1"/>
  </r>
  <r>
    <x v="495"/>
    <n v="1"/>
    <m/>
    <n v="1"/>
  </r>
  <r>
    <x v="496"/>
    <n v="1"/>
    <m/>
    <n v="1"/>
  </r>
  <r>
    <x v="497"/>
    <n v="1"/>
    <m/>
    <n v="1"/>
  </r>
  <r>
    <x v="498"/>
    <n v="1"/>
    <m/>
    <n v="1"/>
  </r>
  <r>
    <x v="499"/>
    <n v="1"/>
    <m/>
    <n v="1"/>
  </r>
  <r>
    <x v="500"/>
    <n v="1"/>
    <m/>
    <n v="1"/>
  </r>
  <r>
    <x v="501"/>
    <n v="1"/>
    <m/>
    <n v="1"/>
  </r>
  <r>
    <x v="502"/>
    <n v="1"/>
    <m/>
    <n v="1"/>
  </r>
  <r>
    <x v="503"/>
    <n v="1"/>
    <m/>
    <n v="1"/>
  </r>
  <r>
    <x v="504"/>
    <n v="1"/>
    <m/>
    <n v="1"/>
  </r>
  <r>
    <x v="505"/>
    <n v="1"/>
    <m/>
    <n v="1"/>
  </r>
  <r>
    <x v="506"/>
    <n v="1"/>
    <m/>
    <n v="1"/>
  </r>
  <r>
    <x v="507"/>
    <n v="1"/>
    <m/>
    <n v="1"/>
  </r>
  <r>
    <x v="508"/>
    <n v="1"/>
    <m/>
    <n v="1"/>
  </r>
  <r>
    <x v="509"/>
    <n v="1"/>
    <m/>
    <n v="1"/>
  </r>
  <r>
    <x v="510"/>
    <n v="1"/>
    <m/>
    <n v="1"/>
  </r>
  <r>
    <x v="511"/>
    <n v="1"/>
    <m/>
    <n v="1"/>
  </r>
  <r>
    <x v="512"/>
    <n v="1"/>
    <m/>
    <n v="1"/>
  </r>
  <r>
    <x v="513"/>
    <n v="1"/>
    <m/>
    <n v="1"/>
  </r>
  <r>
    <x v="514"/>
    <n v="1"/>
    <m/>
    <n v="1"/>
  </r>
  <r>
    <x v="478"/>
    <n v="1"/>
    <m/>
    <n v="1"/>
  </r>
  <r>
    <x v="515"/>
    <n v="1"/>
    <m/>
    <n v="1"/>
  </r>
  <r>
    <x v="516"/>
    <n v="1"/>
    <m/>
    <n v="1"/>
  </r>
  <r>
    <x v="517"/>
    <n v="1"/>
    <m/>
    <n v="1"/>
  </r>
  <r>
    <x v="518"/>
    <n v="1"/>
    <m/>
    <n v="1"/>
  </r>
  <r>
    <x v="519"/>
    <n v="1"/>
    <m/>
    <n v="1"/>
  </r>
  <r>
    <x v="520"/>
    <n v="1"/>
    <m/>
    <n v="1"/>
  </r>
  <r>
    <x v="521"/>
    <n v="1"/>
    <m/>
    <n v="1"/>
  </r>
  <r>
    <x v="522"/>
    <n v="1"/>
    <m/>
    <n v="1"/>
  </r>
  <r>
    <x v="523"/>
    <n v="1"/>
    <m/>
    <n v="1"/>
  </r>
  <r>
    <x v="524"/>
    <n v="1"/>
    <m/>
    <n v="1"/>
  </r>
  <r>
    <x v="525"/>
    <m/>
    <m/>
    <n v="0"/>
  </r>
  <r>
    <x v="25"/>
    <m/>
    <s v="-1"/>
    <n v="-1"/>
  </r>
  <r>
    <x v="26"/>
    <m/>
    <s v="-1"/>
    <n v="-1"/>
  </r>
  <r>
    <x v="27"/>
    <m/>
    <s v="-1"/>
    <n v="-1"/>
  </r>
  <r>
    <x v="28"/>
    <m/>
    <s v="-1"/>
    <n v="-1"/>
  </r>
  <r>
    <x v="34"/>
    <m/>
    <s v="-1"/>
    <n v="-1"/>
  </r>
  <r>
    <x v="35"/>
    <m/>
    <s v="-1"/>
    <n v="-1"/>
  </r>
  <r>
    <x v="36"/>
    <m/>
    <s v="-1"/>
    <n v="-1"/>
  </r>
  <r>
    <x v="37"/>
    <m/>
    <s v="-1"/>
    <n v="-1"/>
  </r>
  <r>
    <x v="38"/>
    <m/>
    <s v="-1"/>
    <n v="-1"/>
  </r>
  <r>
    <x v="39"/>
    <m/>
    <s v="-1"/>
    <n v="-1"/>
  </r>
  <r>
    <x v="40"/>
    <m/>
    <s v="-1"/>
    <n v="-1"/>
  </r>
  <r>
    <x v="41"/>
    <m/>
    <s v="-1"/>
    <n v="-1"/>
  </r>
  <r>
    <x v="42"/>
    <m/>
    <s v="-1"/>
    <n v="-1"/>
  </r>
  <r>
    <x v="43"/>
    <m/>
    <s v="-1"/>
    <n v="-1"/>
  </r>
  <r>
    <x v="44"/>
    <m/>
    <s v="-1"/>
    <n v="-1"/>
  </r>
  <r>
    <x v="45"/>
    <m/>
    <s v="-1"/>
    <n v="-1"/>
  </r>
  <r>
    <x v="48"/>
    <m/>
    <s v="-1"/>
    <n v="-1"/>
  </r>
  <r>
    <x v="49"/>
    <m/>
    <s v="-1"/>
    <n v="-1"/>
  </r>
  <r>
    <x v="50"/>
    <m/>
    <s v="-1"/>
    <n v="-1"/>
  </r>
  <r>
    <x v="51"/>
    <m/>
    <s v="-1"/>
    <n v="-1"/>
  </r>
  <r>
    <x v="52"/>
    <m/>
    <s v="-1"/>
    <n v="-1"/>
  </r>
  <r>
    <x v="53"/>
    <m/>
    <s v="-1"/>
    <n v="-1"/>
  </r>
  <r>
    <x v="54"/>
    <m/>
    <s v="-1"/>
    <n v="-1"/>
  </r>
  <r>
    <x v="55"/>
    <m/>
    <s v="-1"/>
    <n v="-1"/>
  </r>
  <r>
    <x v="56"/>
    <m/>
    <s v="-1"/>
    <n v="-1"/>
  </r>
  <r>
    <x v="57"/>
    <m/>
    <s v="-1"/>
    <n v="-1"/>
  </r>
  <r>
    <x v="58"/>
    <m/>
    <s v="-1"/>
    <n v="-1"/>
  </r>
  <r>
    <x v="59"/>
    <m/>
    <s v="-1"/>
    <n v="-1"/>
  </r>
  <r>
    <x v="60"/>
    <m/>
    <s v="-1"/>
    <n v="-1"/>
  </r>
  <r>
    <x v="61"/>
    <m/>
    <s v="-1"/>
    <n v="-1"/>
  </r>
  <r>
    <x v="62"/>
    <m/>
    <s v="-1"/>
    <n v="-1"/>
  </r>
  <r>
    <x v="63"/>
    <m/>
    <s v="-1"/>
    <n v="-1"/>
  </r>
  <r>
    <x v="64"/>
    <m/>
    <s v="-1"/>
    <n v="-1"/>
  </r>
  <r>
    <x v="65"/>
    <m/>
    <s v="-1"/>
    <n v="-1"/>
  </r>
  <r>
    <x v="66"/>
    <m/>
    <s v="-1"/>
    <n v="-1"/>
  </r>
  <r>
    <x v="67"/>
    <m/>
    <s v="-1"/>
    <n v="-1"/>
  </r>
  <r>
    <x v="68"/>
    <m/>
    <s v="-1"/>
    <n v="-1"/>
  </r>
  <r>
    <x v="69"/>
    <m/>
    <s v="-1"/>
    <n v="-1"/>
  </r>
  <r>
    <x v="70"/>
    <m/>
    <s v="-1"/>
    <n v="-1"/>
  </r>
  <r>
    <x v="71"/>
    <m/>
    <s v="-1"/>
    <n v="-1"/>
  </r>
  <r>
    <x v="72"/>
    <m/>
    <s v="-1"/>
    <n v="-1"/>
  </r>
  <r>
    <x v="73"/>
    <m/>
    <s v="-1"/>
    <n v="-1"/>
  </r>
  <r>
    <x v="74"/>
    <m/>
    <s v="-1"/>
    <n v="-1"/>
  </r>
  <r>
    <x v="75"/>
    <m/>
    <s v="-1"/>
    <n v="-1"/>
  </r>
  <r>
    <x v="76"/>
    <m/>
    <s v="-1"/>
    <n v="-1"/>
  </r>
  <r>
    <x v="77"/>
    <m/>
    <s v="-1"/>
    <n v="-1"/>
  </r>
  <r>
    <x v="78"/>
    <m/>
    <s v="-1"/>
    <n v="-1"/>
  </r>
  <r>
    <x v="79"/>
    <m/>
    <s v="-1"/>
    <n v="-1"/>
  </r>
  <r>
    <x v="80"/>
    <m/>
    <s v="-1"/>
    <n v="-1"/>
  </r>
  <r>
    <x v="81"/>
    <m/>
    <s v="-1"/>
    <n v="-1"/>
  </r>
  <r>
    <x v="82"/>
    <m/>
    <s v="-1"/>
    <n v="-1"/>
  </r>
  <r>
    <x v="83"/>
    <m/>
    <s v="-1"/>
    <n v="-1"/>
  </r>
  <r>
    <x v="84"/>
    <m/>
    <s v="-1"/>
    <n v="-1"/>
  </r>
  <r>
    <x v="85"/>
    <m/>
    <s v="-1"/>
    <n v="-1"/>
  </r>
  <r>
    <x v="86"/>
    <m/>
    <s v="-1"/>
    <n v="-1"/>
  </r>
  <r>
    <x v="87"/>
    <m/>
    <s v="-1"/>
    <n v="-1"/>
  </r>
  <r>
    <x v="88"/>
    <m/>
    <s v="-1"/>
    <n v="-1"/>
  </r>
  <r>
    <x v="89"/>
    <m/>
    <s v="-1"/>
    <n v="-1"/>
  </r>
  <r>
    <x v="92"/>
    <m/>
    <s v="-1"/>
    <n v="-1"/>
  </r>
  <r>
    <x v="93"/>
    <m/>
    <s v="-1"/>
    <n v="-1"/>
  </r>
  <r>
    <x v="94"/>
    <m/>
    <s v="-1"/>
    <n v="-1"/>
  </r>
  <r>
    <x v="526"/>
    <m/>
    <s v="-1"/>
    <n v="-1"/>
  </r>
  <r>
    <x v="526"/>
    <m/>
    <s v="-1"/>
    <n v="-1"/>
  </r>
  <r>
    <x v="101"/>
    <m/>
    <s v="-1"/>
    <n v="-1"/>
  </r>
  <r>
    <x v="102"/>
    <m/>
    <s v="-1"/>
    <n v="-1"/>
  </r>
  <r>
    <x v="103"/>
    <m/>
    <s v="-1"/>
    <n v="-1"/>
  </r>
  <r>
    <x v="104"/>
    <m/>
    <s v="-1"/>
    <n v="-1"/>
  </r>
  <r>
    <x v="105"/>
    <m/>
    <s v="-1"/>
    <n v="-1"/>
  </r>
  <r>
    <x v="106"/>
    <m/>
    <s v="-1"/>
    <n v="-1"/>
  </r>
  <r>
    <x v="107"/>
    <m/>
    <s v="-1"/>
    <n v="-1"/>
  </r>
  <r>
    <x v="108"/>
    <m/>
    <s v="-1"/>
    <n v="-1"/>
  </r>
  <r>
    <x v="109"/>
    <m/>
    <s v="-1"/>
    <n v="-1"/>
  </r>
  <r>
    <x v="141"/>
    <m/>
    <s v="-1"/>
    <n v="-1"/>
  </r>
  <r>
    <x v="110"/>
    <m/>
    <s v="-1"/>
    <n v="-1"/>
  </r>
  <r>
    <x v="111"/>
    <m/>
    <s v="-1"/>
    <n v="-1"/>
  </r>
  <r>
    <x v="112"/>
    <m/>
    <s v="-1"/>
    <n v="-1"/>
  </r>
  <r>
    <x v="113"/>
    <m/>
    <s v="-1"/>
    <n v="-1"/>
  </r>
  <r>
    <x v="114"/>
    <m/>
    <s v="-1"/>
    <n v="-1"/>
  </r>
  <r>
    <x v="115"/>
    <m/>
    <s v="-1"/>
    <n v="-1"/>
  </r>
  <r>
    <x v="116"/>
    <m/>
    <s v="-1"/>
    <n v="-1"/>
  </r>
  <r>
    <x v="117"/>
    <m/>
    <s v="-1"/>
    <n v="-1"/>
  </r>
  <r>
    <x v="142"/>
    <m/>
    <s v="-1"/>
    <n v="-1"/>
  </r>
  <r>
    <x v="118"/>
    <m/>
    <s v="-1"/>
    <n v="-1"/>
  </r>
  <r>
    <x v="119"/>
    <m/>
    <s v="-1"/>
    <n v="-1"/>
  </r>
  <r>
    <x v="120"/>
    <m/>
    <s v="-1"/>
    <n v="-1"/>
  </r>
  <r>
    <x v="121"/>
    <m/>
    <s v="-1"/>
    <n v="-1"/>
  </r>
  <r>
    <x v="122"/>
    <m/>
    <s v="-1"/>
    <n v="-1"/>
  </r>
  <r>
    <x v="123"/>
    <m/>
    <s v="-1"/>
    <n v="-1"/>
  </r>
  <r>
    <x v="124"/>
    <m/>
    <s v="-1"/>
    <n v="-1"/>
  </r>
  <r>
    <x v="125"/>
    <m/>
    <s v="-1"/>
    <n v="-1"/>
  </r>
  <r>
    <x v="126"/>
    <m/>
    <s v="-1"/>
    <n v="-1"/>
  </r>
  <r>
    <x v="127"/>
    <m/>
    <s v="-1"/>
    <n v="-1"/>
  </r>
  <r>
    <x v="128"/>
    <m/>
    <s v="-1"/>
    <n v="-1"/>
  </r>
  <r>
    <x v="129"/>
    <m/>
    <s v="-1"/>
    <n v="-1"/>
  </r>
  <r>
    <x v="130"/>
    <m/>
    <s v="-1"/>
    <n v="-1"/>
  </r>
  <r>
    <x v="131"/>
    <m/>
    <s v="-1"/>
    <n v="-1"/>
  </r>
  <r>
    <x v="143"/>
    <m/>
    <s v="-1"/>
    <n v="-1"/>
  </r>
  <r>
    <x v="132"/>
    <m/>
    <s v="-1"/>
    <n v="-1"/>
  </r>
  <r>
    <x v="133"/>
    <m/>
    <s v="-1"/>
    <n v="-1"/>
  </r>
  <r>
    <x v="134"/>
    <m/>
    <s v="-1"/>
    <n v="-1"/>
  </r>
  <r>
    <x v="135"/>
    <m/>
    <s v="-1"/>
    <n v="-1"/>
  </r>
  <r>
    <x v="136"/>
    <m/>
    <s v="-1"/>
    <n v="-1"/>
  </r>
  <r>
    <x v="137"/>
    <m/>
    <s v="-1"/>
    <n v="-1"/>
  </r>
  <r>
    <x v="138"/>
    <m/>
    <s v="-1"/>
    <n v="-1"/>
  </r>
  <r>
    <x v="139"/>
    <m/>
    <s v="-1"/>
    <n v="-1"/>
  </r>
  <r>
    <x v="140"/>
    <m/>
    <s v="-1"/>
    <n v="-1"/>
  </r>
  <r>
    <x v="144"/>
    <m/>
    <s v="-1"/>
    <n v="-1"/>
  </r>
  <r>
    <x v="145"/>
    <m/>
    <s v="-1"/>
    <n v="-1"/>
  </r>
  <r>
    <x v="146"/>
    <m/>
    <s v="-1"/>
    <n v="-1"/>
  </r>
  <r>
    <x v="147"/>
    <m/>
    <s v="-1"/>
    <n v="-1"/>
  </r>
  <r>
    <x v="148"/>
    <m/>
    <s v="-1"/>
    <n v="-1"/>
  </r>
  <r>
    <x v="149"/>
    <m/>
    <s v="-1"/>
    <n v="-1"/>
  </r>
  <r>
    <x v="150"/>
    <m/>
    <s v="-1"/>
    <n v="-1"/>
  </r>
  <r>
    <x v="151"/>
    <m/>
    <s v="-1"/>
    <n v="-1"/>
  </r>
  <r>
    <x v="152"/>
    <m/>
    <s v="-1"/>
    <n v="-1"/>
  </r>
  <r>
    <x v="153"/>
    <m/>
    <s v="-1"/>
    <n v="-1"/>
  </r>
  <r>
    <x v="154"/>
    <m/>
    <s v="-1"/>
    <n v="-1"/>
  </r>
  <r>
    <x v="155"/>
    <m/>
    <s v="-1"/>
    <n v="-1"/>
  </r>
  <r>
    <x v="156"/>
    <m/>
    <s v="-1"/>
    <n v="-1"/>
  </r>
  <r>
    <x v="157"/>
    <m/>
    <s v="-1"/>
    <n v="-1"/>
  </r>
  <r>
    <x v="158"/>
    <m/>
    <s v="-1"/>
    <n v="-1"/>
  </r>
  <r>
    <x v="159"/>
    <m/>
    <s v="-1"/>
    <n v="-1"/>
  </r>
  <r>
    <x v="160"/>
    <m/>
    <s v="-1"/>
    <n v="-1"/>
  </r>
  <r>
    <x v="161"/>
    <m/>
    <s v="-1"/>
    <n v="-1"/>
  </r>
  <r>
    <x v="162"/>
    <m/>
    <s v="-1"/>
    <n v="-1"/>
  </r>
  <r>
    <x v="163"/>
    <m/>
    <s v="-1"/>
    <n v="-1"/>
  </r>
  <r>
    <x v="164"/>
    <m/>
    <s v="-1"/>
    <n v="-1"/>
  </r>
  <r>
    <x v="165"/>
    <m/>
    <s v="-1"/>
    <n v="-1"/>
  </r>
  <r>
    <x v="166"/>
    <m/>
    <s v="-1"/>
    <n v="-1"/>
  </r>
  <r>
    <x v="167"/>
    <m/>
    <s v="-1"/>
    <n v="-1"/>
  </r>
  <r>
    <x v="168"/>
    <m/>
    <s v="-1"/>
    <n v="-1"/>
  </r>
  <r>
    <x v="169"/>
    <m/>
    <s v="-1"/>
    <n v="-1"/>
  </r>
  <r>
    <x v="170"/>
    <m/>
    <s v="-1"/>
    <n v="-1"/>
  </r>
  <r>
    <x v="171"/>
    <m/>
    <s v="-1"/>
    <n v="-1"/>
  </r>
  <r>
    <x v="172"/>
    <m/>
    <s v="-1"/>
    <n v="-1"/>
  </r>
  <r>
    <x v="173"/>
    <m/>
    <s v="-1"/>
    <n v="-1"/>
  </r>
  <r>
    <x v="174"/>
    <m/>
    <s v="-1"/>
    <n v="-1"/>
  </r>
  <r>
    <x v="175"/>
    <m/>
    <s v="-1"/>
    <n v="-1"/>
  </r>
  <r>
    <x v="176"/>
    <m/>
    <s v="-1"/>
    <n v="-1"/>
  </r>
  <r>
    <x v="177"/>
    <m/>
    <s v="-1"/>
    <n v="-1"/>
  </r>
  <r>
    <x v="178"/>
    <m/>
    <s v="-1"/>
    <n v="-1"/>
  </r>
  <r>
    <x v="179"/>
    <m/>
    <s v="-1"/>
    <n v="-1"/>
  </r>
  <r>
    <x v="180"/>
    <m/>
    <s v="-1"/>
    <n v="-1"/>
  </r>
  <r>
    <x v="181"/>
    <m/>
    <s v="-1"/>
    <n v="-1"/>
  </r>
  <r>
    <x v="182"/>
    <m/>
    <s v="-1"/>
    <n v="-1"/>
  </r>
  <r>
    <x v="183"/>
    <m/>
    <s v="-1"/>
    <n v="-1"/>
  </r>
  <r>
    <x v="184"/>
    <m/>
    <s v="-1"/>
    <n v="-1"/>
  </r>
  <r>
    <x v="185"/>
    <m/>
    <s v="-1"/>
    <n v="-1"/>
  </r>
  <r>
    <x v="186"/>
    <m/>
    <s v="-1"/>
    <n v="-1"/>
  </r>
  <r>
    <x v="187"/>
    <m/>
    <s v="-1"/>
    <n v="-1"/>
  </r>
  <r>
    <x v="188"/>
    <m/>
    <s v="-1"/>
    <n v="-1"/>
  </r>
  <r>
    <x v="189"/>
    <m/>
    <s v="-1"/>
    <n v="-1"/>
  </r>
  <r>
    <x v="190"/>
    <m/>
    <s v="-1"/>
    <n v="-1"/>
  </r>
  <r>
    <x v="191"/>
    <m/>
    <s v="-1"/>
    <n v="-1"/>
  </r>
  <r>
    <x v="192"/>
    <m/>
    <s v="-1"/>
    <n v="-1"/>
  </r>
  <r>
    <x v="193"/>
    <m/>
    <s v="-1"/>
    <n v="-1"/>
  </r>
  <r>
    <x v="194"/>
    <m/>
    <s v="-1"/>
    <n v="-1"/>
  </r>
  <r>
    <x v="195"/>
    <m/>
    <s v="-1"/>
    <n v="-1"/>
  </r>
  <r>
    <x v="196"/>
    <m/>
    <s v="-1"/>
    <n v="-1"/>
  </r>
  <r>
    <x v="197"/>
    <m/>
    <s v="-1"/>
    <n v="-1"/>
  </r>
  <r>
    <x v="198"/>
    <m/>
    <s v="-1"/>
    <n v="-1"/>
  </r>
  <r>
    <x v="199"/>
    <m/>
    <s v="-1"/>
    <n v="-1"/>
  </r>
  <r>
    <x v="200"/>
    <m/>
    <s v="-1"/>
    <n v="-1"/>
  </r>
  <r>
    <x v="201"/>
    <m/>
    <s v="-1"/>
    <n v="-1"/>
  </r>
  <r>
    <x v="202"/>
    <m/>
    <s v="-1"/>
    <n v="-1"/>
  </r>
  <r>
    <x v="203"/>
    <m/>
    <s v="-1"/>
    <n v="-1"/>
  </r>
  <r>
    <x v="204"/>
    <m/>
    <s v="-1"/>
    <n v="-1"/>
  </r>
  <r>
    <x v="205"/>
    <m/>
    <s v="-1"/>
    <n v="-1"/>
  </r>
  <r>
    <x v="206"/>
    <m/>
    <s v="-1"/>
    <n v="-1"/>
  </r>
  <r>
    <x v="207"/>
    <m/>
    <s v="-1"/>
    <n v="-1"/>
  </r>
  <r>
    <x v="208"/>
    <m/>
    <s v="-1"/>
    <n v="-1"/>
  </r>
  <r>
    <x v="209"/>
    <m/>
    <s v="-1"/>
    <n v="-1"/>
  </r>
  <r>
    <x v="210"/>
    <m/>
    <s v="-1"/>
    <n v="-1"/>
  </r>
  <r>
    <x v="211"/>
    <m/>
    <s v="-1"/>
    <n v="-1"/>
  </r>
  <r>
    <x v="212"/>
    <m/>
    <s v="-1"/>
    <n v="-1"/>
  </r>
  <r>
    <x v="213"/>
    <m/>
    <s v="-1"/>
    <n v="-1"/>
  </r>
  <r>
    <x v="214"/>
    <m/>
    <s v="-1"/>
    <n v="-1"/>
  </r>
  <r>
    <x v="215"/>
    <m/>
    <s v="-1"/>
    <n v="-1"/>
  </r>
  <r>
    <x v="216"/>
    <m/>
    <s v="-1"/>
    <n v="-1"/>
  </r>
  <r>
    <x v="217"/>
    <m/>
    <s v="-1"/>
    <n v="-1"/>
  </r>
  <r>
    <x v="218"/>
    <m/>
    <s v="-1"/>
    <n v="-1"/>
  </r>
  <r>
    <x v="219"/>
    <m/>
    <s v="-1"/>
    <n v="-1"/>
  </r>
  <r>
    <x v="220"/>
    <m/>
    <s v="-1"/>
    <n v="-1"/>
  </r>
  <r>
    <x v="221"/>
    <m/>
    <s v="-1"/>
    <n v="-1"/>
  </r>
  <r>
    <x v="222"/>
    <m/>
    <s v="-1"/>
    <n v="-1"/>
  </r>
  <r>
    <x v="223"/>
    <m/>
    <s v="-1"/>
    <n v="-1"/>
  </r>
  <r>
    <x v="224"/>
    <m/>
    <s v="-1"/>
    <n v="-1"/>
  </r>
  <r>
    <x v="225"/>
    <m/>
    <s v="-1"/>
    <n v="-1"/>
  </r>
  <r>
    <x v="226"/>
    <m/>
    <s v="-1"/>
    <n v="-1"/>
  </r>
  <r>
    <x v="227"/>
    <m/>
    <s v="-1"/>
    <n v="-1"/>
  </r>
  <r>
    <x v="228"/>
    <m/>
    <s v="-1"/>
    <n v="-1"/>
  </r>
  <r>
    <x v="229"/>
    <m/>
    <s v="-1"/>
    <n v="-1"/>
  </r>
  <r>
    <x v="230"/>
    <m/>
    <s v="-1"/>
    <n v="-1"/>
  </r>
  <r>
    <x v="231"/>
    <m/>
    <s v="-1"/>
    <n v="-1"/>
  </r>
  <r>
    <x v="232"/>
    <m/>
    <s v="-1"/>
    <n v="-1"/>
  </r>
  <r>
    <x v="233"/>
    <m/>
    <s v="-1"/>
    <n v="-1"/>
  </r>
  <r>
    <x v="234"/>
    <m/>
    <s v="-1"/>
    <n v="-1"/>
  </r>
  <r>
    <x v="235"/>
    <m/>
    <s v="-1"/>
    <n v="-1"/>
  </r>
  <r>
    <x v="236"/>
    <m/>
    <s v="-1"/>
    <n v="-1"/>
  </r>
  <r>
    <x v="237"/>
    <m/>
    <s v="-1"/>
    <n v="-1"/>
  </r>
  <r>
    <x v="238"/>
    <m/>
    <s v="-1"/>
    <n v="-1"/>
  </r>
  <r>
    <x v="239"/>
    <m/>
    <s v="-1"/>
    <n v="-1"/>
  </r>
  <r>
    <x v="240"/>
    <m/>
    <s v="-1"/>
    <n v="-1"/>
  </r>
  <r>
    <x v="241"/>
    <m/>
    <s v="-1"/>
    <n v="-1"/>
  </r>
  <r>
    <x v="242"/>
    <m/>
    <s v="-1"/>
    <n v="-1"/>
  </r>
  <r>
    <x v="243"/>
    <m/>
    <s v="-1"/>
    <n v="-1"/>
  </r>
  <r>
    <x v="244"/>
    <m/>
    <s v="-1"/>
    <n v="-1"/>
  </r>
  <r>
    <x v="245"/>
    <m/>
    <s v="-1"/>
    <n v="-1"/>
  </r>
  <r>
    <x v="246"/>
    <m/>
    <s v="-1"/>
    <n v="-1"/>
  </r>
  <r>
    <x v="247"/>
    <m/>
    <s v="-1"/>
    <n v="-1"/>
  </r>
  <r>
    <x v="248"/>
    <m/>
    <s v="-1"/>
    <n v="-1"/>
  </r>
  <r>
    <x v="249"/>
    <m/>
    <s v="-1"/>
    <n v="-1"/>
  </r>
  <r>
    <x v="250"/>
    <m/>
    <s v="-1"/>
    <n v="-1"/>
  </r>
  <r>
    <x v="251"/>
    <m/>
    <s v="-1"/>
    <n v="-1"/>
  </r>
  <r>
    <x v="254"/>
    <m/>
    <s v="-1"/>
    <n v="-1"/>
  </r>
  <r>
    <x v="253"/>
    <m/>
    <s v="-1"/>
    <n v="-1"/>
  </r>
  <r>
    <x v="255"/>
    <m/>
    <s v="-1"/>
    <n v="-1"/>
  </r>
  <r>
    <x v="256"/>
    <m/>
    <s v="-1"/>
    <n v="-1"/>
  </r>
  <r>
    <x v="257"/>
    <m/>
    <s v="-1"/>
    <n v="-1"/>
  </r>
  <r>
    <x v="261"/>
    <m/>
    <s v="-1"/>
    <n v="-1"/>
  </r>
  <r>
    <x v="262"/>
    <m/>
    <s v="-1"/>
    <n v="-1"/>
  </r>
  <r>
    <x v="263"/>
    <m/>
    <s v="-1"/>
    <n v="-1"/>
  </r>
  <r>
    <x v="264"/>
    <m/>
    <s v="-1"/>
    <n v="-1"/>
  </r>
  <r>
    <x v="265"/>
    <m/>
    <s v="-1"/>
    <n v="-1"/>
  </r>
  <r>
    <x v="266"/>
    <m/>
    <s v="-1"/>
    <n v="-1"/>
  </r>
  <r>
    <x v="267"/>
    <m/>
    <s v="-1"/>
    <n v="-1"/>
  </r>
  <r>
    <x v="268"/>
    <m/>
    <s v="-1"/>
    <n v="-1"/>
  </r>
  <r>
    <x v="269"/>
    <m/>
    <s v="-1"/>
    <n v="-1"/>
  </r>
  <r>
    <x v="270"/>
    <m/>
    <s v="-1"/>
    <n v="-1"/>
  </r>
  <r>
    <x v="271"/>
    <m/>
    <s v="-1"/>
    <n v="-1"/>
  </r>
  <r>
    <x v="283"/>
    <m/>
    <s v="-1"/>
    <n v="-1"/>
  </r>
  <r>
    <x v="272"/>
    <m/>
    <s v="-1"/>
    <n v="-1"/>
  </r>
  <r>
    <x v="273"/>
    <m/>
    <s v="-1"/>
    <n v="-1"/>
  </r>
  <r>
    <x v="274"/>
    <m/>
    <s v="-1"/>
    <n v="-1"/>
  </r>
  <r>
    <x v="275"/>
    <m/>
    <s v="-1"/>
    <n v="-1"/>
  </r>
  <r>
    <x v="276"/>
    <m/>
    <s v="-1"/>
    <n v="-1"/>
  </r>
  <r>
    <x v="277"/>
    <m/>
    <s v="-1"/>
    <n v="-1"/>
  </r>
  <r>
    <x v="278"/>
    <m/>
    <s v="-1"/>
    <n v="-1"/>
  </r>
  <r>
    <x v="279"/>
    <m/>
    <s v="-1"/>
    <n v="-1"/>
  </r>
  <r>
    <x v="280"/>
    <m/>
    <s v="-1"/>
    <n v="-1"/>
  </r>
  <r>
    <x v="281"/>
    <m/>
    <s v="-1"/>
    <n v="-1"/>
  </r>
  <r>
    <x v="282"/>
    <m/>
    <s v="-1"/>
    <n v="-1"/>
  </r>
  <r>
    <x v="284"/>
    <m/>
    <s v="-1"/>
    <n v="-1"/>
  </r>
  <r>
    <x v="285"/>
    <m/>
    <s v="-1"/>
    <n v="-1"/>
  </r>
  <r>
    <x v="286"/>
    <m/>
    <s v="-1"/>
    <n v="-1"/>
  </r>
  <r>
    <x v="287"/>
    <m/>
    <s v="-1"/>
    <n v="-1"/>
  </r>
  <r>
    <x v="288"/>
    <m/>
    <s v="-1"/>
    <n v="-1"/>
  </r>
  <r>
    <x v="289"/>
    <m/>
    <s v="-1"/>
    <n v="-1"/>
  </r>
  <r>
    <x v="290"/>
    <m/>
    <s v="-1"/>
    <n v="-1"/>
  </r>
  <r>
    <x v="291"/>
    <m/>
    <s v="-1"/>
    <n v="-1"/>
  </r>
  <r>
    <x v="292"/>
    <m/>
    <s v="-1"/>
    <n v="-1"/>
  </r>
  <r>
    <x v="293"/>
    <m/>
    <s v="-1"/>
    <n v="-1"/>
  </r>
  <r>
    <x v="294"/>
    <m/>
    <s v="-1"/>
    <n v="-1"/>
  </r>
  <r>
    <x v="295"/>
    <m/>
    <s v="-1"/>
    <n v="-1"/>
  </r>
  <r>
    <x v="296"/>
    <m/>
    <s v="-1"/>
    <n v="-1"/>
  </r>
  <r>
    <x v="297"/>
    <m/>
    <s v="-1"/>
    <n v="-1"/>
  </r>
  <r>
    <x v="298"/>
    <m/>
    <s v="-1"/>
    <n v="-1"/>
  </r>
  <r>
    <x v="299"/>
    <m/>
    <s v="-1"/>
    <n v="-1"/>
  </r>
  <r>
    <x v="300"/>
    <m/>
    <s v="-1"/>
    <n v="-1"/>
  </r>
  <r>
    <x v="320"/>
    <m/>
    <s v="-1"/>
    <n v="-1"/>
  </r>
  <r>
    <x v="301"/>
    <m/>
    <s v="-1"/>
    <n v="-1"/>
  </r>
  <r>
    <x v="302"/>
    <m/>
    <s v="-1"/>
    <n v="-1"/>
  </r>
  <r>
    <x v="303"/>
    <m/>
    <s v="-1"/>
    <n v="-1"/>
  </r>
  <r>
    <x v="304"/>
    <m/>
    <s v="-1"/>
    <n v="-1"/>
  </r>
  <r>
    <x v="305"/>
    <m/>
    <s v="-1"/>
    <n v="-1"/>
  </r>
  <r>
    <x v="306"/>
    <m/>
    <s v="-1"/>
    <n v="-1"/>
  </r>
  <r>
    <x v="307"/>
    <m/>
    <s v="-1"/>
    <n v="-1"/>
  </r>
  <r>
    <x v="308"/>
    <m/>
    <s v="-1"/>
    <n v="-1"/>
  </r>
  <r>
    <x v="309"/>
    <m/>
    <s v="-1"/>
    <n v="-1"/>
  </r>
  <r>
    <x v="310"/>
    <m/>
    <s v="-1"/>
    <n v="-1"/>
  </r>
  <r>
    <x v="311"/>
    <m/>
    <s v="-1"/>
    <n v="-1"/>
  </r>
  <r>
    <x v="312"/>
    <m/>
    <s v="-1"/>
    <n v="-1"/>
  </r>
  <r>
    <x v="313"/>
    <m/>
    <s v="-1"/>
    <n v="-1"/>
  </r>
  <r>
    <x v="314"/>
    <m/>
    <s v="-1"/>
    <n v="-1"/>
  </r>
  <r>
    <x v="316"/>
    <m/>
    <s v="-1"/>
    <n v="-1"/>
  </r>
  <r>
    <x v="318"/>
    <m/>
    <s v="-1"/>
    <n v="-1"/>
  </r>
  <r>
    <x v="317"/>
    <m/>
    <s v="-1"/>
    <n v="-1"/>
  </r>
  <r>
    <x v="319"/>
    <m/>
    <s v="-1"/>
    <n v="-1"/>
  </r>
  <r>
    <x v="321"/>
    <m/>
    <s v="-1"/>
    <n v="-1"/>
  </r>
  <r>
    <x v="315"/>
    <m/>
    <s v="-1"/>
    <n v="-1"/>
  </r>
  <r>
    <x v="322"/>
    <m/>
    <s v="-1"/>
    <n v="-1"/>
  </r>
  <r>
    <x v="323"/>
    <m/>
    <s v="-1"/>
    <n v="-1"/>
  </r>
  <r>
    <x v="324"/>
    <m/>
    <s v="-1"/>
    <n v="-1"/>
  </r>
  <r>
    <x v="333"/>
    <m/>
    <s v="-1"/>
    <n v="-1"/>
  </r>
  <r>
    <x v="334"/>
    <m/>
    <s v="-1"/>
    <n v="-1"/>
  </r>
  <r>
    <x v="335"/>
    <m/>
    <s v="-1"/>
    <n v="-1"/>
  </r>
  <r>
    <x v="336"/>
    <m/>
    <s v="-1"/>
    <n v="-1"/>
  </r>
  <r>
    <x v="337"/>
    <m/>
    <s v="-1"/>
    <n v="-1"/>
  </r>
  <r>
    <x v="338"/>
    <m/>
    <s v="-1"/>
    <n v="-1"/>
  </r>
  <r>
    <x v="339"/>
    <m/>
    <s v="-1"/>
    <n v="-1"/>
  </r>
  <r>
    <x v="340"/>
    <m/>
    <s v="-1"/>
    <n v="-1"/>
  </r>
  <r>
    <x v="341"/>
    <m/>
    <s v="-1"/>
    <n v="-1"/>
  </r>
  <r>
    <x v="342"/>
    <m/>
    <s v="-1"/>
    <n v="-1"/>
  </r>
  <r>
    <x v="343"/>
    <m/>
    <s v="-1"/>
    <n v="-1"/>
  </r>
  <r>
    <x v="344"/>
    <m/>
    <s v="-1"/>
    <n v="-1"/>
  </r>
  <r>
    <x v="345"/>
    <m/>
    <s v="-1"/>
    <n v="-1"/>
  </r>
  <r>
    <x v="346"/>
    <m/>
    <s v="-1"/>
    <n v="-1"/>
  </r>
  <r>
    <x v="347"/>
    <m/>
    <s v="-1"/>
    <n v="-1"/>
  </r>
  <r>
    <x v="348"/>
    <m/>
    <s v="-1"/>
    <n v="-1"/>
  </r>
  <r>
    <x v="349"/>
    <m/>
    <s v="-1"/>
    <n v="-1"/>
  </r>
  <r>
    <x v="350"/>
    <m/>
    <s v="-1"/>
    <n v="-1"/>
  </r>
  <r>
    <x v="351"/>
    <m/>
    <s v="-1"/>
    <n v="-1"/>
  </r>
  <r>
    <x v="352"/>
    <m/>
    <s v="-1"/>
    <n v="-1"/>
  </r>
  <r>
    <x v="353"/>
    <m/>
    <s v="-1"/>
    <n v="-1"/>
  </r>
  <r>
    <x v="354"/>
    <m/>
    <s v="-1"/>
    <n v="-1"/>
  </r>
  <r>
    <x v="373"/>
    <m/>
    <s v="-1"/>
    <n v="-1"/>
  </r>
  <r>
    <x v="355"/>
    <m/>
    <s v="-1"/>
    <n v="-1"/>
  </r>
  <r>
    <x v="356"/>
    <m/>
    <s v="-1"/>
    <n v="-1"/>
  </r>
  <r>
    <x v="357"/>
    <m/>
    <s v="-1"/>
    <n v="-1"/>
  </r>
  <r>
    <x v="358"/>
    <m/>
    <s v="-1"/>
    <n v="-1"/>
  </r>
  <r>
    <x v="359"/>
    <m/>
    <s v="-1"/>
    <n v="-1"/>
  </r>
  <r>
    <x v="360"/>
    <m/>
    <s v="-1"/>
    <n v="-1"/>
  </r>
  <r>
    <x v="361"/>
    <m/>
    <s v="-1"/>
    <n v="-1"/>
  </r>
  <r>
    <x v="362"/>
    <m/>
    <s v="-1"/>
    <n v="-1"/>
  </r>
  <r>
    <x v="363"/>
    <m/>
    <s v="-1"/>
    <n v="-1"/>
  </r>
  <r>
    <x v="364"/>
    <m/>
    <s v="-1"/>
    <n v="-1"/>
  </r>
  <r>
    <x v="365"/>
    <m/>
    <s v="-1"/>
    <n v="-1"/>
  </r>
  <r>
    <x v="366"/>
    <m/>
    <s v="-1"/>
    <n v="-1"/>
  </r>
  <r>
    <x v="367"/>
    <m/>
    <s v="-1"/>
    <n v="-1"/>
  </r>
  <r>
    <x v="368"/>
    <m/>
    <s v="-1"/>
    <n v="-1"/>
  </r>
  <r>
    <x v="369"/>
    <m/>
    <s v="-1"/>
    <n v="-1"/>
  </r>
  <r>
    <x v="370"/>
    <m/>
    <s v="-1"/>
    <n v="-1"/>
  </r>
  <r>
    <x v="374"/>
    <m/>
    <s v="-1"/>
    <n v="-1"/>
  </r>
  <r>
    <x v="371"/>
    <m/>
    <s v="-1"/>
    <n v="-1"/>
  </r>
  <r>
    <x v="372"/>
    <m/>
    <s v="-1"/>
    <n v="-1"/>
  </r>
  <r>
    <x v="375"/>
    <m/>
    <s v="-1"/>
    <n v="-1"/>
  </r>
  <r>
    <x v="376"/>
    <m/>
    <s v="-1"/>
    <n v="-1"/>
  </r>
  <r>
    <x v="377"/>
    <m/>
    <s v="-1"/>
    <n v="-1"/>
  </r>
  <r>
    <x v="378"/>
    <m/>
    <s v="-1"/>
    <n v="-1"/>
  </r>
  <r>
    <x v="379"/>
    <m/>
    <s v="-1"/>
    <n v="-1"/>
  </r>
  <r>
    <x v="401"/>
    <m/>
    <s v="-1"/>
    <n v="-1"/>
  </r>
  <r>
    <x v="380"/>
    <m/>
    <s v="-1"/>
    <n v="-1"/>
  </r>
  <r>
    <x v="381"/>
    <m/>
    <s v="-1"/>
    <n v="-1"/>
  </r>
  <r>
    <x v="382"/>
    <m/>
    <s v="-1"/>
    <n v="-1"/>
  </r>
  <r>
    <x v="383"/>
    <m/>
    <s v="-1"/>
    <n v="-1"/>
  </r>
  <r>
    <x v="384"/>
    <m/>
    <s v="-1"/>
    <n v="-1"/>
  </r>
  <r>
    <x v="385"/>
    <m/>
    <s v="-1"/>
    <n v="-1"/>
  </r>
  <r>
    <x v="386"/>
    <m/>
    <s v="-1"/>
    <n v="-1"/>
  </r>
  <r>
    <x v="387"/>
    <m/>
    <s v="-1"/>
    <n v="-1"/>
  </r>
  <r>
    <x v="388"/>
    <m/>
    <s v="-1"/>
    <n v="-1"/>
  </r>
  <r>
    <x v="389"/>
    <m/>
    <s v="-1"/>
    <n v="-1"/>
  </r>
  <r>
    <x v="390"/>
    <m/>
    <s v="-1"/>
    <n v="-1"/>
  </r>
  <r>
    <x v="391"/>
    <m/>
    <s v="-1"/>
    <n v="-1"/>
  </r>
  <r>
    <x v="402"/>
    <m/>
    <s v="-1"/>
    <n v="-1"/>
  </r>
  <r>
    <x v="392"/>
    <m/>
    <s v="-1"/>
    <n v="-1"/>
  </r>
  <r>
    <x v="393"/>
    <m/>
    <s v="-1"/>
    <n v="-1"/>
  </r>
  <r>
    <x v="394"/>
    <m/>
    <s v="-1"/>
    <n v="-1"/>
  </r>
  <r>
    <x v="395"/>
    <m/>
    <s v="-1"/>
    <n v="-1"/>
  </r>
  <r>
    <x v="396"/>
    <m/>
    <s v="-1"/>
    <n v="-1"/>
  </r>
  <r>
    <x v="397"/>
    <m/>
    <s v="-1"/>
    <n v="-1"/>
  </r>
  <r>
    <x v="398"/>
    <m/>
    <s v="-1"/>
    <n v="-1"/>
  </r>
  <r>
    <x v="399"/>
    <m/>
    <s v="-1"/>
    <n v="-1"/>
  </r>
  <r>
    <x v="400"/>
    <m/>
    <s v="-1"/>
    <n v="-1"/>
  </r>
  <r>
    <x v="403"/>
    <m/>
    <s v="-1"/>
    <n v="-1"/>
  </r>
  <r>
    <x v="404"/>
    <m/>
    <s v="-1"/>
    <n v="-1"/>
  </r>
  <r>
    <x v="405"/>
    <m/>
    <s v="-1"/>
    <n v="-1"/>
  </r>
  <r>
    <x v="406"/>
    <m/>
    <s v="-1"/>
    <n v="-1"/>
  </r>
  <r>
    <x v="407"/>
    <m/>
    <s v="-1"/>
    <n v="-1"/>
  </r>
  <r>
    <x v="408"/>
    <m/>
    <s v="-1"/>
    <n v="-1"/>
  </r>
  <r>
    <x v="409"/>
    <m/>
    <s v="-1"/>
    <n v="-1"/>
  </r>
  <r>
    <x v="410"/>
    <m/>
    <s v="-1"/>
    <n v="-1"/>
  </r>
  <r>
    <x v="411"/>
    <m/>
    <s v="-1"/>
    <n v="-1"/>
  </r>
  <r>
    <x v="412"/>
    <m/>
    <s v="-1"/>
    <n v="-1"/>
  </r>
  <r>
    <x v="413"/>
    <m/>
    <s v="-1"/>
    <n v="-1"/>
  </r>
  <r>
    <x v="414"/>
    <m/>
    <s v="-1"/>
    <n v="-1"/>
  </r>
  <r>
    <x v="415"/>
    <m/>
    <s v="-1"/>
    <n v="-1"/>
  </r>
  <r>
    <x v="416"/>
    <m/>
    <s v="-1"/>
    <n v="-1"/>
  </r>
  <r>
    <x v="417"/>
    <m/>
    <s v="-1"/>
    <n v="-1"/>
  </r>
  <r>
    <x v="418"/>
    <m/>
    <s v="-1"/>
    <n v="-1"/>
  </r>
  <r>
    <x v="419"/>
    <m/>
    <s v="-1"/>
    <n v="-1"/>
  </r>
  <r>
    <x v="420"/>
    <m/>
    <s v="-1"/>
    <n v="-1"/>
  </r>
  <r>
    <x v="421"/>
    <m/>
    <s v="-1"/>
    <n v="-1"/>
  </r>
  <r>
    <x v="422"/>
    <m/>
    <s v="-1"/>
    <n v="-1"/>
  </r>
  <r>
    <x v="423"/>
    <m/>
    <s v="-1"/>
    <n v="-1"/>
  </r>
  <r>
    <x v="424"/>
    <m/>
    <s v="-1"/>
    <n v="-1"/>
  </r>
  <r>
    <x v="425"/>
    <m/>
    <s v="-1"/>
    <n v="-1"/>
  </r>
  <r>
    <x v="426"/>
    <m/>
    <s v="-1"/>
    <n v="-1"/>
  </r>
  <r>
    <x v="427"/>
    <m/>
    <s v="-1"/>
    <n v="-1"/>
  </r>
  <r>
    <x v="428"/>
    <m/>
    <s v="-1"/>
    <n v="-1"/>
  </r>
  <r>
    <x v="429"/>
    <m/>
    <s v="-1"/>
    <n v="-1"/>
  </r>
  <r>
    <x v="430"/>
    <m/>
    <s v="-1"/>
    <n v="-1"/>
  </r>
  <r>
    <x v="431"/>
    <m/>
    <s v="-1"/>
    <n v="-1"/>
  </r>
  <r>
    <x v="432"/>
    <m/>
    <s v="-1"/>
    <n v="-1"/>
  </r>
  <r>
    <x v="433"/>
    <m/>
    <s v="-1"/>
    <n v="-1"/>
  </r>
  <r>
    <x v="434"/>
    <m/>
    <s v="-1"/>
    <n v="-1"/>
  </r>
  <r>
    <x v="435"/>
    <m/>
    <s v="-1"/>
    <n v="-1"/>
  </r>
  <r>
    <x v="436"/>
    <m/>
    <s v="-1"/>
    <n v="-1"/>
  </r>
  <r>
    <x v="437"/>
    <m/>
    <s v="-1"/>
    <n v="-1"/>
  </r>
  <r>
    <x v="438"/>
    <m/>
    <s v="-1"/>
    <n v="-1"/>
  </r>
  <r>
    <x v="439"/>
    <m/>
    <s v="-1"/>
    <n v="-1"/>
  </r>
  <r>
    <x v="440"/>
    <m/>
    <s v="-1"/>
    <n v="-1"/>
  </r>
  <r>
    <x v="441"/>
    <m/>
    <s v="-1"/>
    <n v="-1"/>
  </r>
  <r>
    <x v="442"/>
    <m/>
    <s v="-1"/>
    <n v="-1"/>
  </r>
  <r>
    <x v="443"/>
    <m/>
    <s v="-1"/>
    <n v="-1"/>
  </r>
  <r>
    <x v="444"/>
    <m/>
    <s v="-1"/>
    <n v="-1"/>
  </r>
  <r>
    <x v="445"/>
    <m/>
    <s v="-1"/>
    <n v="-1"/>
  </r>
  <r>
    <x v="446"/>
    <m/>
    <s v="-1"/>
    <n v="-1"/>
  </r>
  <r>
    <x v="447"/>
    <m/>
    <s v="-1"/>
    <n v="-1"/>
  </r>
  <r>
    <x v="448"/>
    <m/>
    <s v="-1"/>
    <n v="-1"/>
  </r>
  <r>
    <x v="449"/>
    <m/>
    <s v="-1"/>
    <n v="-1"/>
  </r>
  <r>
    <x v="450"/>
    <m/>
    <s v="-1"/>
    <n v="-1"/>
  </r>
  <r>
    <x v="451"/>
    <m/>
    <s v="-1"/>
    <n v="-1"/>
  </r>
  <r>
    <x v="452"/>
    <m/>
    <s v="-1"/>
    <n v="-1"/>
  </r>
  <r>
    <x v="453"/>
    <m/>
    <s v="-1"/>
    <n v="-1"/>
  </r>
  <r>
    <x v="454"/>
    <m/>
    <s v="-1"/>
    <n v="-1"/>
  </r>
  <r>
    <x v="455"/>
    <m/>
    <s v="-1"/>
    <n v="-1"/>
  </r>
  <r>
    <x v="456"/>
    <m/>
    <s v="-1"/>
    <n v="-1"/>
  </r>
  <r>
    <x v="457"/>
    <m/>
    <s v="-1"/>
    <n v="-1"/>
  </r>
  <r>
    <x v="458"/>
    <m/>
    <s v="-1"/>
    <n v="-1"/>
  </r>
  <r>
    <x v="459"/>
    <m/>
    <s v="-1"/>
    <n v="-1"/>
  </r>
  <r>
    <x v="460"/>
    <m/>
    <s v="-1"/>
    <n v="-1"/>
  </r>
  <r>
    <x v="461"/>
    <m/>
    <s v="-1"/>
    <n v="-1"/>
  </r>
  <r>
    <x v="462"/>
    <m/>
    <s v="-1"/>
    <n v="-1"/>
  </r>
  <r>
    <x v="463"/>
    <m/>
    <s v="-1"/>
    <n v="-1"/>
  </r>
  <r>
    <x v="464"/>
    <m/>
    <s v="-1"/>
    <n v="-1"/>
  </r>
  <r>
    <x v="465"/>
    <m/>
    <s v="-1"/>
    <n v="-1"/>
  </r>
  <r>
    <x v="466"/>
    <m/>
    <s v="-1"/>
    <n v="-1"/>
  </r>
  <r>
    <x v="467"/>
    <m/>
    <s v="-1"/>
    <n v="-1"/>
  </r>
  <r>
    <x v="468"/>
    <m/>
    <s v="-1"/>
    <n v="-1"/>
  </r>
  <r>
    <x v="469"/>
    <m/>
    <s v="-1"/>
    <n v="-1"/>
  </r>
  <r>
    <x v="470"/>
    <m/>
    <s v="-1"/>
    <n v="-1"/>
  </r>
  <r>
    <x v="471"/>
    <m/>
    <s v="-1"/>
    <n v="-1"/>
  </r>
  <r>
    <x v="472"/>
    <m/>
    <s v="-1"/>
    <n v="-1"/>
  </r>
  <r>
    <x v="473"/>
    <m/>
    <s v="-1"/>
    <n v="-1"/>
  </r>
  <r>
    <x v="474"/>
    <m/>
    <s v="-1"/>
    <n v="-1"/>
  </r>
  <r>
    <x v="475"/>
    <m/>
    <s v="-1"/>
    <n v="-1"/>
  </r>
  <r>
    <x v="476"/>
    <m/>
    <s v="-1"/>
    <n v="-1"/>
  </r>
  <r>
    <x v="477"/>
    <m/>
    <s v="-1"/>
    <n v="-1"/>
  </r>
  <r>
    <x v="478"/>
    <m/>
    <s v="-1"/>
    <n v="-1"/>
  </r>
  <r>
    <x v="479"/>
    <m/>
    <s v="-1"/>
    <n v="-1"/>
  </r>
  <r>
    <x v="480"/>
    <m/>
    <s v="-1"/>
    <n v="-1"/>
  </r>
  <r>
    <x v="481"/>
    <m/>
    <s v="-1"/>
    <n v="-1"/>
  </r>
  <r>
    <x v="482"/>
    <m/>
    <s v="-1"/>
    <n v="-1"/>
  </r>
  <r>
    <x v="483"/>
    <m/>
    <s v="-1"/>
    <n v="-1"/>
  </r>
  <r>
    <x v="484"/>
    <m/>
    <s v="-1"/>
    <n v="-1"/>
  </r>
  <r>
    <x v="485"/>
    <m/>
    <s v="-1"/>
    <n v="-1"/>
  </r>
  <r>
    <x v="486"/>
    <m/>
    <s v="-1"/>
    <n v="-1"/>
  </r>
  <r>
    <x v="487"/>
    <m/>
    <s v="-1"/>
    <n v="-1"/>
  </r>
  <r>
    <x v="488"/>
    <m/>
    <s v="-1"/>
    <n v="-1"/>
  </r>
  <r>
    <x v="489"/>
    <m/>
    <s v="-1"/>
    <n v="-1"/>
  </r>
  <r>
    <x v="490"/>
    <m/>
    <s v="-1"/>
    <n v="-1"/>
  </r>
  <r>
    <x v="491"/>
    <m/>
    <s v="-1"/>
    <n v="-1"/>
  </r>
  <r>
    <x v="492"/>
    <m/>
    <s v="-1"/>
    <n v="-1"/>
  </r>
  <r>
    <x v="493"/>
    <m/>
    <s v="-1"/>
    <n v="-1"/>
  </r>
  <r>
    <x v="494"/>
    <m/>
    <s v="-1"/>
    <n v="-1"/>
  </r>
  <r>
    <x v="495"/>
    <m/>
    <s v="-1"/>
    <n v="-1"/>
  </r>
  <r>
    <x v="496"/>
    <m/>
    <s v="-1"/>
    <n v="-1"/>
  </r>
  <r>
    <x v="497"/>
    <m/>
    <s v="-1"/>
    <n v="-1"/>
  </r>
  <r>
    <x v="498"/>
    <m/>
    <s v="-1"/>
    <n v="-1"/>
  </r>
  <r>
    <x v="499"/>
    <m/>
    <s v="-1"/>
    <n v="-1"/>
  </r>
  <r>
    <x v="500"/>
    <m/>
    <s v="-1"/>
    <n v="-1"/>
  </r>
  <r>
    <x v="501"/>
    <m/>
    <s v="-1"/>
    <n v="-1"/>
  </r>
  <r>
    <x v="502"/>
    <m/>
    <s v="-1"/>
    <n v="-1"/>
  </r>
  <r>
    <x v="503"/>
    <m/>
    <s v="-1"/>
    <n v="-1"/>
  </r>
  <r>
    <x v="504"/>
    <m/>
    <s v="-1"/>
    <n v="-1"/>
  </r>
  <r>
    <x v="505"/>
    <m/>
    <s v="-1"/>
    <n v="-1"/>
  </r>
  <r>
    <x v="506"/>
    <m/>
    <s v="-1"/>
    <n v="-1"/>
  </r>
  <r>
    <x v="514"/>
    <m/>
    <s v="-1"/>
    <n v="-1"/>
  </r>
  <r>
    <x v="507"/>
    <m/>
    <s v="-1"/>
    <n v="-1"/>
  </r>
  <r>
    <x v="508"/>
    <m/>
    <s v="-1"/>
    <n v="-1"/>
  </r>
  <r>
    <x v="509"/>
    <m/>
    <s v="-1"/>
    <n v="-1"/>
  </r>
  <r>
    <x v="510"/>
    <m/>
    <s v="-1"/>
    <n v="-1"/>
  </r>
  <r>
    <x v="511"/>
    <m/>
    <s v="-1"/>
    <n v="-1"/>
  </r>
  <r>
    <x v="512"/>
    <m/>
    <s v="-1"/>
    <n v="-1"/>
  </r>
  <r>
    <x v="513"/>
    <m/>
    <s v="-1"/>
    <n v="-1"/>
  </r>
  <r>
    <x v="516"/>
    <m/>
    <s v="-1"/>
    <n v="-1"/>
  </r>
  <r>
    <x v="517"/>
    <m/>
    <s v="-1"/>
    <n v="-1"/>
  </r>
  <r>
    <x v="518"/>
    <m/>
    <s v="-1"/>
    <n v="-1"/>
  </r>
  <r>
    <x v="519"/>
    <m/>
    <s v="-1"/>
    <n v="-1"/>
  </r>
  <r>
    <x v="520"/>
    <m/>
    <s v="-1"/>
    <n v="-1"/>
  </r>
  <r>
    <x v="521"/>
    <m/>
    <s v="-1"/>
    <n v="-1"/>
  </r>
  <r>
    <x v="522"/>
    <m/>
    <s v="-1"/>
    <n v="-1"/>
  </r>
  <r>
    <x v="523"/>
    <m/>
    <s v="-1"/>
    <n v="-1"/>
  </r>
  <r>
    <x v="524"/>
    <m/>
    <s v="-1"/>
    <n v="-1"/>
  </r>
  <r>
    <x v="0"/>
    <m/>
    <s v="-1"/>
    <n v="-1"/>
  </r>
  <r>
    <x v="1"/>
    <m/>
    <s v="-1"/>
    <n v="-1"/>
  </r>
  <r>
    <x v="2"/>
    <m/>
    <s v="-1"/>
    <n v="-1"/>
  </r>
  <r>
    <x v="4"/>
    <m/>
    <s v="-1"/>
    <n v="-1"/>
  </r>
  <r>
    <x v="5"/>
    <m/>
    <s v="-1"/>
    <n v="-1"/>
  </r>
  <r>
    <x v="6"/>
    <m/>
    <s v="-1"/>
    <n v="-1"/>
  </r>
  <r>
    <x v="7"/>
    <m/>
    <s v="-1"/>
    <n v="-1"/>
  </r>
  <r>
    <x v="8"/>
    <m/>
    <s v="-1"/>
    <n v="-1"/>
  </r>
  <r>
    <x v="9"/>
    <m/>
    <s v="-1"/>
    <n v="-1"/>
  </r>
  <r>
    <x v="10"/>
    <m/>
    <s v="-1"/>
    <n v="-1"/>
  </r>
  <r>
    <x v="11"/>
    <m/>
    <s v="-1"/>
    <n v="-1"/>
  </r>
  <r>
    <x v="12"/>
    <m/>
    <s v="-1"/>
    <n v="-1"/>
  </r>
  <r>
    <x v="13"/>
    <m/>
    <s v="-1"/>
    <n v="-1"/>
  </r>
  <r>
    <x v="14"/>
    <m/>
    <s v="-1"/>
    <n v="-1"/>
  </r>
  <r>
    <x v="15"/>
    <m/>
    <s v="-1"/>
    <n v="-1"/>
  </r>
  <r>
    <x v="16"/>
    <m/>
    <s v="-1"/>
    <n v="-1"/>
  </r>
  <r>
    <x v="17"/>
    <m/>
    <s v="-1"/>
    <n v="-1"/>
  </r>
  <r>
    <x v="18"/>
    <m/>
    <s v="-1"/>
    <n v="-1"/>
  </r>
  <r>
    <x v="19"/>
    <m/>
    <s v="-1"/>
    <n v="-1"/>
  </r>
  <r>
    <x v="20"/>
    <m/>
    <s v="-1"/>
    <n v="-1"/>
  </r>
  <r>
    <x v="21"/>
    <m/>
    <s v="-1"/>
    <n v="-1"/>
  </r>
  <r>
    <x v="22"/>
    <m/>
    <s v="-1"/>
    <n v="-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031">
  <r>
    <x v="0"/>
    <n v="1"/>
    <m/>
    <n v="1"/>
  </r>
  <r>
    <x v="1"/>
    <n v="1"/>
    <m/>
    <n v="1"/>
  </r>
  <r>
    <x v="2"/>
    <n v="1"/>
    <m/>
    <n v="1"/>
  </r>
  <r>
    <x v="3"/>
    <n v="1"/>
    <m/>
    <n v="1"/>
  </r>
  <r>
    <x v="4"/>
    <n v="1"/>
    <m/>
    <n v="1"/>
  </r>
  <r>
    <x v="5"/>
    <n v="1"/>
    <m/>
    <n v="1"/>
  </r>
  <r>
    <x v="6"/>
    <n v="1"/>
    <m/>
    <n v="1"/>
  </r>
  <r>
    <x v="7"/>
    <n v="1"/>
    <m/>
    <n v="1"/>
  </r>
  <r>
    <x v="8"/>
    <n v="1"/>
    <m/>
    <n v="1"/>
  </r>
  <r>
    <x v="9"/>
    <n v="1"/>
    <m/>
    <n v="1"/>
  </r>
  <r>
    <x v="10"/>
    <n v="1"/>
    <m/>
    <n v="1"/>
  </r>
  <r>
    <x v="11"/>
    <n v="1"/>
    <m/>
    <n v="1"/>
  </r>
  <r>
    <x v="12"/>
    <n v="1"/>
    <m/>
    <n v="1"/>
  </r>
  <r>
    <x v="13"/>
    <n v="1"/>
    <m/>
    <n v="1"/>
  </r>
  <r>
    <x v="14"/>
    <n v="1"/>
    <m/>
    <n v="1"/>
  </r>
  <r>
    <x v="15"/>
    <n v="1"/>
    <m/>
    <n v="1"/>
  </r>
  <r>
    <x v="16"/>
    <n v="1"/>
    <m/>
    <n v="1"/>
  </r>
  <r>
    <x v="17"/>
    <n v="1"/>
    <m/>
    <n v="1"/>
  </r>
  <r>
    <x v="18"/>
    <n v="1"/>
    <m/>
    <n v="1"/>
  </r>
  <r>
    <x v="19"/>
    <n v="1"/>
    <m/>
    <n v="1"/>
  </r>
  <r>
    <x v="20"/>
    <n v="1"/>
    <m/>
    <n v="1"/>
  </r>
  <r>
    <x v="21"/>
    <n v="1"/>
    <m/>
    <n v="1"/>
  </r>
  <r>
    <x v="22"/>
    <n v="1"/>
    <m/>
    <n v="1"/>
  </r>
  <r>
    <x v="23"/>
    <n v="1"/>
    <m/>
    <n v="1"/>
  </r>
  <r>
    <x v="24"/>
    <n v="1"/>
    <m/>
    <n v="1"/>
  </r>
  <r>
    <x v="25"/>
    <n v="1"/>
    <m/>
    <n v="1"/>
  </r>
  <r>
    <x v="26"/>
    <n v="1"/>
    <m/>
    <n v="1"/>
  </r>
  <r>
    <x v="27"/>
    <n v="1"/>
    <m/>
    <n v="1"/>
  </r>
  <r>
    <x v="28"/>
    <n v="1"/>
    <m/>
    <n v="1"/>
  </r>
  <r>
    <x v="29"/>
    <n v="1"/>
    <m/>
    <n v="1"/>
  </r>
  <r>
    <x v="30"/>
    <n v="1"/>
    <m/>
    <n v="1"/>
  </r>
  <r>
    <x v="31"/>
    <n v="1"/>
    <m/>
    <n v="1"/>
  </r>
  <r>
    <x v="32"/>
    <n v="1"/>
    <m/>
    <n v="1"/>
  </r>
  <r>
    <x v="33"/>
    <n v="1"/>
    <m/>
    <n v="1"/>
  </r>
  <r>
    <x v="34"/>
    <n v="1"/>
    <m/>
    <n v="1"/>
  </r>
  <r>
    <x v="35"/>
    <n v="1"/>
    <m/>
    <n v="1"/>
  </r>
  <r>
    <x v="36"/>
    <n v="1"/>
    <m/>
    <n v="1"/>
  </r>
  <r>
    <x v="37"/>
    <n v="1"/>
    <m/>
    <n v="1"/>
  </r>
  <r>
    <x v="38"/>
    <n v="1"/>
    <m/>
    <n v="1"/>
  </r>
  <r>
    <x v="39"/>
    <n v="1"/>
    <m/>
    <n v="1"/>
  </r>
  <r>
    <x v="40"/>
    <n v="1"/>
    <m/>
    <n v="1"/>
  </r>
  <r>
    <x v="41"/>
    <n v="1"/>
    <m/>
    <n v="1"/>
  </r>
  <r>
    <x v="42"/>
    <n v="1"/>
    <m/>
    <n v="1"/>
  </r>
  <r>
    <x v="43"/>
    <n v="1"/>
    <m/>
    <n v="1"/>
  </r>
  <r>
    <x v="44"/>
    <n v="1"/>
    <m/>
    <n v="1"/>
  </r>
  <r>
    <x v="45"/>
    <n v="1"/>
    <m/>
    <n v="1"/>
  </r>
  <r>
    <x v="46"/>
    <n v="1"/>
    <m/>
    <n v="1"/>
  </r>
  <r>
    <x v="47"/>
    <n v="1"/>
    <m/>
    <n v="1"/>
  </r>
  <r>
    <x v="48"/>
    <n v="1"/>
    <m/>
    <n v="1"/>
  </r>
  <r>
    <x v="49"/>
    <n v="1"/>
    <m/>
    <n v="1"/>
  </r>
  <r>
    <x v="50"/>
    <n v="1"/>
    <m/>
    <n v="1"/>
  </r>
  <r>
    <x v="51"/>
    <n v="1"/>
    <m/>
    <n v="1"/>
  </r>
  <r>
    <x v="52"/>
    <n v="1"/>
    <m/>
    <n v="1"/>
  </r>
  <r>
    <x v="53"/>
    <n v="1"/>
    <m/>
    <n v="1"/>
  </r>
  <r>
    <x v="54"/>
    <n v="1"/>
    <m/>
    <n v="1"/>
  </r>
  <r>
    <x v="55"/>
    <n v="1"/>
    <m/>
    <n v="1"/>
  </r>
  <r>
    <x v="56"/>
    <n v="1"/>
    <m/>
    <n v="1"/>
  </r>
  <r>
    <x v="57"/>
    <n v="1"/>
    <m/>
    <n v="1"/>
  </r>
  <r>
    <x v="58"/>
    <n v="1"/>
    <m/>
    <n v="1"/>
  </r>
  <r>
    <x v="58"/>
    <n v="1"/>
    <m/>
    <n v="1"/>
  </r>
  <r>
    <x v="59"/>
    <n v="1"/>
    <m/>
    <n v="1"/>
  </r>
  <r>
    <x v="60"/>
    <n v="1"/>
    <m/>
    <n v="1"/>
  </r>
  <r>
    <x v="61"/>
    <n v="1"/>
    <m/>
    <n v="1"/>
  </r>
  <r>
    <x v="62"/>
    <n v="1"/>
    <m/>
    <n v="1"/>
  </r>
  <r>
    <x v="63"/>
    <n v="1"/>
    <m/>
    <n v="1"/>
  </r>
  <r>
    <x v="64"/>
    <n v="1"/>
    <m/>
    <n v="1"/>
  </r>
  <r>
    <x v="65"/>
    <n v="1"/>
    <m/>
    <n v="1"/>
  </r>
  <r>
    <x v="65"/>
    <n v="1"/>
    <m/>
    <n v="1"/>
  </r>
  <r>
    <x v="66"/>
    <n v="1"/>
    <m/>
    <n v="1"/>
  </r>
  <r>
    <x v="67"/>
    <n v="1"/>
    <m/>
    <n v="1"/>
  </r>
  <r>
    <x v="68"/>
    <n v="1"/>
    <m/>
    <n v="1"/>
  </r>
  <r>
    <x v="69"/>
    <n v="1"/>
    <m/>
    <n v="1"/>
  </r>
  <r>
    <x v="70"/>
    <n v="1"/>
    <m/>
    <n v="1"/>
  </r>
  <r>
    <x v="71"/>
    <n v="1"/>
    <m/>
    <n v="1"/>
  </r>
  <r>
    <x v="72"/>
    <n v="1"/>
    <m/>
    <n v="1"/>
  </r>
  <r>
    <x v="73"/>
    <n v="1"/>
    <m/>
    <n v="1"/>
  </r>
  <r>
    <x v="74"/>
    <n v="1"/>
    <m/>
    <n v="1"/>
  </r>
  <r>
    <x v="75"/>
    <n v="1"/>
    <m/>
    <n v="1"/>
  </r>
  <r>
    <x v="76"/>
    <n v="1"/>
    <m/>
    <n v="1"/>
  </r>
  <r>
    <x v="77"/>
    <n v="1"/>
    <m/>
    <n v="1"/>
  </r>
  <r>
    <x v="78"/>
    <n v="1"/>
    <m/>
    <n v="1"/>
  </r>
  <r>
    <x v="79"/>
    <n v="1"/>
    <m/>
    <n v="1"/>
  </r>
  <r>
    <x v="80"/>
    <n v="1"/>
    <m/>
    <n v="1"/>
  </r>
  <r>
    <x v="81"/>
    <n v="1"/>
    <m/>
    <n v="1"/>
  </r>
  <r>
    <x v="82"/>
    <n v="1"/>
    <m/>
    <n v="1"/>
  </r>
  <r>
    <x v="83"/>
    <n v="1"/>
    <m/>
    <n v="1"/>
  </r>
  <r>
    <x v="84"/>
    <n v="1"/>
    <m/>
    <n v="1"/>
  </r>
  <r>
    <x v="85"/>
    <n v="1"/>
    <m/>
    <n v="1"/>
  </r>
  <r>
    <x v="86"/>
    <n v="1"/>
    <m/>
    <n v="1"/>
  </r>
  <r>
    <x v="87"/>
    <n v="1"/>
    <m/>
    <n v="1"/>
  </r>
  <r>
    <x v="88"/>
    <n v="1"/>
    <m/>
    <n v="1"/>
  </r>
  <r>
    <x v="89"/>
    <n v="1"/>
    <m/>
    <n v="1"/>
  </r>
  <r>
    <x v="90"/>
    <n v="1"/>
    <m/>
    <n v="1"/>
  </r>
  <r>
    <x v="91"/>
    <n v="1"/>
    <m/>
    <n v="1"/>
  </r>
  <r>
    <x v="92"/>
    <n v="1"/>
    <m/>
    <n v="1"/>
  </r>
  <r>
    <x v="93"/>
    <n v="1"/>
    <m/>
    <n v="1"/>
  </r>
  <r>
    <x v="94"/>
    <n v="1"/>
    <m/>
    <n v="1"/>
  </r>
  <r>
    <x v="95"/>
    <n v="1"/>
    <m/>
    <n v="1"/>
  </r>
  <r>
    <x v="96"/>
    <n v="1"/>
    <m/>
    <n v="1"/>
  </r>
  <r>
    <x v="97"/>
    <n v="1"/>
    <m/>
    <n v="1"/>
  </r>
  <r>
    <x v="98"/>
    <n v="1"/>
    <m/>
    <n v="1"/>
  </r>
  <r>
    <x v="99"/>
    <n v="1"/>
    <m/>
    <n v="1"/>
  </r>
  <r>
    <x v="100"/>
    <n v="1"/>
    <m/>
    <n v="1"/>
  </r>
  <r>
    <x v="101"/>
    <n v="1"/>
    <m/>
    <n v="1"/>
  </r>
  <r>
    <x v="102"/>
    <n v="1"/>
    <m/>
    <n v="1"/>
  </r>
  <r>
    <x v="103"/>
    <n v="1"/>
    <m/>
    <n v="1"/>
  </r>
  <r>
    <x v="104"/>
    <n v="1"/>
    <m/>
    <n v="1"/>
  </r>
  <r>
    <x v="105"/>
    <n v="1"/>
    <m/>
    <n v="1"/>
  </r>
  <r>
    <x v="106"/>
    <n v="1"/>
    <m/>
    <n v="1"/>
  </r>
  <r>
    <x v="107"/>
    <n v="1"/>
    <m/>
    <n v="1"/>
  </r>
  <r>
    <x v="108"/>
    <n v="1"/>
    <m/>
    <n v="1"/>
  </r>
  <r>
    <x v="109"/>
    <n v="1"/>
    <m/>
    <n v="1"/>
  </r>
  <r>
    <x v="110"/>
    <n v="1"/>
    <m/>
    <n v="1"/>
  </r>
  <r>
    <x v="111"/>
    <n v="1"/>
    <m/>
    <n v="1"/>
  </r>
  <r>
    <x v="112"/>
    <n v="1"/>
    <m/>
    <n v="1"/>
  </r>
  <r>
    <x v="113"/>
    <n v="1"/>
    <m/>
    <n v="1"/>
  </r>
  <r>
    <x v="114"/>
    <n v="1"/>
    <m/>
    <n v="1"/>
  </r>
  <r>
    <x v="115"/>
    <n v="1"/>
    <m/>
    <n v="1"/>
  </r>
  <r>
    <x v="116"/>
    <n v="1"/>
    <m/>
    <n v="1"/>
  </r>
  <r>
    <x v="117"/>
    <n v="1"/>
    <m/>
    <n v="1"/>
  </r>
  <r>
    <x v="118"/>
    <n v="1"/>
    <m/>
    <n v="1"/>
  </r>
  <r>
    <x v="119"/>
    <n v="1"/>
    <m/>
    <n v="1"/>
  </r>
  <r>
    <x v="120"/>
    <n v="1"/>
    <m/>
    <n v="1"/>
  </r>
  <r>
    <x v="121"/>
    <n v="1"/>
    <m/>
    <n v="1"/>
  </r>
  <r>
    <x v="122"/>
    <n v="1"/>
    <m/>
    <n v="1"/>
  </r>
  <r>
    <x v="123"/>
    <n v="1"/>
    <m/>
    <n v="1"/>
  </r>
  <r>
    <x v="124"/>
    <n v="1"/>
    <m/>
    <n v="1"/>
  </r>
  <r>
    <x v="125"/>
    <n v="1"/>
    <m/>
    <n v="1"/>
  </r>
  <r>
    <x v="126"/>
    <n v="1"/>
    <m/>
    <n v="1"/>
  </r>
  <r>
    <x v="127"/>
    <n v="1"/>
    <m/>
    <n v="1"/>
  </r>
  <r>
    <x v="128"/>
    <n v="1"/>
    <m/>
    <n v="1"/>
  </r>
  <r>
    <x v="129"/>
    <n v="1"/>
    <m/>
    <n v="1"/>
  </r>
  <r>
    <x v="130"/>
    <n v="1"/>
    <m/>
    <n v="1"/>
  </r>
  <r>
    <x v="131"/>
    <n v="1"/>
    <m/>
    <n v="1"/>
  </r>
  <r>
    <x v="132"/>
    <n v="1"/>
    <m/>
    <n v="1"/>
  </r>
  <r>
    <x v="133"/>
    <n v="1"/>
    <m/>
    <n v="1"/>
  </r>
  <r>
    <x v="134"/>
    <n v="1"/>
    <m/>
    <n v="1"/>
  </r>
  <r>
    <x v="135"/>
    <n v="1"/>
    <m/>
    <n v="1"/>
  </r>
  <r>
    <x v="136"/>
    <n v="1"/>
    <m/>
    <n v="1"/>
  </r>
  <r>
    <x v="137"/>
    <n v="1"/>
    <m/>
    <n v="1"/>
  </r>
  <r>
    <x v="138"/>
    <n v="1"/>
    <m/>
    <n v="1"/>
  </r>
  <r>
    <x v="139"/>
    <n v="1"/>
    <m/>
    <n v="1"/>
  </r>
  <r>
    <x v="140"/>
    <n v="1"/>
    <m/>
    <n v="1"/>
  </r>
  <r>
    <x v="141"/>
    <n v="1"/>
    <m/>
    <n v="1"/>
  </r>
  <r>
    <x v="142"/>
    <n v="1"/>
    <m/>
    <n v="1"/>
  </r>
  <r>
    <x v="143"/>
    <n v="1"/>
    <m/>
    <n v="1"/>
  </r>
  <r>
    <x v="144"/>
    <n v="1"/>
    <m/>
    <n v="1"/>
  </r>
  <r>
    <x v="145"/>
    <n v="1"/>
    <m/>
    <n v="1"/>
  </r>
  <r>
    <x v="146"/>
    <n v="1"/>
    <m/>
    <n v="1"/>
  </r>
  <r>
    <x v="147"/>
    <n v="1"/>
    <m/>
    <n v="1"/>
  </r>
  <r>
    <x v="148"/>
    <n v="1"/>
    <m/>
    <n v="1"/>
  </r>
  <r>
    <x v="149"/>
    <n v="1"/>
    <m/>
    <n v="1"/>
  </r>
  <r>
    <x v="150"/>
    <n v="1"/>
    <m/>
    <n v="1"/>
  </r>
  <r>
    <x v="151"/>
    <n v="1"/>
    <m/>
    <n v="1"/>
  </r>
  <r>
    <x v="152"/>
    <n v="1"/>
    <m/>
    <n v="1"/>
  </r>
  <r>
    <x v="153"/>
    <n v="1"/>
    <m/>
    <n v="1"/>
  </r>
  <r>
    <x v="154"/>
    <n v="1"/>
    <m/>
    <n v="1"/>
  </r>
  <r>
    <x v="155"/>
    <n v="1"/>
    <m/>
    <n v="1"/>
  </r>
  <r>
    <x v="156"/>
    <n v="1"/>
    <m/>
    <n v="1"/>
  </r>
  <r>
    <x v="157"/>
    <n v="1"/>
    <m/>
    <n v="1"/>
  </r>
  <r>
    <x v="158"/>
    <n v="1"/>
    <m/>
    <n v="1"/>
  </r>
  <r>
    <x v="159"/>
    <n v="1"/>
    <m/>
    <n v="1"/>
  </r>
  <r>
    <x v="160"/>
    <n v="1"/>
    <m/>
    <n v="1"/>
  </r>
  <r>
    <x v="161"/>
    <n v="1"/>
    <m/>
    <n v="1"/>
  </r>
  <r>
    <x v="162"/>
    <n v="1"/>
    <m/>
    <n v="1"/>
  </r>
  <r>
    <x v="163"/>
    <n v="1"/>
    <m/>
    <n v="1"/>
  </r>
  <r>
    <x v="164"/>
    <n v="1"/>
    <m/>
    <n v="1"/>
  </r>
  <r>
    <x v="165"/>
    <n v="1"/>
    <m/>
    <n v="1"/>
  </r>
  <r>
    <x v="166"/>
    <n v="1"/>
    <m/>
    <n v="1"/>
  </r>
  <r>
    <x v="167"/>
    <n v="1"/>
    <m/>
    <n v="1"/>
  </r>
  <r>
    <x v="168"/>
    <n v="1"/>
    <m/>
    <n v="1"/>
  </r>
  <r>
    <x v="169"/>
    <n v="1"/>
    <m/>
    <n v="1"/>
  </r>
  <r>
    <x v="170"/>
    <n v="1"/>
    <m/>
    <n v="1"/>
  </r>
  <r>
    <x v="171"/>
    <n v="1"/>
    <m/>
    <n v="1"/>
  </r>
  <r>
    <x v="172"/>
    <n v="1"/>
    <m/>
    <n v="1"/>
  </r>
  <r>
    <x v="173"/>
    <n v="1"/>
    <m/>
    <n v="1"/>
  </r>
  <r>
    <x v="174"/>
    <n v="1"/>
    <m/>
    <n v="1"/>
  </r>
  <r>
    <x v="175"/>
    <n v="1"/>
    <m/>
    <n v="1"/>
  </r>
  <r>
    <x v="176"/>
    <n v="1"/>
    <m/>
    <n v="1"/>
  </r>
  <r>
    <x v="177"/>
    <n v="1"/>
    <m/>
    <n v="1"/>
  </r>
  <r>
    <x v="178"/>
    <n v="1"/>
    <m/>
    <n v="1"/>
  </r>
  <r>
    <x v="179"/>
    <n v="1"/>
    <m/>
    <n v="1"/>
  </r>
  <r>
    <x v="180"/>
    <n v="1"/>
    <m/>
    <n v="1"/>
  </r>
  <r>
    <x v="181"/>
    <n v="1"/>
    <m/>
    <n v="1"/>
  </r>
  <r>
    <x v="182"/>
    <n v="1"/>
    <m/>
    <n v="1"/>
  </r>
  <r>
    <x v="183"/>
    <n v="1"/>
    <m/>
    <n v="1"/>
  </r>
  <r>
    <x v="184"/>
    <n v="1"/>
    <m/>
    <n v="1"/>
  </r>
  <r>
    <x v="185"/>
    <n v="1"/>
    <m/>
    <n v="1"/>
  </r>
  <r>
    <x v="186"/>
    <n v="1"/>
    <m/>
    <n v="1"/>
  </r>
  <r>
    <x v="187"/>
    <n v="1"/>
    <m/>
    <n v="1"/>
  </r>
  <r>
    <x v="188"/>
    <n v="1"/>
    <m/>
    <n v="1"/>
  </r>
  <r>
    <x v="189"/>
    <n v="1"/>
    <m/>
    <n v="1"/>
  </r>
  <r>
    <x v="190"/>
    <n v="1"/>
    <m/>
    <n v="1"/>
  </r>
  <r>
    <x v="191"/>
    <n v="1"/>
    <m/>
    <n v="1"/>
  </r>
  <r>
    <x v="192"/>
    <n v="1"/>
    <m/>
    <n v="1"/>
  </r>
  <r>
    <x v="193"/>
    <n v="1"/>
    <m/>
    <n v="1"/>
  </r>
  <r>
    <x v="194"/>
    <n v="1"/>
    <m/>
    <n v="1"/>
  </r>
  <r>
    <x v="195"/>
    <n v="1"/>
    <m/>
    <n v="1"/>
  </r>
  <r>
    <x v="196"/>
    <n v="1"/>
    <m/>
    <n v="1"/>
  </r>
  <r>
    <x v="197"/>
    <n v="1"/>
    <m/>
    <n v="1"/>
  </r>
  <r>
    <x v="198"/>
    <n v="1"/>
    <m/>
    <n v="1"/>
  </r>
  <r>
    <x v="199"/>
    <n v="1"/>
    <m/>
    <n v="1"/>
  </r>
  <r>
    <x v="200"/>
    <n v="1"/>
    <m/>
    <n v="1"/>
  </r>
  <r>
    <x v="201"/>
    <n v="1"/>
    <m/>
    <n v="1"/>
  </r>
  <r>
    <x v="202"/>
    <n v="1"/>
    <m/>
    <n v="1"/>
  </r>
  <r>
    <x v="203"/>
    <n v="1"/>
    <m/>
    <n v="1"/>
  </r>
  <r>
    <x v="204"/>
    <n v="1"/>
    <m/>
    <n v="1"/>
  </r>
  <r>
    <x v="205"/>
    <n v="1"/>
    <m/>
    <n v="1"/>
  </r>
  <r>
    <x v="206"/>
    <n v="1"/>
    <m/>
    <n v="1"/>
  </r>
  <r>
    <x v="207"/>
    <n v="1"/>
    <m/>
    <n v="1"/>
  </r>
  <r>
    <x v="208"/>
    <n v="1"/>
    <m/>
    <n v="1"/>
  </r>
  <r>
    <x v="209"/>
    <n v="1"/>
    <m/>
    <n v="1"/>
  </r>
  <r>
    <x v="210"/>
    <n v="1"/>
    <m/>
    <n v="1"/>
  </r>
  <r>
    <x v="211"/>
    <n v="1"/>
    <m/>
    <n v="1"/>
  </r>
  <r>
    <x v="212"/>
    <n v="1"/>
    <m/>
    <n v="1"/>
  </r>
  <r>
    <x v="213"/>
    <n v="1"/>
    <m/>
    <n v="1"/>
  </r>
  <r>
    <x v="214"/>
    <n v="1"/>
    <m/>
    <n v="1"/>
  </r>
  <r>
    <x v="215"/>
    <n v="1"/>
    <m/>
    <n v="1"/>
  </r>
  <r>
    <x v="216"/>
    <n v="1"/>
    <m/>
    <n v="1"/>
  </r>
  <r>
    <x v="217"/>
    <n v="1"/>
    <m/>
    <n v="1"/>
  </r>
  <r>
    <x v="218"/>
    <n v="1"/>
    <m/>
    <n v="1"/>
  </r>
  <r>
    <x v="219"/>
    <n v="1"/>
    <m/>
    <n v="1"/>
  </r>
  <r>
    <x v="220"/>
    <n v="1"/>
    <m/>
    <n v="1"/>
  </r>
  <r>
    <x v="221"/>
    <n v="1"/>
    <m/>
    <n v="1"/>
  </r>
  <r>
    <x v="222"/>
    <n v="1"/>
    <m/>
    <n v="1"/>
  </r>
  <r>
    <x v="223"/>
    <n v="1"/>
    <m/>
    <n v="1"/>
  </r>
  <r>
    <x v="224"/>
    <n v="1"/>
    <m/>
    <n v="1"/>
  </r>
  <r>
    <x v="225"/>
    <n v="1"/>
    <m/>
    <n v="1"/>
  </r>
  <r>
    <x v="226"/>
    <n v="1"/>
    <m/>
    <n v="1"/>
  </r>
  <r>
    <x v="227"/>
    <n v="1"/>
    <m/>
    <n v="1"/>
  </r>
  <r>
    <x v="228"/>
    <n v="1"/>
    <m/>
    <n v="1"/>
  </r>
  <r>
    <x v="229"/>
    <n v="1"/>
    <m/>
    <n v="1"/>
  </r>
  <r>
    <x v="230"/>
    <n v="1"/>
    <m/>
    <n v="1"/>
  </r>
  <r>
    <x v="231"/>
    <n v="1"/>
    <m/>
    <n v="1"/>
  </r>
  <r>
    <x v="232"/>
    <n v="1"/>
    <m/>
    <n v="1"/>
  </r>
  <r>
    <x v="233"/>
    <n v="1"/>
    <m/>
    <n v="1"/>
  </r>
  <r>
    <x v="234"/>
    <n v="1"/>
    <m/>
    <n v="1"/>
  </r>
  <r>
    <x v="234"/>
    <n v="1"/>
    <m/>
    <n v="1"/>
  </r>
  <r>
    <x v="235"/>
    <n v="1"/>
    <m/>
    <n v="1"/>
  </r>
  <r>
    <x v="236"/>
    <n v="1"/>
    <m/>
    <n v="1"/>
  </r>
  <r>
    <x v="237"/>
    <n v="1"/>
    <m/>
    <n v="1"/>
  </r>
  <r>
    <x v="238"/>
    <n v="1"/>
    <m/>
    <n v="1"/>
  </r>
  <r>
    <x v="239"/>
    <n v="1"/>
    <m/>
    <n v="1"/>
  </r>
  <r>
    <x v="240"/>
    <n v="1"/>
    <m/>
    <n v="1"/>
  </r>
  <r>
    <x v="241"/>
    <n v="1"/>
    <m/>
    <n v="1"/>
  </r>
  <r>
    <x v="242"/>
    <n v="1"/>
    <m/>
    <n v="1"/>
  </r>
  <r>
    <x v="243"/>
    <n v="1"/>
    <m/>
    <n v="1"/>
  </r>
  <r>
    <x v="244"/>
    <n v="1"/>
    <m/>
    <n v="1"/>
  </r>
  <r>
    <x v="245"/>
    <n v="1"/>
    <m/>
    <n v="1"/>
  </r>
  <r>
    <x v="246"/>
    <n v="1"/>
    <m/>
    <n v="1"/>
  </r>
  <r>
    <x v="247"/>
    <n v="1"/>
    <m/>
    <n v="1"/>
  </r>
  <r>
    <x v="248"/>
    <n v="1"/>
    <m/>
    <n v="1"/>
  </r>
  <r>
    <x v="249"/>
    <n v="1"/>
    <m/>
    <n v="1"/>
  </r>
  <r>
    <x v="250"/>
    <n v="1"/>
    <m/>
    <n v="1"/>
  </r>
  <r>
    <x v="251"/>
    <n v="1"/>
    <m/>
    <n v="1"/>
  </r>
  <r>
    <x v="252"/>
    <n v="1"/>
    <m/>
    <n v="1"/>
  </r>
  <r>
    <x v="252"/>
    <n v="1"/>
    <m/>
    <n v="1"/>
  </r>
  <r>
    <x v="253"/>
    <n v="1"/>
    <m/>
    <n v="1"/>
  </r>
  <r>
    <x v="254"/>
    <n v="1"/>
    <m/>
    <n v="1"/>
  </r>
  <r>
    <x v="254"/>
    <n v="1"/>
    <m/>
    <n v="1"/>
  </r>
  <r>
    <x v="255"/>
    <n v="1"/>
    <m/>
    <n v="1"/>
  </r>
  <r>
    <x v="255"/>
    <n v="1"/>
    <m/>
    <n v="1"/>
  </r>
  <r>
    <x v="256"/>
    <n v="1"/>
    <m/>
    <n v="1"/>
  </r>
  <r>
    <x v="257"/>
    <n v="1"/>
    <m/>
    <n v="1"/>
  </r>
  <r>
    <x v="258"/>
    <n v="1"/>
    <m/>
    <n v="1"/>
  </r>
  <r>
    <x v="259"/>
    <n v="1"/>
    <m/>
    <n v="1"/>
  </r>
  <r>
    <x v="260"/>
    <n v="1"/>
    <m/>
    <n v="1"/>
  </r>
  <r>
    <x v="261"/>
    <n v="1"/>
    <m/>
    <n v="1"/>
  </r>
  <r>
    <x v="262"/>
    <n v="1"/>
    <m/>
    <n v="1"/>
  </r>
  <r>
    <x v="263"/>
    <n v="1"/>
    <m/>
    <n v="1"/>
  </r>
  <r>
    <x v="264"/>
    <n v="1"/>
    <m/>
    <n v="1"/>
  </r>
  <r>
    <x v="265"/>
    <n v="1"/>
    <m/>
    <n v="1"/>
  </r>
  <r>
    <x v="266"/>
    <n v="1"/>
    <m/>
    <n v="1"/>
  </r>
  <r>
    <x v="267"/>
    <n v="1"/>
    <m/>
    <n v="1"/>
  </r>
  <r>
    <x v="268"/>
    <n v="1"/>
    <m/>
    <n v="1"/>
  </r>
  <r>
    <x v="269"/>
    <n v="1"/>
    <m/>
    <n v="1"/>
  </r>
  <r>
    <x v="270"/>
    <n v="1"/>
    <m/>
    <n v="1"/>
  </r>
  <r>
    <x v="271"/>
    <n v="1"/>
    <m/>
    <n v="1"/>
  </r>
  <r>
    <x v="272"/>
    <n v="1"/>
    <m/>
    <n v="1"/>
  </r>
  <r>
    <x v="273"/>
    <n v="1"/>
    <m/>
    <n v="1"/>
  </r>
  <r>
    <x v="274"/>
    <n v="1"/>
    <m/>
    <n v="1"/>
  </r>
  <r>
    <x v="275"/>
    <n v="1"/>
    <m/>
    <n v="1"/>
  </r>
  <r>
    <x v="276"/>
    <n v="1"/>
    <m/>
    <n v="1"/>
  </r>
  <r>
    <x v="277"/>
    <n v="1"/>
    <m/>
    <n v="1"/>
  </r>
  <r>
    <x v="278"/>
    <n v="1"/>
    <m/>
    <n v="1"/>
  </r>
  <r>
    <x v="279"/>
    <n v="1"/>
    <m/>
    <n v="1"/>
  </r>
  <r>
    <x v="280"/>
    <n v="1"/>
    <m/>
    <n v="1"/>
  </r>
  <r>
    <x v="281"/>
    <n v="1"/>
    <m/>
    <n v="1"/>
  </r>
  <r>
    <x v="282"/>
    <n v="1"/>
    <m/>
    <n v="1"/>
  </r>
  <r>
    <x v="283"/>
    <n v="1"/>
    <m/>
    <n v="1"/>
  </r>
  <r>
    <x v="284"/>
    <n v="1"/>
    <m/>
    <n v="1"/>
  </r>
  <r>
    <x v="285"/>
    <n v="1"/>
    <m/>
    <n v="1"/>
  </r>
  <r>
    <x v="286"/>
    <n v="1"/>
    <m/>
    <n v="1"/>
  </r>
  <r>
    <x v="287"/>
    <n v="1"/>
    <m/>
    <n v="1"/>
  </r>
  <r>
    <x v="288"/>
    <n v="1"/>
    <m/>
    <n v="1"/>
  </r>
  <r>
    <x v="289"/>
    <n v="1"/>
    <m/>
    <n v="1"/>
  </r>
  <r>
    <x v="290"/>
    <n v="1"/>
    <m/>
    <n v="1"/>
  </r>
  <r>
    <x v="291"/>
    <n v="1"/>
    <m/>
    <n v="1"/>
  </r>
  <r>
    <x v="292"/>
    <n v="1"/>
    <m/>
    <n v="1"/>
  </r>
  <r>
    <x v="293"/>
    <n v="1"/>
    <m/>
    <n v="1"/>
  </r>
  <r>
    <x v="294"/>
    <n v="1"/>
    <m/>
    <n v="1"/>
  </r>
  <r>
    <x v="295"/>
    <n v="1"/>
    <m/>
    <n v="1"/>
  </r>
  <r>
    <x v="296"/>
    <n v="1"/>
    <m/>
    <n v="1"/>
  </r>
  <r>
    <x v="297"/>
    <n v="1"/>
    <m/>
    <n v="1"/>
  </r>
  <r>
    <x v="298"/>
    <n v="1"/>
    <m/>
    <n v="1"/>
  </r>
  <r>
    <x v="299"/>
    <n v="1"/>
    <m/>
    <n v="1"/>
  </r>
  <r>
    <x v="300"/>
    <n v="1"/>
    <m/>
    <n v="1"/>
  </r>
  <r>
    <x v="301"/>
    <n v="1"/>
    <m/>
    <n v="1"/>
  </r>
  <r>
    <x v="302"/>
    <n v="1"/>
    <m/>
    <n v="1"/>
  </r>
  <r>
    <x v="303"/>
    <n v="1"/>
    <m/>
    <n v="1"/>
  </r>
  <r>
    <x v="304"/>
    <n v="1"/>
    <m/>
    <n v="1"/>
  </r>
  <r>
    <x v="305"/>
    <n v="1"/>
    <m/>
    <n v="1"/>
  </r>
  <r>
    <x v="306"/>
    <n v="1"/>
    <m/>
    <n v="1"/>
  </r>
  <r>
    <x v="307"/>
    <n v="1"/>
    <m/>
    <n v="1"/>
  </r>
  <r>
    <x v="308"/>
    <n v="1"/>
    <m/>
    <n v="1"/>
  </r>
  <r>
    <x v="309"/>
    <n v="1"/>
    <m/>
    <n v="1"/>
  </r>
  <r>
    <x v="310"/>
    <n v="1"/>
    <m/>
    <n v="1"/>
  </r>
  <r>
    <x v="311"/>
    <n v="1"/>
    <m/>
    <n v="1"/>
  </r>
  <r>
    <x v="312"/>
    <n v="1"/>
    <m/>
    <n v="1"/>
  </r>
  <r>
    <x v="313"/>
    <n v="1"/>
    <m/>
    <n v="1"/>
  </r>
  <r>
    <x v="313"/>
    <n v="1"/>
    <m/>
    <n v="1"/>
  </r>
  <r>
    <x v="314"/>
    <n v="1"/>
    <m/>
    <n v="1"/>
  </r>
  <r>
    <x v="314"/>
    <n v="1"/>
    <m/>
    <n v="1"/>
  </r>
  <r>
    <x v="315"/>
    <n v="1"/>
    <m/>
    <n v="1"/>
  </r>
  <r>
    <x v="316"/>
    <n v="1"/>
    <m/>
    <n v="1"/>
  </r>
  <r>
    <x v="317"/>
    <n v="1"/>
    <m/>
    <n v="1"/>
  </r>
  <r>
    <x v="318"/>
    <n v="1"/>
    <m/>
    <n v="1"/>
  </r>
  <r>
    <x v="319"/>
    <n v="1"/>
    <m/>
    <n v="1"/>
  </r>
  <r>
    <x v="320"/>
    <n v="1"/>
    <m/>
    <n v="1"/>
  </r>
  <r>
    <x v="321"/>
    <n v="1"/>
    <m/>
    <n v="1"/>
  </r>
  <r>
    <x v="322"/>
    <n v="1"/>
    <m/>
    <n v="1"/>
  </r>
  <r>
    <x v="323"/>
    <n v="1"/>
    <m/>
    <n v="1"/>
  </r>
  <r>
    <x v="324"/>
    <n v="1"/>
    <m/>
    <n v="1"/>
  </r>
  <r>
    <x v="325"/>
    <n v="1"/>
    <m/>
    <n v="1"/>
  </r>
  <r>
    <x v="326"/>
    <n v="1"/>
    <m/>
    <n v="1"/>
  </r>
  <r>
    <x v="327"/>
    <n v="1"/>
    <m/>
    <n v="1"/>
  </r>
  <r>
    <x v="328"/>
    <n v="1"/>
    <m/>
    <n v="1"/>
  </r>
  <r>
    <x v="329"/>
    <n v="1"/>
    <m/>
    <n v="1"/>
  </r>
  <r>
    <x v="330"/>
    <n v="1"/>
    <m/>
    <n v="1"/>
  </r>
  <r>
    <x v="331"/>
    <n v="1"/>
    <m/>
    <n v="1"/>
  </r>
  <r>
    <x v="332"/>
    <n v="1"/>
    <m/>
    <n v="1"/>
  </r>
  <r>
    <x v="333"/>
    <n v="1"/>
    <m/>
    <n v="1"/>
  </r>
  <r>
    <x v="334"/>
    <n v="1"/>
    <m/>
    <n v="1"/>
  </r>
  <r>
    <x v="335"/>
    <n v="1"/>
    <m/>
    <n v="1"/>
  </r>
  <r>
    <x v="336"/>
    <n v="1"/>
    <m/>
    <n v="1"/>
  </r>
  <r>
    <x v="337"/>
    <n v="1"/>
    <m/>
    <n v="1"/>
  </r>
  <r>
    <x v="338"/>
    <n v="1"/>
    <m/>
    <n v="1"/>
  </r>
  <r>
    <x v="339"/>
    <n v="1"/>
    <m/>
    <n v="1"/>
  </r>
  <r>
    <x v="340"/>
    <n v="1"/>
    <m/>
    <n v="1"/>
  </r>
  <r>
    <x v="341"/>
    <n v="1"/>
    <m/>
    <n v="1"/>
  </r>
  <r>
    <x v="342"/>
    <n v="1"/>
    <m/>
    <n v="1"/>
  </r>
  <r>
    <x v="343"/>
    <n v="1"/>
    <m/>
    <n v="1"/>
  </r>
  <r>
    <x v="344"/>
    <n v="1"/>
    <m/>
    <n v="1"/>
  </r>
  <r>
    <x v="345"/>
    <n v="1"/>
    <m/>
    <n v="1"/>
  </r>
  <r>
    <x v="346"/>
    <n v="1"/>
    <m/>
    <n v="1"/>
  </r>
  <r>
    <x v="347"/>
    <n v="1"/>
    <m/>
    <n v="1"/>
  </r>
  <r>
    <x v="348"/>
    <n v="1"/>
    <m/>
    <n v="1"/>
  </r>
  <r>
    <x v="349"/>
    <n v="1"/>
    <m/>
    <n v="1"/>
  </r>
  <r>
    <x v="350"/>
    <n v="1"/>
    <m/>
    <n v="1"/>
  </r>
  <r>
    <x v="350"/>
    <n v="1"/>
    <m/>
    <n v="1"/>
  </r>
  <r>
    <x v="351"/>
    <n v="1"/>
    <m/>
    <n v="1"/>
  </r>
  <r>
    <x v="352"/>
    <n v="1"/>
    <m/>
    <n v="1"/>
  </r>
  <r>
    <x v="353"/>
    <n v="1"/>
    <m/>
    <n v="1"/>
  </r>
  <r>
    <x v="354"/>
    <n v="1"/>
    <m/>
    <n v="1"/>
  </r>
  <r>
    <x v="355"/>
    <n v="1"/>
    <m/>
    <n v="1"/>
  </r>
  <r>
    <x v="356"/>
    <n v="1"/>
    <m/>
    <n v="1"/>
  </r>
  <r>
    <x v="357"/>
    <n v="1"/>
    <m/>
    <n v="1"/>
  </r>
  <r>
    <x v="358"/>
    <n v="1"/>
    <m/>
    <n v="1"/>
  </r>
  <r>
    <x v="359"/>
    <n v="1"/>
    <m/>
    <n v="1"/>
  </r>
  <r>
    <x v="360"/>
    <n v="1"/>
    <m/>
    <n v="1"/>
  </r>
  <r>
    <x v="361"/>
    <n v="1"/>
    <m/>
    <n v="1"/>
  </r>
  <r>
    <x v="362"/>
    <n v="1"/>
    <m/>
    <n v="1"/>
  </r>
  <r>
    <x v="363"/>
    <n v="1"/>
    <m/>
    <n v="1"/>
  </r>
  <r>
    <x v="364"/>
    <n v="1"/>
    <m/>
    <n v="1"/>
  </r>
  <r>
    <x v="365"/>
    <n v="1"/>
    <m/>
    <n v="1"/>
  </r>
  <r>
    <x v="366"/>
    <n v="1"/>
    <m/>
    <n v="1"/>
  </r>
  <r>
    <x v="367"/>
    <n v="1"/>
    <m/>
    <n v="1"/>
  </r>
  <r>
    <x v="368"/>
    <n v="1"/>
    <m/>
    <n v="1"/>
  </r>
  <r>
    <x v="369"/>
    <n v="1"/>
    <m/>
    <n v="1"/>
  </r>
  <r>
    <x v="370"/>
    <n v="1"/>
    <m/>
    <n v="1"/>
  </r>
  <r>
    <x v="371"/>
    <n v="1"/>
    <m/>
    <n v="1"/>
  </r>
  <r>
    <x v="372"/>
    <n v="1"/>
    <m/>
    <n v="1"/>
  </r>
  <r>
    <x v="373"/>
    <n v="1"/>
    <m/>
    <n v="1"/>
  </r>
  <r>
    <x v="374"/>
    <n v="1"/>
    <m/>
    <n v="1"/>
  </r>
  <r>
    <x v="375"/>
    <n v="1"/>
    <m/>
    <n v="1"/>
  </r>
  <r>
    <x v="376"/>
    <n v="1"/>
    <m/>
    <n v="1"/>
  </r>
  <r>
    <x v="377"/>
    <n v="1"/>
    <m/>
    <n v="1"/>
  </r>
  <r>
    <x v="378"/>
    <n v="1"/>
    <m/>
    <n v="1"/>
  </r>
  <r>
    <x v="379"/>
    <n v="1"/>
    <m/>
    <n v="1"/>
  </r>
  <r>
    <x v="380"/>
    <n v="1"/>
    <m/>
    <n v="1"/>
  </r>
  <r>
    <x v="381"/>
    <n v="1"/>
    <m/>
    <n v="1"/>
  </r>
  <r>
    <x v="382"/>
    <n v="1"/>
    <m/>
    <n v="1"/>
  </r>
  <r>
    <x v="383"/>
    <n v="1"/>
    <m/>
    <n v="1"/>
  </r>
  <r>
    <x v="384"/>
    <n v="1"/>
    <m/>
    <n v="1"/>
  </r>
  <r>
    <x v="385"/>
    <n v="1"/>
    <m/>
    <n v="1"/>
  </r>
  <r>
    <x v="386"/>
    <n v="1"/>
    <m/>
    <n v="1"/>
  </r>
  <r>
    <x v="387"/>
    <n v="1"/>
    <m/>
    <n v="1"/>
  </r>
  <r>
    <x v="388"/>
    <n v="1"/>
    <m/>
    <n v="1"/>
  </r>
  <r>
    <x v="389"/>
    <n v="1"/>
    <m/>
    <n v="1"/>
  </r>
  <r>
    <x v="390"/>
    <n v="1"/>
    <m/>
    <n v="1"/>
  </r>
  <r>
    <x v="391"/>
    <n v="1"/>
    <m/>
    <n v="1"/>
  </r>
  <r>
    <x v="391"/>
    <n v="1"/>
    <m/>
    <n v="1"/>
  </r>
  <r>
    <x v="392"/>
    <n v="1"/>
    <m/>
    <n v="1"/>
  </r>
  <r>
    <x v="392"/>
    <n v="1"/>
    <m/>
    <n v="1"/>
  </r>
  <r>
    <x v="393"/>
    <n v="1"/>
    <m/>
    <n v="1"/>
  </r>
  <r>
    <x v="394"/>
    <n v="1"/>
    <m/>
    <n v="1"/>
  </r>
  <r>
    <x v="395"/>
    <n v="1"/>
    <m/>
    <n v="1"/>
  </r>
  <r>
    <x v="396"/>
    <n v="1"/>
    <m/>
    <n v="1"/>
  </r>
  <r>
    <x v="397"/>
    <n v="1"/>
    <m/>
    <n v="1"/>
  </r>
  <r>
    <x v="398"/>
    <n v="1"/>
    <m/>
    <n v="1"/>
  </r>
  <r>
    <x v="399"/>
    <n v="1"/>
    <m/>
    <n v="1"/>
  </r>
  <r>
    <x v="400"/>
    <n v="1"/>
    <m/>
    <n v="1"/>
  </r>
  <r>
    <x v="401"/>
    <n v="1"/>
    <m/>
    <n v="1"/>
  </r>
  <r>
    <x v="402"/>
    <n v="1"/>
    <m/>
    <n v="1"/>
  </r>
  <r>
    <x v="403"/>
    <n v="1"/>
    <m/>
    <n v="1"/>
  </r>
  <r>
    <x v="404"/>
    <n v="1"/>
    <m/>
    <n v="1"/>
  </r>
  <r>
    <x v="405"/>
    <n v="1"/>
    <m/>
    <n v="1"/>
  </r>
  <r>
    <x v="406"/>
    <n v="1"/>
    <m/>
    <n v="1"/>
  </r>
  <r>
    <x v="407"/>
    <n v="1"/>
    <m/>
    <n v="1"/>
  </r>
  <r>
    <x v="408"/>
    <n v="1"/>
    <m/>
    <n v="1"/>
  </r>
  <r>
    <x v="409"/>
    <n v="1"/>
    <m/>
    <n v="1"/>
  </r>
  <r>
    <x v="410"/>
    <n v="1"/>
    <m/>
    <n v="1"/>
  </r>
  <r>
    <x v="411"/>
    <n v="1"/>
    <m/>
    <n v="1"/>
  </r>
  <r>
    <x v="412"/>
    <n v="1"/>
    <m/>
    <n v="1"/>
  </r>
  <r>
    <x v="413"/>
    <n v="1"/>
    <m/>
    <n v="1"/>
  </r>
  <r>
    <x v="414"/>
    <n v="1"/>
    <m/>
    <n v="1"/>
  </r>
  <r>
    <x v="415"/>
    <n v="1"/>
    <m/>
    <n v="1"/>
  </r>
  <r>
    <x v="416"/>
    <n v="1"/>
    <m/>
    <n v="1"/>
  </r>
  <r>
    <x v="417"/>
    <n v="1"/>
    <m/>
    <n v="1"/>
  </r>
  <r>
    <x v="418"/>
    <n v="1"/>
    <m/>
    <n v="1"/>
  </r>
  <r>
    <x v="419"/>
    <n v="1"/>
    <m/>
    <n v="1"/>
  </r>
  <r>
    <x v="420"/>
    <n v="1"/>
    <m/>
    <n v="1"/>
  </r>
  <r>
    <x v="421"/>
    <n v="1"/>
    <m/>
    <n v="1"/>
  </r>
  <r>
    <x v="422"/>
    <n v="1"/>
    <m/>
    <n v="1"/>
  </r>
  <r>
    <x v="423"/>
    <n v="1"/>
    <m/>
    <n v="1"/>
  </r>
  <r>
    <x v="424"/>
    <n v="1"/>
    <m/>
    <n v="1"/>
  </r>
  <r>
    <x v="425"/>
    <n v="1"/>
    <m/>
    <n v="1"/>
  </r>
  <r>
    <x v="426"/>
    <n v="1"/>
    <m/>
    <n v="1"/>
  </r>
  <r>
    <x v="427"/>
    <n v="1"/>
    <m/>
    <n v="1"/>
  </r>
  <r>
    <x v="428"/>
    <n v="1"/>
    <m/>
    <n v="1"/>
  </r>
  <r>
    <x v="429"/>
    <n v="1"/>
    <m/>
    <n v="1"/>
  </r>
  <r>
    <x v="430"/>
    <n v="1"/>
    <m/>
    <n v="1"/>
  </r>
  <r>
    <x v="431"/>
    <n v="1"/>
    <m/>
    <n v="1"/>
  </r>
  <r>
    <x v="432"/>
    <n v="1"/>
    <m/>
    <n v="1"/>
  </r>
  <r>
    <x v="433"/>
    <n v="1"/>
    <m/>
    <n v="1"/>
  </r>
  <r>
    <x v="434"/>
    <n v="1"/>
    <m/>
    <n v="1"/>
  </r>
  <r>
    <x v="345"/>
    <n v="1"/>
    <m/>
    <n v="1"/>
  </r>
  <r>
    <x v="346"/>
    <n v="1"/>
    <m/>
    <n v="1"/>
  </r>
  <r>
    <x v="435"/>
    <n v="1"/>
    <m/>
    <n v="1"/>
  </r>
  <r>
    <x v="436"/>
    <n v="1"/>
    <m/>
    <n v="1"/>
  </r>
  <r>
    <x v="437"/>
    <n v="1"/>
    <m/>
    <n v="1"/>
  </r>
  <r>
    <x v="438"/>
    <n v="1"/>
    <m/>
    <n v="1"/>
  </r>
  <r>
    <x v="439"/>
    <n v="1"/>
    <m/>
    <n v="1"/>
  </r>
  <r>
    <x v="440"/>
    <n v="1"/>
    <m/>
    <n v="1"/>
  </r>
  <r>
    <x v="441"/>
    <n v="1"/>
    <m/>
    <n v="1"/>
  </r>
  <r>
    <x v="442"/>
    <n v="1"/>
    <m/>
    <n v="1"/>
  </r>
  <r>
    <x v="443"/>
    <n v="1"/>
    <m/>
    <n v="1"/>
  </r>
  <r>
    <x v="444"/>
    <n v="1"/>
    <m/>
    <n v="1"/>
  </r>
  <r>
    <x v="445"/>
    <n v="1"/>
    <m/>
    <n v="1"/>
  </r>
  <r>
    <x v="446"/>
    <n v="1"/>
    <m/>
    <n v="1"/>
  </r>
  <r>
    <x v="447"/>
    <n v="1"/>
    <m/>
    <n v="1"/>
  </r>
  <r>
    <x v="448"/>
    <n v="1"/>
    <m/>
    <n v="1"/>
  </r>
  <r>
    <x v="449"/>
    <n v="1"/>
    <m/>
    <n v="1"/>
  </r>
  <r>
    <x v="450"/>
    <n v="1"/>
    <m/>
    <n v="1"/>
  </r>
  <r>
    <x v="451"/>
    <n v="1"/>
    <m/>
    <n v="1"/>
  </r>
  <r>
    <x v="452"/>
    <n v="1"/>
    <m/>
    <n v="1"/>
  </r>
  <r>
    <x v="453"/>
    <n v="1"/>
    <m/>
    <n v="1"/>
  </r>
  <r>
    <x v="454"/>
    <n v="1"/>
    <m/>
    <n v="1"/>
  </r>
  <r>
    <x v="455"/>
    <n v="1"/>
    <m/>
    <n v="1"/>
  </r>
  <r>
    <x v="456"/>
    <n v="1"/>
    <m/>
    <n v="1"/>
  </r>
  <r>
    <x v="457"/>
    <n v="1"/>
    <m/>
    <n v="1"/>
  </r>
  <r>
    <x v="458"/>
    <n v="1"/>
    <m/>
    <n v="1"/>
  </r>
  <r>
    <x v="459"/>
    <n v="1"/>
    <m/>
    <n v="1"/>
  </r>
  <r>
    <x v="460"/>
    <n v="1"/>
    <m/>
    <n v="1"/>
  </r>
  <r>
    <x v="461"/>
    <n v="1"/>
    <m/>
    <n v="1"/>
  </r>
  <r>
    <x v="462"/>
    <n v="1"/>
    <m/>
    <n v="1"/>
  </r>
  <r>
    <x v="463"/>
    <n v="1"/>
    <m/>
    <n v="1"/>
  </r>
  <r>
    <x v="464"/>
    <n v="1"/>
    <m/>
    <n v="1"/>
  </r>
  <r>
    <x v="465"/>
    <n v="1"/>
    <m/>
    <n v="1"/>
  </r>
  <r>
    <x v="466"/>
    <n v="1"/>
    <m/>
    <n v="1"/>
  </r>
  <r>
    <x v="467"/>
    <n v="1"/>
    <m/>
    <n v="1"/>
  </r>
  <r>
    <x v="468"/>
    <n v="1"/>
    <m/>
    <n v="1"/>
  </r>
  <r>
    <x v="469"/>
    <n v="1"/>
    <m/>
    <n v="1"/>
  </r>
  <r>
    <x v="470"/>
    <n v="1"/>
    <m/>
    <n v="1"/>
  </r>
  <r>
    <x v="471"/>
    <n v="1"/>
    <m/>
    <n v="1"/>
  </r>
  <r>
    <x v="472"/>
    <n v="1"/>
    <m/>
    <n v="1"/>
  </r>
  <r>
    <x v="473"/>
    <n v="1"/>
    <m/>
    <n v="1"/>
  </r>
  <r>
    <x v="474"/>
    <n v="1"/>
    <m/>
    <n v="1"/>
  </r>
  <r>
    <x v="475"/>
    <n v="1"/>
    <m/>
    <n v="1"/>
  </r>
  <r>
    <x v="476"/>
    <n v="1"/>
    <m/>
    <n v="1"/>
  </r>
  <r>
    <x v="477"/>
    <n v="1"/>
    <m/>
    <n v="1"/>
  </r>
  <r>
    <x v="478"/>
    <n v="1"/>
    <m/>
    <n v="1"/>
  </r>
  <r>
    <x v="478"/>
    <n v="1"/>
    <m/>
    <n v="1"/>
  </r>
  <r>
    <x v="479"/>
    <n v="1"/>
    <m/>
    <n v="1"/>
  </r>
  <r>
    <x v="480"/>
    <n v="1"/>
    <m/>
    <n v="1"/>
  </r>
  <r>
    <x v="481"/>
    <n v="1"/>
    <m/>
    <n v="1"/>
  </r>
  <r>
    <x v="482"/>
    <n v="1"/>
    <m/>
    <n v="1"/>
  </r>
  <r>
    <x v="483"/>
    <n v="1"/>
    <m/>
    <n v="1"/>
  </r>
  <r>
    <x v="484"/>
    <n v="1"/>
    <m/>
    <n v="1"/>
  </r>
  <r>
    <x v="485"/>
    <n v="1"/>
    <m/>
    <n v="1"/>
  </r>
  <r>
    <x v="486"/>
    <n v="1"/>
    <m/>
    <n v="1"/>
  </r>
  <r>
    <x v="487"/>
    <n v="1"/>
    <m/>
    <n v="1"/>
  </r>
  <r>
    <x v="488"/>
    <n v="1"/>
    <m/>
    <n v="1"/>
  </r>
  <r>
    <x v="489"/>
    <n v="1"/>
    <m/>
    <n v="1"/>
  </r>
  <r>
    <x v="490"/>
    <n v="1"/>
    <m/>
    <n v="1"/>
  </r>
  <r>
    <x v="491"/>
    <n v="1"/>
    <m/>
    <n v="1"/>
  </r>
  <r>
    <x v="492"/>
    <n v="1"/>
    <m/>
    <n v="1"/>
  </r>
  <r>
    <x v="493"/>
    <n v="1"/>
    <m/>
    <n v="1"/>
  </r>
  <r>
    <x v="494"/>
    <n v="1"/>
    <m/>
    <n v="1"/>
  </r>
  <r>
    <x v="495"/>
    <n v="1"/>
    <m/>
    <n v="1"/>
  </r>
  <r>
    <x v="496"/>
    <n v="1"/>
    <m/>
    <n v="1"/>
  </r>
  <r>
    <x v="497"/>
    <n v="1"/>
    <m/>
    <n v="1"/>
  </r>
  <r>
    <x v="498"/>
    <n v="1"/>
    <m/>
    <n v="1"/>
  </r>
  <r>
    <x v="499"/>
    <n v="1"/>
    <m/>
    <n v="1"/>
  </r>
  <r>
    <x v="500"/>
    <n v="1"/>
    <m/>
    <n v="1"/>
  </r>
  <r>
    <x v="501"/>
    <n v="1"/>
    <m/>
    <n v="1"/>
  </r>
  <r>
    <x v="502"/>
    <n v="1"/>
    <m/>
    <n v="1"/>
  </r>
  <r>
    <x v="503"/>
    <n v="1"/>
    <m/>
    <n v="1"/>
  </r>
  <r>
    <x v="504"/>
    <n v="1"/>
    <m/>
    <n v="1"/>
  </r>
  <r>
    <x v="505"/>
    <n v="1"/>
    <m/>
    <n v="1"/>
  </r>
  <r>
    <x v="506"/>
    <n v="1"/>
    <m/>
    <n v="1"/>
  </r>
  <r>
    <x v="507"/>
    <n v="1"/>
    <m/>
    <n v="1"/>
  </r>
  <r>
    <x v="508"/>
    <n v="1"/>
    <m/>
    <n v="1"/>
  </r>
  <r>
    <x v="509"/>
    <n v="1"/>
    <m/>
    <n v="1"/>
  </r>
  <r>
    <x v="510"/>
    <n v="1"/>
    <m/>
    <n v="1"/>
  </r>
  <r>
    <x v="511"/>
    <n v="1"/>
    <m/>
    <n v="1"/>
  </r>
  <r>
    <x v="512"/>
    <n v="1"/>
    <m/>
    <n v="1"/>
  </r>
  <r>
    <x v="513"/>
    <n v="1"/>
    <m/>
    <n v="1"/>
  </r>
  <r>
    <x v="514"/>
    <n v="1"/>
    <m/>
    <n v="1"/>
  </r>
  <r>
    <x v="515"/>
    <n v="1"/>
    <m/>
    <n v="1"/>
  </r>
  <r>
    <x v="516"/>
    <n v="1"/>
    <m/>
    <n v="1"/>
  </r>
  <r>
    <x v="517"/>
    <n v="1"/>
    <m/>
    <n v="1"/>
  </r>
  <r>
    <x v="518"/>
    <n v="1"/>
    <m/>
    <n v="1"/>
  </r>
  <r>
    <x v="519"/>
    <n v="1"/>
    <m/>
    <n v="1"/>
  </r>
  <r>
    <x v="520"/>
    <n v="1"/>
    <m/>
    <n v="1"/>
  </r>
  <r>
    <x v="521"/>
    <n v="1"/>
    <m/>
    <n v="1"/>
  </r>
  <r>
    <x v="522"/>
    <n v="1"/>
    <m/>
    <n v="1"/>
  </r>
  <r>
    <x v="523"/>
    <n v="1"/>
    <m/>
    <n v="1"/>
  </r>
  <r>
    <x v="524"/>
    <n v="1"/>
    <m/>
    <n v="1"/>
  </r>
  <r>
    <x v="525"/>
    <m/>
    <m/>
    <n v="0"/>
  </r>
  <r>
    <x v="24"/>
    <m/>
    <s v="-1"/>
    <n v="-1"/>
  </r>
  <r>
    <x v="25"/>
    <m/>
    <s v="-1"/>
    <n v="-1"/>
  </r>
  <r>
    <x v="26"/>
    <m/>
    <s v="-1"/>
    <n v="-1"/>
  </r>
  <r>
    <x v="27"/>
    <m/>
    <s v="-1"/>
    <n v="-1"/>
  </r>
  <r>
    <x v="28"/>
    <m/>
    <s v="-1"/>
    <n v="-1"/>
  </r>
  <r>
    <x v="30"/>
    <m/>
    <s v="-1"/>
    <n v="-1"/>
  </r>
  <r>
    <x v="33"/>
    <m/>
    <s v="-1"/>
    <n v="-1"/>
  </r>
  <r>
    <x v="34"/>
    <m/>
    <s v="-1"/>
    <n v="-1"/>
  </r>
  <r>
    <x v="35"/>
    <m/>
    <s v="-1"/>
    <n v="-1"/>
  </r>
  <r>
    <x v="36"/>
    <m/>
    <s v="-1"/>
    <n v="-1"/>
  </r>
  <r>
    <x v="37"/>
    <m/>
    <s v="-1"/>
    <n v="-1"/>
  </r>
  <r>
    <x v="38"/>
    <m/>
    <s v="-1"/>
    <n v="-1"/>
  </r>
  <r>
    <x v="39"/>
    <m/>
    <s v="-1"/>
    <n v="-1"/>
  </r>
  <r>
    <x v="40"/>
    <m/>
    <s v="-1"/>
    <n v="-1"/>
  </r>
  <r>
    <x v="41"/>
    <m/>
    <s v="-1"/>
    <n v="-1"/>
  </r>
  <r>
    <x v="42"/>
    <m/>
    <s v="-1"/>
    <n v="-1"/>
  </r>
  <r>
    <x v="43"/>
    <m/>
    <s v="-1"/>
    <n v="-1"/>
  </r>
  <r>
    <x v="44"/>
    <m/>
    <s v="-1"/>
    <n v="-1"/>
  </r>
  <r>
    <x v="45"/>
    <m/>
    <s v="-1"/>
    <n v="-1"/>
  </r>
  <r>
    <x v="46"/>
    <m/>
    <s v="-1"/>
    <n v="-1"/>
  </r>
  <r>
    <x v="47"/>
    <m/>
    <s v="-1"/>
    <n v="-1"/>
  </r>
  <r>
    <x v="48"/>
    <m/>
    <s v="-1"/>
    <n v="-1"/>
  </r>
  <r>
    <x v="49"/>
    <m/>
    <s v="-1"/>
    <n v="-1"/>
  </r>
  <r>
    <x v="50"/>
    <m/>
    <s v="-1"/>
    <n v="-1"/>
  </r>
  <r>
    <x v="51"/>
    <m/>
    <s v="-1"/>
    <n v="-1"/>
  </r>
  <r>
    <x v="52"/>
    <m/>
    <s v="-1"/>
    <n v="-1"/>
  </r>
  <r>
    <x v="53"/>
    <m/>
    <s v="-1"/>
    <n v="-1"/>
  </r>
  <r>
    <x v="95"/>
    <m/>
    <s v="-1"/>
    <n v="-1"/>
  </r>
  <r>
    <x v="96"/>
    <m/>
    <s v="-1"/>
    <n v="-1"/>
  </r>
  <r>
    <x v="97"/>
    <m/>
    <s v="-1"/>
    <n v="-1"/>
  </r>
  <r>
    <x v="98"/>
    <m/>
    <s v="-1"/>
    <n v="-1"/>
  </r>
  <r>
    <x v="99"/>
    <m/>
    <s v="-1"/>
    <n v="-1"/>
  </r>
  <r>
    <x v="100"/>
    <m/>
    <s v="-1"/>
    <n v="-1"/>
  </r>
  <r>
    <x v="54"/>
    <m/>
    <s v="-1"/>
    <n v="-1"/>
  </r>
  <r>
    <x v="55"/>
    <m/>
    <s v="-1"/>
    <n v="-1"/>
  </r>
  <r>
    <x v="56"/>
    <m/>
    <s v="-1"/>
    <n v="-1"/>
  </r>
  <r>
    <x v="57"/>
    <m/>
    <s v="-1"/>
    <n v="-1"/>
  </r>
  <r>
    <x v="58"/>
    <m/>
    <s v="-1"/>
    <n v="-1"/>
  </r>
  <r>
    <x v="59"/>
    <m/>
    <s v="-1"/>
    <n v="-1"/>
  </r>
  <r>
    <x v="60"/>
    <m/>
    <s v="-1"/>
    <n v="-1"/>
  </r>
  <r>
    <x v="61"/>
    <m/>
    <s v="-1"/>
    <n v="-1"/>
  </r>
  <r>
    <x v="62"/>
    <m/>
    <s v="-1"/>
    <n v="-1"/>
  </r>
  <r>
    <x v="63"/>
    <m/>
    <s v="-1"/>
    <n v="-1"/>
  </r>
  <r>
    <x v="64"/>
    <m/>
    <s v="-1"/>
    <n v="-1"/>
  </r>
  <r>
    <x v="65"/>
    <m/>
    <s v="-1"/>
    <n v="-1"/>
  </r>
  <r>
    <x v="66"/>
    <m/>
    <s v="-1"/>
    <n v="-1"/>
  </r>
  <r>
    <x v="67"/>
    <m/>
    <s v="-1"/>
    <n v="-1"/>
  </r>
  <r>
    <x v="69"/>
    <m/>
    <s v="-1"/>
    <n v="-1"/>
  </r>
  <r>
    <x v="70"/>
    <m/>
    <s v="-1"/>
    <n v="-1"/>
  </r>
  <r>
    <x v="71"/>
    <m/>
    <s v="-1"/>
    <n v="-1"/>
  </r>
  <r>
    <x v="72"/>
    <m/>
    <s v="-1"/>
    <n v="-1"/>
  </r>
  <r>
    <x v="73"/>
    <m/>
    <s v="-1"/>
    <n v="-1"/>
  </r>
  <r>
    <x v="74"/>
    <m/>
    <s v="-1"/>
    <n v="-1"/>
  </r>
  <r>
    <x v="75"/>
    <m/>
    <s v="-1"/>
    <n v="-1"/>
  </r>
  <r>
    <x v="76"/>
    <m/>
    <s v="-1"/>
    <n v="-1"/>
  </r>
  <r>
    <x v="77"/>
    <m/>
    <s v="-1"/>
    <n v="-1"/>
  </r>
  <r>
    <x v="78"/>
    <m/>
    <s v="-1"/>
    <n v="-1"/>
  </r>
  <r>
    <x v="79"/>
    <m/>
    <s v="-1"/>
    <n v="-1"/>
  </r>
  <r>
    <x v="80"/>
    <m/>
    <s v="-1"/>
    <n v="-1"/>
  </r>
  <r>
    <x v="81"/>
    <m/>
    <s v="-1"/>
    <n v="-1"/>
  </r>
  <r>
    <x v="82"/>
    <m/>
    <s v="-1"/>
    <n v="-1"/>
  </r>
  <r>
    <x v="83"/>
    <m/>
    <s v="-1"/>
    <n v="-1"/>
  </r>
  <r>
    <x v="84"/>
    <m/>
    <s v="-1"/>
    <n v="-1"/>
  </r>
  <r>
    <x v="85"/>
    <m/>
    <s v="-1"/>
    <n v="-1"/>
  </r>
  <r>
    <x v="86"/>
    <m/>
    <s v="-1"/>
    <n v="-1"/>
  </r>
  <r>
    <x v="87"/>
    <m/>
    <s v="-1"/>
    <n v="-1"/>
  </r>
  <r>
    <x v="88"/>
    <m/>
    <s v="-1"/>
    <n v="-1"/>
  </r>
  <r>
    <x v="89"/>
    <m/>
    <s v="-1"/>
    <n v="-1"/>
  </r>
  <r>
    <x v="90"/>
    <m/>
    <s v="-1"/>
    <n v="-1"/>
  </r>
  <r>
    <x v="91"/>
    <m/>
    <s v="-1"/>
    <n v="-1"/>
  </r>
  <r>
    <x v="92"/>
    <m/>
    <s v="-1"/>
    <n v="-1"/>
  </r>
  <r>
    <x v="93"/>
    <m/>
    <s v="-1"/>
    <n v="-1"/>
  </r>
  <r>
    <x v="94"/>
    <m/>
    <s v="-1"/>
    <n v="-1"/>
  </r>
  <r>
    <x v="526"/>
    <m/>
    <s v="-1"/>
    <n v="-1"/>
  </r>
  <r>
    <x v="526"/>
    <m/>
    <s v="-1"/>
    <n v="-1"/>
  </r>
  <r>
    <x v="101"/>
    <m/>
    <s v="-1"/>
    <n v="-1"/>
  </r>
  <r>
    <x v="102"/>
    <m/>
    <s v="-1"/>
    <n v="-1"/>
  </r>
  <r>
    <x v="103"/>
    <m/>
    <s v="-1"/>
    <n v="-1"/>
  </r>
  <r>
    <x v="104"/>
    <m/>
    <s v="-1"/>
    <n v="-1"/>
  </r>
  <r>
    <x v="105"/>
    <m/>
    <s v="-1"/>
    <n v="-1"/>
  </r>
  <r>
    <x v="106"/>
    <m/>
    <s v="-1"/>
    <n v="-1"/>
  </r>
  <r>
    <x v="107"/>
    <m/>
    <s v="-1"/>
    <n v="-1"/>
  </r>
  <r>
    <x v="108"/>
    <m/>
    <s v="-1"/>
    <n v="-1"/>
  </r>
  <r>
    <x v="109"/>
    <m/>
    <s v="-1"/>
    <n v="-1"/>
  </r>
  <r>
    <x v="110"/>
    <m/>
    <s v="-1"/>
    <n v="-1"/>
  </r>
  <r>
    <x v="111"/>
    <m/>
    <s v="-1"/>
    <n v="-1"/>
  </r>
  <r>
    <x v="112"/>
    <m/>
    <s v="-1"/>
    <n v="-1"/>
  </r>
  <r>
    <x v="113"/>
    <m/>
    <s v="-1"/>
    <n v="-1"/>
  </r>
  <r>
    <x v="114"/>
    <m/>
    <s v="-1"/>
    <n v="-1"/>
  </r>
  <r>
    <x v="115"/>
    <m/>
    <s v="-1"/>
    <n v="-1"/>
  </r>
  <r>
    <x v="116"/>
    <m/>
    <s v="-1"/>
    <n v="-1"/>
  </r>
  <r>
    <x v="117"/>
    <m/>
    <s v="-1"/>
    <n v="-1"/>
  </r>
  <r>
    <x v="118"/>
    <m/>
    <s v="-1"/>
    <n v="-1"/>
  </r>
  <r>
    <x v="119"/>
    <m/>
    <s v="-1"/>
    <n v="-1"/>
  </r>
  <r>
    <x v="120"/>
    <m/>
    <s v="-1"/>
    <n v="-1"/>
  </r>
  <r>
    <x v="121"/>
    <m/>
    <s v="-1"/>
    <n v="-1"/>
  </r>
  <r>
    <x v="122"/>
    <m/>
    <s v="-1"/>
    <n v="-1"/>
  </r>
  <r>
    <x v="123"/>
    <m/>
    <s v="-1"/>
    <n v="-1"/>
  </r>
  <r>
    <x v="124"/>
    <m/>
    <s v="-1"/>
    <n v="-1"/>
  </r>
  <r>
    <x v="125"/>
    <m/>
    <s v="-1"/>
    <n v="-1"/>
  </r>
  <r>
    <x v="126"/>
    <m/>
    <s v="-1"/>
    <n v="-1"/>
  </r>
  <r>
    <x v="127"/>
    <m/>
    <s v="-1"/>
    <n v="-1"/>
  </r>
  <r>
    <x v="128"/>
    <m/>
    <s v="-1"/>
    <n v="-1"/>
  </r>
  <r>
    <x v="129"/>
    <m/>
    <s v="-1"/>
    <n v="-1"/>
  </r>
  <r>
    <x v="130"/>
    <m/>
    <s v="-1"/>
    <n v="-1"/>
  </r>
  <r>
    <x v="131"/>
    <m/>
    <s v="-1"/>
    <n v="-1"/>
  </r>
  <r>
    <x v="132"/>
    <m/>
    <s v="-1"/>
    <n v="-1"/>
  </r>
  <r>
    <x v="133"/>
    <m/>
    <s v="-1"/>
    <n v="-1"/>
  </r>
  <r>
    <x v="134"/>
    <m/>
    <s v="-1"/>
    <n v="-1"/>
  </r>
  <r>
    <x v="135"/>
    <m/>
    <s v="-1"/>
    <n v="-1"/>
  </r>
  <r>
    <x v="136"/>
    <m/>
    <s v="-1"/>
    <n v="-1"/>
  </r>
  <r>
    <x v="137"/>
    <m/>
    <s v="-1"/>
    <n v="-1"/>
  </r>
  <r>
    <x v="138"/>
    <m/>
    <s v="-1"/>
    <n v="-1"/>
  </r>
  <r>
    <x v="139"/>
    <m/>
    <s v="-1"/>
    <n v="-1"/>
  </r>
  <r>
    <x v="140"/>
    <m/>
    <s v="-1"/>
    <n v="-1"/>
  </r>
  <r>
    <x v="141"/>
    <m/>
    <s v="-1"/>
    <n v="-1"/>
  </r>
  <r>
    <x v="142"/>
    <m/>
    <s v="-1"/>
    <n v="-1"/>
  </r>
  <r>
    <x v="143"/>
    <m/>
    <s v="-1"/>
    <n v="-1"/>
  </r>
  <r>
    <x v="144"/>
    <m/>
    <s v="-1"/>
    <n v="-1"/>
  </r>
  <r>
    <x v="145"/>
    <m/>
    <s v="-1"/>
    <n v="-1"/>
  </r>
  <r>
    <x v="146"/>
    <m/>
    <s v="-1"/>
    <n v="-1"/>
  </r>
  <r>
    <x v="147"/>
    <m/>
    <s v="-1"/>
    <n v="-1"/>
  </r>
  <r>
    <x v="148"/>
    <m/>
    <s v="-1"/>
    <n v="-1"/>
  </r>
  <r>
    <x v="149"/>
    <m/>
    <s v="-1"/>
    <n v="-1"/>
  </r>
  <r>
    <x v="150"/>
    <m/>
    <s v="-1"/>
    <n v="-1"/>
  </r>
  <r>
    <x v="151"/>
    <m/>
    <s v="-1"/>
    <n v="-1"/>
  </r>
  <r>
    <x v="152"/>
    <m/>
    <s v="-1"/>
    <n v="-1"/>
  </r>
  <r>
    <x v="153"/>
    <m/>
    <s v="-1"/>
    <n v="-1"/>
  </r>
  <r>
    <x v="154"/>
    <m/>
    <s v="-1"/>
    <n v="-1"/>
  </r>
  <r>
    <x v="155"/>
    <m/>
    <s v="-1"/>
    <n v="-1"/>
  </r>
  <r>
    <x v="156"/>
    <m/>
    <s v="-1"/>
    <n v="-1"/>
  </r>
  <r>
    <x v="157"/>
    <m/>
    <s v="-1"/>
    <n v="-1"/>
  </r>
  <r>
    <x v="158"/>
    <m/>
    <s v="-1"/>
    <n v="-1"/>
  </r>
  <r>
    <x v="159"/>
    <m/>
    <s v="-1"/>
    <n v="-1"/>
  </r>
  <r>
    <x v="160"/>
    <m/>
    <s v="-1"/>
    <n v="-1"/>
  </r>
  <r>
    <x v="161"/>
    <m/>
    <s v="-1"/>
    <n v="-1"/>
  </r>
  <r>
    <x v="162"/>
    <m/>
    <s v="-1"/>
    <n v="-1"/>
  </r>
  <r>
    <x v="163"/>
    <m/>
    <s v="-1"/>
    <n v="-1"/>
  </r>
  <r>
    <x v="164"/>
    <m/>
    <s v="-1"/>
    <n v="-1"/>
  </r>
  <r>
    <x v="165"/>
    <m/>
    <s v="-1"/>
    <n v="-1"/>
  </r>
  <r>
    <x v="166"/>
    <m/>
    <s v="-1"/>
    <n v="-1"/>
  </r>
  <r>
    <x v="167"/>
    <m/>
    <s v="-1"/>
    <n v="-1"/>
  </r>
  <r>
    <x v="168"/>
    <m/>
    <s v="-1"/>
    <n v="-1"/>
  </r>
  <r>
    <x v="169"/>
    <m/>
    <s v="-1"/>
    <n v="-1"/>
  </r>
  <r>
    <x v="170"/>
    <m/>
    <s v="-1"/>
    <n v="-1"/>
  </r>
  <r>
    <x v="171"/>
    <m/>
    <s v="-1"/>
    <n v="-1"/>
  </r>
  <r>
    <x v="172"/>
    <m/>
    <s v="-1"/>
    <n v="-1"/>
  </r>
  <r>
    <x v="173"/>
    <m/>
    <s v="-1"/>
    <n v="-1"/>
  </r>
  <r>
    <x v="174"/>
    <m/>
    <s v="-1"/>
    <n v="-1"/>
  </r>
  <r>
    <x v="175"/>
    <m/>
    <s v="-1"/>
    <n v="-1"/>
  </r>
  <r>
    <x v="176"/>
    <m/>
    <s v="-1"/>
    <n v="-1"/>
  </r>
  <r>
    <x v="177"/>
    <m/>
    <s v="-1"/>
    <n v="-1"/>
  </r>
  <r>
    <x v="178"/>
    <m/>
    <s v="-1"/>
    <n v="-1"/>
  </r>
  <r>
    <x v="179"/>
    <m/>
    <s v="-1"/>
    <n v="-1"/>
  </r>
  <r>
    <x v="180"/>
    <m/>
    <s v="-1"/>
    <n v="-1"/>
  </r>
  <r>
    <x v="181"/>
    <m/>
    <s v="-1"/>
    <n v="-1"/>
  </r>
  <r>
    <x v="182"/>
    <m/>
    <s v="-1"/>
    <n v="-1"/>
  </r>
  <r>
    <x v="183"/>
    <m/>
    <s v="-1"/>
    <n v="-1"/>
  </r>
  <r>
    <x v="184"/>
    <m/>
    <s v="-1"/>
    <n v="-1"/>
  </r>
  <r>
    <x v="185"/>
    <m/>
    <s v="-1"/>
    <n v="-1"/>
  </r>
  <r>
    <x v="186"/>
    <m/>
    <s v="-1"/>
    <n v="-1"/>
  </r>
  <r>
    <x v="187"/>
    <m/>
    <s v="-1"/>
    <n v="-1"/>
  </r>
  <r>
    <x v="188"/>
    <m/>
    <s v="-1"/>
    <n v="-1"/>
  </r>
  <r>
    <x v="189"/>
    <m/>
    <s v="-1"/>
    <n v="-1"/>
  </r>
  <r>
    <x v="190"/>
    <m/>
    <s v="-1"/>
    <n v="-1"/>
  </r>
  <r>
    <x v="191"/>
    <m/>
    <s v="-1"/>
    <n v="-1"/>
  </r>
  <r>
    <x v="192"/>
    <m/>
    <s v="-1"/>
    <n v="-1"/>
  </r>
  <r>
    <x v="193"/>
    <m/>
    <s v="-1"/>
    <n v="-1"/>
  </r>
  <r>
    <x v="194"/>
    <m/>
    <s v="-1"/>
    <n v="-1"/>
  </r>
  <r>
    <x v="195"/>
    <m/>
    <s v="-1"/>
    <n v="-1"/>
  </r>
  <r>
    <x v="196"/>
    <m/>
    <s v="-1"/>
    <n v="-1"/>
  </r>
  <r>
    <x v="197"/>
    <m/>
    <s v="-1"/>
    <n v="-1"/>
  </r>
  <r>
    <x v="198"/>
    <m/>
    <s v="-1"/>
    <n v="-1"/>
  </r>
  <r>
    <x v="199"/>
    <m/>
    <s v="-1"/>
    <n v="-1"/>
  </r>
  <r>
    <x v="200"/>
    <m/>
    <s v="-1"/>
    <n v="-1"/>
  </r>
  <r>
    <x v="201"/>
    <m/>
    <s v="-1"/>
    <n v="-1"/>
  </r>
  <r>
    <x v="202"/>
    <m/>
    <s v="-1"/>
    <n v="-1"/>
  </r>
  <r>
    <x v="203"/>
    <m/>
    <s v="-1"/>
    <n v="-1"/>
  </r>
  <r>
    <x v="204"/>
    <m/>
    <s v="-1"/>
    <n v="-1"/>
  </r>
  <r>
    <x v="205"/>
    <m/>
    <s v="-1"/>
    <n v="-1"/>
  </r>
  <r>
    <x v="206"/>
    <m/>
    <s v="-1"/>
    <n v="-1"/>
  </r>
  <r>
    <x v="207"/>
    <m/>
    <s v="-1"/>
    <n v="-1"/>
  </r>
  <r>
    <x v="208"/>
    <m/>
    <s v="-1"/>
    <n v="-1"/>
  </r>
  <r>
    <x v="209"/>
    <m/>
    <s v="-1"/>
    <n v="-1"/>
  </r>
  <r>
    <x v="210"/>
    <m/>
    <s v="-1"/>
    <n v="-1"/>
  </r>
  <r>
    <x v="211"/>
    <m/>
    <s v="-1"/>
    <n v="-1"/>
  </r>
  <r>
    <x v="212"/>
    <m/>
    <s v="-1"/>
    <n v="-1"/>
  </r>
  <r>
    <x v="213"/>
    <m/>
    <s v="-1"/>
    <n v="-1"/>
  </r>
  <r>
    <x v="214"/>
    <m/>
    <s v="-1"/>
    <n v="-1"/>
  </r>
  <r>
    <x v="215"/>
    <m/>
    <s v="-1"/>
    <n v="-1"/>
  </r>
  <r>
    <x v="216"/>
    <m/>
    <s v="-1"/>
    <n v="-1"/>
  </r>
  <r>
    <x v="217"/>
    <m/>
    <s v="-1"/>
    <n v="-1"/>
  </r>
  <r>
    <x v="218"/>
    <m/>
    <s v="-1"/>
    <n v="-1"/>
  </r>
  <r>
    <x v="219"/>
    <m/>
    <s v="-1"/>
    <n v="-1"/>
  </r>
  <r>
    <x v="220"/>
    <m/>
    <s v="-1"/>
    <n v="-1"/>
  </r>
  <r>
    <x v="221"/>
    <m/>
    <s v="-1"/>
    <n v="-1"/>
  </r>
  <r>
    <x v="222"/>
    <m/>
    <s v="-1"/>
    <n v="-1"/>
  </r>
  <r>
    <x v="223"/>
    <m/>
    <s v="-1"/>
    <n v="-1"/>
  </r>
  <r>
    <x v="224"/>
    <m/>
    <s v="-1"/>
    <n v="-1"/>
  </r>
  <r>
    <x v="225"/>
    <m/>
    <s v="-1"/>
    <n v="-1"/>
  </r>
  <r>
    <x v="226"/>
    <m/>
    <s v="-1"/>
    <n v="-1"/>
  </r>
  <r>
    <x v="227"/>
    <m/>
    <s v="-1"/>
    <n v="-1"/>
  </r>
  <r>
    <x v="228"/>
    <m/>
    <s v="-1"/>
    <n v="-1"/>
  </r>
  <r>
    <x v="229"/>
    <m/>
    <s v="-1"/>
    <n v="-1"/>
  </r>
  <r>
    <x v="230"/>
    <m/>
    <s v="-1"/>
    <n v="-1"/>
  </r>
  <r>
    <x v="231"/>
    <m/>
    <s v="-1"/>
    <n v="-1"/>
  </r>
  <r>
    <x v="232"/>
    <m/>
    <s v="-1"/>
    <n v="-1"/>
  </r>
  <r>
    <x v="233"/>
    <m/>
    <s v="-1"/>
    <n v="-1"/>
  </r>
  <r>
    <x v="234"/>
    <m/>
    <s v="-1"/>
    <n v="-1"/>
  </r>
  <r>
    <x v="235"/>
    <m/>
    <s v="-1"/>
    <n v="-1"/>
  </r>
  <r>
    <x v="236"/>
    <m/>
    <s v="-1"/>
    <n v="-1"/>
  </r>
  <r>
    <x v="237"/>
    <m/>
    <s v="-1"/>
    <n v="-1"/>
  </r>
  <r>
    <x v="238"/>
    <m/>
    <s v="-1"/>
    <n v="-1"/>
  </r>
  <r>
    <x v="239"/>
    <m/>
    <s v="-1"/>
    <n v="-1"/>
  </r>
  <r>
    <x v="240"/>
    <m/>
    <s v="-1"/>
    <n v="-1"/>
  </r>
  <r>
    <x v="241"/>
    <m/>
    <s v="-1"/>
    <n v="-1"/>
  </r>
  <r>
    <x v="242"/>
    <m/>
    <s v="-1"/>
    <n v="-1"/>
  </r>
  <r>
    <x v="243"/>
    <m/>
    <s v="-1"/>
    <n v="-1"/>
  </r>
  <r>
    <x v="244"/>
    <m/>
    <s v="-1"/>
    <n v="-1"/>
  </r>
  <r>
    <x v="245"/>
    <m/>
    <s v="-1"/>
    <n v="-1"/>
  </r>
  <r>
    <x v="246"/>
    <m/>
    <s v="-1"/>
    <n v="-1"/>
  </r>
  <r>
    <x v="247"/>
    <m/>
    <s v="-1"/>
    <n v="-1"/>
  </r>
  <r>
    <x v="248"/>
    <m/>
    <s v="-1"/>
    <n v="-1"/>
  </r>
  <r>
    <x v="249"/>
    <m/>
    <s v="-1"/>
    <n v="-1"/>
  </r>
  <r>
    <x v="250"/>
    <m/>
    <s v="-1"/>
    <n v="-1"/>
  </r>
  <r>
    <x v="251"/>
    <m/>
    <s v="-1"/>
    <n v="-1"/>
  </r>
  <r>
    <x v="252"/>
    <m/>
    <s v="-1"/>
    <n v="-1"/>
  </r>
  <r>
    <x v="253"/>
    <m/>
    <s v="-1"/>
    <n v="-1"/>
  </r>
  <r>
    <x v="254"/>
    <m/>
    <s v="-1"/>
    <n v="-1"/>
  </r>
  <r>
    <x v="255"/>
    <m/>
    <s v="-1"/>
    <n v="-1"/>
  </r>
  <r>
    <x v="527"/>
    <m/>
    <s v="-1"/>
    <n v="-1"/>
  </r>
  <r>
    <x v="256"/>
    <m/>
    <s v="-1"/>
    <n v="-1"/>
  </r>
  <r>
    <x v="257"/>
    <m/>
    <s v="-1"/>
    <n v="-1"/>
  </r>
  <r>
    <x v="258"/>
    <m/>
    <s v="-1"/>
    <n v="-1"/>
  </r>
  <r>
    <x v="259"/>
    <m/>
    <s v="-1"/>
    <n v="-1"/>
  </r>
  <r>
    <x v="261"/>
    <m/>
    <s v="-1"/>
    <n v="-1"/>
  </r>
  <r>
    <x v="262"/>
    <m/>
    <s v="-1"/>
    <n v="-1"/>
  </r>
  <r>
    <x v="263"/>
    <m/>
    <s v="-1"/>
    <n v="-1"/>
  </r>
  <r>
    <x v="264"/>
    <m/>
    <s v="-1"/>
    <n v="-1"/>
  </r>
  <r>
    <x v="265"/>
    <m/>
    <s v="-1"/>
    <n v="-1"/>
  </r>
  <r>
    <x v="266"/>
    <m/>
    <s v="-1"/>
    <n v="-1"/>
  </r>
  <r>
    <x v="267"/>
    <m/>
    <s v="-1"/>
    <n v="-1"/>
  </r>
  <r>
    <x v="268"/>
    <m/>
    <s v="-1"/>
    <n v="-1"/>
  </r>
  <r>
    <x v="269"/>
    <m/>
    <s v="-1"/>
    <n v="-1"/>
  </r>
  <r>
    <x v="270"/>
    <m/>
    <s v="-1"/>
    <n v="-1"/>
  </r>
  <r>
    <x v="271"/>
    <m/>
    <s v="-1"/>
    <n v="-1"/>
  </r>
  <r>
    <x v="272"/>
    <m/>
    <s v="-1"/>
    <n v="-1"/>
  </r>
  <r>
    <x v="273"/>
    <m/>
    <s v="-1"/>
    <n v="-1"/>
  </r>
  <r>
    <x v="274"/>
    <m/>
    <s v="-1"/>
    <n v="-1"/>
  </r>
  <r>
    <x v="275"/>
    <m/>
    <s v="-1"/>
    <n v="-1"/>
  </r>
  <r>
    <x v="276"/>
    <m/>
    <s v="-1"/>
    <n v="-1"/>
  </r>
  <r>
    <x v="277"/>
    <m/>
    <s v="-1"/>
    <n v="-1"/>
  </r>
  <r>
    <x v="278"/>
    <m/>
    <s v="-1"/>
    <n v="-1"/>
  </r>
  <r>
    <x v="279"/>
    <m/>
    <s v="-1"/>
    <n v="-1"/>
  </r>
  <r>
    <x v="280"/>
    <m/>
    <s v="-1"/>
    <n v="-1"/>
  </r>
  <r>
    <x v="281"/>
    <m/>
    <s v="-1"/>
    <n v="-1"/>
  </r>
  <r>
    <x v="282"/>
    <m/>
    <s v="-1"/>
    <n v="-1"/>
  </r>
  <r>
    <x v="283"/>
    <m/>
    <s v="-1"/>
    <n v="-1"/>
  </r>
  <r>
    <x v="284"/>
    <m/>
    <s v="-1"/>
    <n v="-1"/>
  </r>
  <r>
    <x v="285"/>
    <m/>
    <s v="-1"/>
    <n v="-1"/>
  </r>
  <r>
    <x v="286"/>
    <m/>
    <s v="-1"/>
    <n v="-1"/>
  </r>
  <r>
    <x v="287"/>
    <m/>
    <s v="-1"/>
    <n v="-1"/>
  </r>
  <r>
    <x v="288"/>
    <m/>
    <s v="-1"/>
    <n v="-1"/>
  </r>
  <r>
    <x v="289"/>
    <m/>
    <s v="-1"/>
    <n v="-1"/>
  </r>
  <r>
    <x v="290"/>
    <m/>
    <s v="-1"/>
    <n v="-1"/>
  </r>
  <r>
    <x v="291"/>
    <m/>
    <s v="-1"/>
    <n v="-1"/>
  </r>
  <r>
    <x v="292"/>
    <m/>
    <s v="-1"/>
    <n v="-1"/>
  </r>
  <r>
    <x v="293"/>
    <m/>
    <s v="-1"/>
    <n v="-1"/>
  </r>
  <r>
    <x v="294"/>
    <m/>
    <s v="-1"/>
    <n v="-1"/>
  </r>
  <r>
    <x v="295"/>
    <m/>
    <s v="-1"/>
    <n v="-1"/>
  </r>
  <r>
    <x v="296"/>
    <m/>
    <s v="-1"/>
    <n v="-1"/>
  </r>
  <r>
    <x v="297"/>
    <m/>
    <s v="-1"/>
    <n v="-1"/>
  </r>
  <r>
    <x v="298"/>
    <m/>
    <s v="-1"/>
    <n v="-1"/>
  </r>
  <r>
    <x v="299"/>
    <m/>
    <s v="-1"/>
    <n v="-1"/>
  </r>
  <r>
    <x v="300"/>
    <m/>
    <s v="-1"/>
    <n v="-1"/>
  </r>
  <r>
    <x v="301"/>
    <m/>
    <s v="-1"/>
    <n v="-1"/>
  </r>
  <r>
    <x v="302"/>
    <m/>
    <s v="-1"/>
    <n v="-1"/>
  </r>
  <r>
    <x v="303"/>
    <m/>
    <s v="-1"/>
    <n v="-1"/>
  </r>
  <r>
    <x v="304"/>
    <m/>
    <s v="-1"/>
    <n v="-1"/>
  </r>
  <r>
    <x v="305"/>
    <m/>
    <s v="-1"/>
    <n v="-1"/>
  </r>
  <r>
    <x v="306"/>
    <m/>
    <s v="-1"/>
    <n v="-1"/>
  </r>
  <r>
    <x v="307"/>
    <m/>
    <s v="-1"/>
    <n v="-1"/>
  </r>
  <r>
    <x v="308"/>
    <m/>
    <s v="-1"/>
    <n v="-1"/>
  </r>
  <r>
    <x v="309"/>
    <m/>
    <s v="-1"/>
    <n v="-1"/>
  </r>
  <r>
    <x v="310"/>
    <m/>
    <s v="-1"/>
    <n v="-1"/>
  </r>
  <r>
    <x v="311"/>
    <m/>
    <s v="-1"/>
    <n v="-1"/>
  </r>
  <r>
    <x v="312"/>
    <m/>
    <s v="-1"/>
    <n v="-1"/>
  </r>
  <r>
    <x v="313"/>
    <m/>
    <s v="-1"/>
    <n v="-1"/>
  </r>
  <r>
    <x v="314"/>
    <m/>
    <s v="-1"/>
    <n v="-1"/>
  </r>
  <r>
    <x v="315"/>
    <m/>
    <s v="-1"/>
    <n v="-1"/>
  </r>
  <r>
    <x v="316"/>
    <m/>
    <s v="-1"/>
    <n v="-1"/>
  </r>
  <r>
    <x v="317"/>
    <m/>
    <s v="-1"/>
    <n v="-1"/>
  </r>
  <r>
    <x v="318"/>
    <m/>
    <s v="-1"/>
    <n v="-1"/>
  </r>
  <r>
    <x v="319"/>
    <m/>
    <s v="-1"/>
    <n v="-1"/>
  </r>
  <r>
    <x v="320"/>
    <m/>
    <s v="-1"/>
    <n v="-1"/>
  </r>
  <r>
    <x v="321"/>
    <m/>
    <s v="-1"/>
    <n v="-1"/>
  </r>
  <r>
    <x v="322"/>
    <m/>
    <s v="-1"/>
    <n v="-1"/>
  </r>
  <r>
    <x v="323"/>
    <m/>
    <s v="-1"/>
    <n v="-1"/>
  </r>
  <r>
    <x v="324"/>
    <m/>
    <s v="-1"/>
    <n v="-1"/>
  </r>
  <r>
    <x v="333"/>
    <m/>
    <s v="-1"/>
    <n v="-1"/>
  </r>
  <r>
    <x v="334"/>
    <m/>
    <s v="-1"/>
    <n v="-1"/>
  </r>
  <r>
    <x v="335"/>
    <m/>
    <s v="-1"/>
    <n v="-1"/>
  </r>
  <r>
    <x v="336"/>
    <m/>
    <s v="-1"/>
    <n v="-1"/>
  </r>
  <r>
    <x v="337"/>
    <m/>
    <s v="-1"/>
    <n v="-1"/>
  </r>
  <r>
    <x v="338"/>
    <m/>
    <s v="-1"/>
    <n v="-1"/>
  </r>
  <r>
    <x v="339"/>
    <m/>
    <s v="-1"/>
    <n v="-1"/>
  </r>
  <r>
    <x v="340"/>
    <m/>
    <s v="-1"/>
    <n v="-1"/>
  </r>
  <r>
    <x v="341"/>
    <m/>
    <s v="-1"/>
    <n v="-1"/>
  </r>
  <r>
    <x v="342"/>
    <m/>
    <s v="-1"/>
    <n v="-1"/>
  </r>
  <r>
    <x v="343"/>
    <m/>
    <s v="-1"/>
    <n v="-1"/>
  </r>
  <r>
    <x v="344"/>
    <m/>
    <s v="-1"/>
    <n v="-1"/>
  </r>
  <r>
    <x v="345"/>
    <m/>
    <s v="-1"/>
    <n v="-1"/>
  </r>
  <r>
    <x v="346"/>
    <m/>
    <s v="-1"/>
    <n v="-1"/>
  </r>
  <r>
    <x v="347"/>
    <m/>
    <s v="-1"/>
    <n v="-1"/>
  </r>
  <r>
    <x v="348"/>
    <m/>
    <s v="-1"/>
    <n v="-1"/>
  </r>
  <r>
    <x v="349"/>
    <m/>
    <s v="-1"/>
    <n v="-1"/>
  </r>
  <r>
    <x v="350"/>
    <m/>
    <s v="-1"/>
    <n v="-1"/>
  </r>
  <r>
    <x v="351"/>
    <m/>
    <s v="-1"/>
    <n v="-1"/>
  </r>
  <r>
    <x v="352"/>
    <m/>
    <s v="-1"/>
    <n v="-1"/>
  </r>
  <r>
    <x v="353"/>
    <m/>
    <s v="-1"/>
    <n v="-1"/>
  </r>
  <r>
    <x v="354"/>
    <m/>
    <s v="-1"/>
    <n v="-1"/>
  </r>
  <r>
    <x v="355"/>
    <m/>
    <s v="-1"/>
    <n v="-1"/>
  </r>
  <r>
    <x v="356"/>
    <m/>
    <s v="-1"/>
    <n v="-1"/>
  </r>
  <r>
    <x v="357"/>
    <m/>
    <s v="-1"/>
    <n v="-1"/>
  </r>
  <r>
    <x v="358"/>
    <m/>
    <s v="-1"/>
    <n v="-1"/>
  </r>
  <r>
    <x v="359"/>
    <m/>
    <s v="-1"/>
    <n v="-1"/>
  </r>
  <r>
    <x v="360"/>
    <m/>
    <s v="-1"/>
    <n v="-1"/>
  </r>
  <r>
    <x v="361"/>
    <m/>
    <s v="-1"/>
    <n v="-1"/>
  </r>
  <r>
    <x v="362"/>
    <m/>
    <s v="-1"/>
    <n v="-1"/>
  </r>
  <r>
    <x v="363"/>
    <m/>
    <s v="-1"/>
    <n v="-1"/>
  </r>
  <r>
    <x v="364"/>
    <m/>
    <s v="-1"/>
    <n v="-1"/>
  </r>
  <r>
    <x v="365"/>
    <m/>
    <s v="-1"/>
    <n v="-1"/>
  </r>
  <r>
    <x v="366"/>
    <m/>
    <s v="-1"/>
    <n v="-1"/>
  </r>
  <r>
    <x v="367"/>
    <m/>
    <s v="-1"/>
    <n v="-1"/>
  </r>
  <r>
    <x v="368"/>
    <m/>
    <s v="-1"/>
    <n v="-1"/>
  </r>
  <r>
    <x v="369"/>
    <m/>
    <s v="-1"/>
    <n v="-1"/>
  </r>
  <r>
    <x v="370"/>
    <m/>
    <s v="-1"/>
    <n v="-1"/>
  </r>
  <r>
    <x v="371"/>
    <m/>
    <s v="-1"/>
    <n v="-1"/>
  </r>
  <r>
    <x v="372"/>
    <m/>
    <s v="-1"/>
    <n v="-1"/>
  </r>
  <r>
    <x v="373"/>
    <m/>
    <s v="-1"/>
    <n v="-1"/>
  </r>
  <r>
    <x v="374"/>
    <m/>
    <s v="-1"/>
    <n v="-1"/>
  </r>
  <r>
    <x v="375"/>
    <m/>
    <s v="-1"/>
    <n v="-1"/>
  </r>
  <r>
    <x v="376"/>
    <m/>
    <s v="-1"/>
    <n v="-1"/>
  </r>
  <r>
    <x v="377"/>
    <m/>
    <s v="-1"/>
    <n v="-1"/>
  </r>
  <r>
    <x v="378"/>
    <m/>
    <s v="-1"/>
    <n v="-1"/>
  </r>
  <r>
    <x v="379"/>
    <m/>
    <s v="-1"/>
    <n v="-1"/>
  </r>
  <r>
    <x v="380"/>
    <m/>
    <s v="-1"/>
    <n v="-1"/>
  </r>
  <r>
    <x v="381"/>
    <m/>
    <s v="-1"/>
    <n v="-1"/>
  </r>
  <r>
    <x v="382"/>
    <m/>
    <s v="-1"/>
    <n v="-1"/>
  </r>
  <r>
    <x v="383"/>
    <m/>
    <s v="-1"/>
    <n v="-1"/>
  </r>
  <r>
    <x v="384"/>
    <m/>
    <s v="-1"/>
    <n v="-1"/>
  </r>
  <r>
    <x v="385"/>
    <m/>
    <s v="-1"/>
    <n v="-1"/>
  </r>
  <r>
    <x v="386"/>
    <m/>
    <s v="-1"/>
    <n v="-1"/>
  </r>
  <r>
    <x v="387"/>
    <m/>
    <s v="-1"/>
    <n v="-1"/>
  </r>
  <r>
    <x v="388"/>
    <m/>
    <s v="-1"/>
    <n v="-1"/>
  </r>
  <r>
    <x v="389"/>
    <m/>
    <s v="-1"/>
    <n v="-1"/>
  </r>
  <r>
    <x v="390"/>
    <m/>
    <s v="-1"/>
    <n v="-1"/>
  </r>
  <r>
    <x v="391"/>
    <m/>
    <s v="-1"/>
    <n v="-1"/>
  </r>
  <r>
    <x v="392"/>
    <m/>
    <s v="-1"/>
    <n v="-1"/>
  </r>
  <r>
    <x v="393"/>
    <m/>
    <s v="-1"/>
    <n v="-1"/>
  </r>
  <r>
    <x v="394"/>
    <m/>
    <s v="-1"/>
    <n v="-1"/>
  </r>
  <r>
    <x v="395"/>
    <m/>
    <s v="-1"/>
    <n v="-1"/>
  </r>
  <r>
    <x v="396"/>
    <m/>
    <s v="-1"/>
    <n v="-1"/>
  </r>
  <r>
    <x v="397"/>
    <m/>
    <s v="-1"/>
    <n v="-1"/>
  </r>
  <r>
    <x v="398"/>
    <m/>
    <s v="-1"/>
    <n v="-1"/>
  </r>
  <r>
    <x v="399"/>
    <m/>
    <s v="-1"/>
    <n v="-1"/>
  </r>
  <r>
    <x v="400"/>
    <m/>
    <s v="-1"/>
    <n v="-1"/>
  </r>
  <r>
    <x v="401"/>
    <m/>
    <s v="-1"/>
    <n v="-1"/>
  </r>
  <r>
    <x v="402"/>
    <m/>
    <s v="-1"/>
    <n v="-1"/>
  </r>
  <r>
    <x v="403"/>
    <m/>
    <s v="-1"/>
    <n v="-1"/>
  </r>
  <r>
    <x v="404"/>
    <m/>
    <s v="-1"/>
    <n v="-1"/>
  </r>
  <r>
    <x v="405"/>
    <m/>
    <s v="-1"/>
    <n v="-1"/>
  </r>
  <r>
    <x v="406"/>
    <m/>
    <s v="-1"/>
    <n v="-1"/>
  </r>
  <r>
    <x v="407"/>
    <m/>
    <s v="-1"/>
    <n v="-1"/>
  </r>
  <r>
    <x v="408"/>
    <m/>
    <s v="-1"/>
    <n v="-1"/>
  </r>
  <r>
    <x v="409"/>
    <m/>
    <s v="-1"/>
    <n v="-1"/>
  </r>
  <r>
    <x v="410"/>
    <m/>
    <s v="-1"/>
    <n v="-1"/>
  </r>
  <r>
    <x v="411"/>
    <m/>
    <s v="-1"/>
    <n v="-1"/>
  </r>
  <r>
    <x v="412"/>
    <m/>
    <s v="-1"/>
    <n v="-1"/>
  </r>
  <r>
    <x v="413"/>
    <m/>
    <s v="-1"/>
    <n v="-1"/>
  </r>
  <r>
    <x v="414"/>
    <m/>
    <s v="-1"/>
    <n v="-1"/>
  </r>
  <r>
    <x v="415"/>
    <m/>
    <s v="-1"/>
    <n v="-1"/>
  </r>
  <r>
    <x v="416"/>
    <m/>
    <s v="-1"/>
    <n v="-1"/>
  </r>
  <r>
    <x v="417"/>
    <m/>
    <s v="-1"/>
    <n v="-1"/>
  </r>
  <r>
    <x v="418"/>
    <m/>
    <s v="-1"/>
    <n v="-1"/>
  </r>
  <r>
    <x v="419"/>
    <m/>
    <s v="-1"/>
    <n v="-1"/>
  </r>
  <r>
    <x v="420"/>
    <m/>
    <s v="-1"/>
    <n v="-1"/>
  </r>
  <r>
    <x v="421"/>
    <m/>
    <s v="-1"/>
    <n v="-1"/>
  </r>
  <r>
    <x v="422"/>
    <m/>
    <s v="-1"/>
    <n v="-1"/>
  </r>
  <r>
    <x v="423"/>
    <m/>
    <s v="-1"/>
    <n v="-1"/>
  </r>
  <r>
    <x v="424"/>
    <m/>
    <s v="-1"/>
    <n v="-1"/>
  </r>
  <r>
    <x v="425"/>
    <m/>
    <s v="-1"/>
    <n v="-1"/>
  </r>
  <r>
    <x v="426"/>
    <m/>
    <s v="-1"/>
    <n v="-1"/>
  </r>
  <r>
    <x v="427"/>
    <m/>
    <s v="-1"/>
    <n v="-1"/>
  </r>
  <r>
    <x v="428"/>
    <m/>
    <s v="-1"/>
    <n v="-1"/>
  </r>
  <r>
    <x v="429"/>
    <m/>
    <s v="-1"/>
    <n v="-1"/>
  </r>
  <r>
    <x v="430"/>
    <m/>
    <s v="-1"/>
    <n v="-1"/>
  </r>
  <r>
    <x v="431"/>
    <m/>
    <s v="-1"/>
    <n v="-1"/>
  </r>
  <r>
    <x v="432"/>
    <m/>
    <s v="-1"/>
    <n v="-1"/>
  </r>
  <r>
    <x v="433"/>
    <m/>
    <s v="-1"/>
    <n v="-1"/>
  </r>
  <r>
    <x v="434"/>
    <m/>
    <s v="-1"/>
    <n v="-1"/>
  </r>
  <r>
    <x v="435"/>
    <m/>
    <s v="-1"/>
    <n v="-1"/>
  </r>
  <r>
    <x v="436"/>
    <m/>
    <s v="-1"/>
    <n v="-1"/>
  </r>
  <r>
    <x v="437"/>
    <m/>
    <s v="-1"/>
    <n v="-1"/>
  </r>
  <r>
    <x v="438"/>
    <m/>
    <s v="-1"/>
    <n v="-1"/>
  </r>
  <r>
    <x v="439"/>
    <m/>
    <s v="-1"/>
    <n v="-1"/>
  </r>
  <r>
    <x v="440"/>
    <m/>
    <s v="-1"/>
    <n v="-1"/>
  </r>
  <r>
    <x v="441"/>
    <m/>
    <s v="-1"/>
    <n v="-1"/>
  </r>
  <r>
    <x v="442"/>
    <m/>
    <s v="-1"/>
    <n v="-1"/>
  </r>
  <r>
    <x v="443"/>
    <m/>
    <s v="-1"/>
    <n v="-1"/>
  </r>
  <r>
    <x v="444"/>
    <m/>
    <s v="-1"/>
    <n v="-1"/>
  </r>
  <r>
    <x v="445"/>
    <m/>
    <s v="-1"/>
    <n v="-1"/>
  </r>
  <r>
    <x v="446"/>
    <m/>
    <s v="-1"/>
    <n v="-1"/>
  </r>
  <r>
    <x v="447"/>
    <m/>
    <s v="-1"/>
    <n v="-1"/>
  </r>
  <r>
    <x v="448"/>
    <m/>
    <s v="-1"/>
    <n v="-1"/>
  </r>
  <r>
    <x v="449"/>
    <m/>
    <s v="-1"/>
    <n v="-1"/>
  </r>
  <r>
    <x v="450"/>
    <m/>
    <s v="-1"/>
    <n v="-1"/>
  </r>
  <r>
    <x v="451"/>
    <m/>
    <s v="-1"/>
    <n v="-1"/>
  </r>
  <r>
    <x v="452"/>
    <m/>
    <s v="-1"/>
    <n v="-1"/>
  </r>
  <r>
    <x v="453"/>
    <m/>
    <s v="-1"/>
    <n v="-1"/>
  </r>
  <r>
    <x v="454"/>
    <m/>
    <s v="-1"/>
    <n v="-1"/>
  </r>
  <r>
    <x v="455"/>
    <m/>
    <s v="-1"/>
    <n v="-1"/>
  </r>
  <r>
    <x v="456"/>
    <m/>
    <s v="-1"/>
    <n v="-1"/>
  </r>
  <r>
    <x v="457"/>
    <m/>
    <s v="-1"/>
    <n v="-1"/>
  </r>
  <r>
    <x v="458"/>
    <m/>
    <s v="-1"/>
    <n v="-1"/>
  </r>
  <r>
    <x v="459"/>
    <m/>
    <s v="-1"/>
    <n v="-1"/>
  </r>
  <r>
    <x v="460"/>
    <m/>
    <s v="-1"/>
    <n v="-1"/>
  </r>
  <r>
    <x v="461"/>
    <m/>
    <s v="-1"/>
    <n v="-1"/>
  </r>
  <r>
    <x v="462"/>
    <m/>
    <s v="-1"/>
    <n v="-1"/>
  </r>
  <r>
    <x v="463"/>
    <m/>
    <s v="-1"/>
    <n v="-1"/>
  </r>
  <r>
    <x v="464"/>
    <m/>
    <s v="-1"/>
    <n v="-1"/>
  </r>
  <r>
    <x v="465"/>
    <m/>
    <s v="-1"/>
    <n v="-1"/>
  </r>
  <r>
    <x v="466"/>
    <m/>
    <s v="-1"/>
    <n v="-1"/>
  </r>
  <r>
    <x v="467"/>
    <m/>
    <s v="-1"/>
    <n v="-1"/>
  </r>
  <r>
    <x v="468"/>
    <m/>
    <s v="-1"/>
    <n v="-1"/>
  </r>
  <r>
    <x v="469"/>
    <m/>
    <s v="-1"/>
    <n v="-1"/>
  </r>
  <r>
    <x v="470"/>
    <m/>
    <s v="-1"/>
    <n v="-1"/>
  </r>
  <r>
    <x v="471"/>
    <m/>
    <s v="-1"/>
    <n v="-1"/>
  </r>
  <r>
    <x v="472"/>
    <m/>
    <s v="-1"/>
    <n v="-1"/>
  </r>
  <r>
    <x v="473"/>
    <m/>
    <s v="-1"/>
    <n v="-1"/>
  </r>
  <r>
    <x v="474"/>
    <m/>
    <s v="-1"/>
    <n v="-1"/>
  </r>
  <r>
    <x v="475"/>
    <m/>
    <s v="-1"/>
    <n v="-1"/>
  </r>
  <r>
    <x v="476"/>
    <m/>
    <s v="-1"/>
    <n v="-1"/>
  </r>
  <r>
    <x v="477"/>
    <m/>
    <s v="-1"/>
    <n v="-1"/>
  </r>
  <r>
    <x v="478"/>
    <m/>
    <s v="-1"/>
    <n v="-1"/>
  </r>
  <r>
    <x v="479"/>
    <m/>
    <s v="-1"/>
    <n v="-1"/>
  </r>
  <r>
    <x v="480"/>
    <m/>
    <s v="-1"/>
    <n v="-1"/>
  </r>
  <r>
    <x v="481"/>
    <m/>
    <s v="-1"/>
    <n v="-1"/>
  </r>
  <r>
    <x v="482"/>
    <m/>
    <s v="-1"/>
    <n v="-1"/>
  </r>
  <r>
    <x v="483"/>
    <m/>
    <s v="-1"/>
    <n v="-1"/>
  </r>
  <r>
    <x v="484"/>
    <m/>
    <s v="-1"/>
    <n v="-1"/>
  </r>
  <r>
    <x v="485"/>
    <m/>
    <s v="-1"/>
    <n v="-1"/>
  </r>
  <r>
    <x v="486"/>
    <m/>
    <s v="-1"/>
    <n v="-1"/>
  </r>
  <r>
    <x v="487"/>
    <m/>
    <s v="-1"/>
    <n v="-1"/>
  </r>
  <r>
    <x v="488"/>
    <m/>
    <s v="-1"/>
    <n v="-1"/>
  </r>
  <r>
    <x v="489"/>
    <m/>
    <s v="-1"/>
    <n v="-1"/>
  </r>
  <r>
    <x v="490"/>
    <m/>
    <s v="-1"/>
    <n v="-1"/>
  </r>
  <r>
    <x v="491"/>
    <m/>
    <s v="-1"/>
    <n v="-1"/>
  </r>
  <r>
    <x v="492"/>
    <m/>
    <s v="-1"/>
    <n v="-1"/>
  </r>
  <r>
    <x v="493"/>
    <m/>
    <s v="-1"/>
    <n v="-1"/>
  </r>
  <r>
    <x v="494"/>
    <m/>
    <s v="-1"/>
    <n v="-1"/>
  </r>
  <r>
    <x v="495"/>
    <m/>
    <s v="-1"/>
    <n v="-1"/>
  </r>
  <r>
    <x v="496"/>
    <m/>
    <s v="-1"/>
    <n v="-1"/>
  </r>
  <r>
    <x v="497"/>
    <m/>
    <s v="-1"/>
    <n v="-1"/>
  </r>
  <r>
    <x v="498"/>
    <m/>
    <s v="-1"/>
    <n v="-1"/>
  </r>
  <r>
    <x v="499"/>
    <m/>
    <s v="-1"/>
    <n v="-1"/>
  </r>
  <r>
    <x v="500"/>
    <m/>
    <s v="-1"/>
    <n v="-1"/>
  </r>
  <r>
    <x v="501"/>
    <m/>
    <s v="-1"/>
    <n v="-1"/>
  </r>
  <r>
    <x v="502"/>
    <m/>
    <s v="-1"/>
    <n v="-1"/>
  </r>
  <r>
    <x v="503"/>
    <m/>
    <s v="-1"/>
    <n v="-1"/>
  </r>
  <r>
    <x v="504"/>
    <m/>
    <s v="-1"/>
    <n v="-1"/>
  </r>
  <r>
    <x v="505"/>
    <m/>
    <s v="-1"/>
    <n v="-1"/>
  </r>
  <r>
    <x v="506"/>
    <m/>
    <s v="-1"/>
    <n v="-1"/>
  </r>
  <r>
    <x v="507"/>
    <m/>
    <s v="-1"/>
    <n v="-1"/>
  </r>
  <r>
    <x v="508"/>
    <m/>
    <s v="-1"/>
    <n v="-1"/>
  </r>
  <r>
    <x v="509"/>
    <m/>
    <s v="-1"/>
    <n v="-1"/>
  </r>
  <r>
    <x v="510"/>
    <m/>
    <s v="-1"/>
    <n v="-1"/>
  </r>
  <r>
    <x v="511"/>
    <m/>
    <s v="-1"/>
    <n v="-1"/>
  </r>
  <r>
    <x v="512"/>
    <m/>
    <s v="-1"/>
    <n v="-1"/>
  </r>
  <r>
    <x v="513"/>
    <m/>
    <s v="-1"/>
    <n v="-1"/>
  </r>
  <r>
    <x v="514"/>
    <m/>
    <s v="-1"/>
    <n v="-1"/>
  </r>
  <r>
    <x v="515"/>
    <m/>
    <s v="-1"/>
    <n v="-1"/>
  </r>
  <r>
    <x v="516"/>
    <m/>
    <s v="-1"/>
    <n v="-1"/>
  </r>
  <r>
    <x v="517"/>
    <m/>
    <s v="-1"/>
    <n v="-1"/>
  </r>
  <r>
    <x v="518"/>
    <m/>
    <s v="-1"/>
    <n v="-1"/>
  </r>
  <r>
    <x v="519"/>
    <m/>
    <s v="-1"/>
    <n v="-1"/>
  </r>
  <r>
    <x v="520"/>
    <m/>
    <s v="-1"/>
    <n v="-1"/>
  </r>
  <r>
    <x v="521"/>
    <m/>
    <s v="-1"/>
    <n v="-1"/>
  </r>
  <r>
    <x v="522"/>
    <m/>
    <s v="-1"/>
    <n v="-1"/>
  </r>
  <r>
    <x v="523"/>
    <m/>
    <s v="-1"/>
    <n v="-1"/>
  </r>
  <r>
    <x v="524"/>
    <m/>
    <s v="-1"/>
    <n v="-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1041">
  <r>
    <x v="0"/>
    <n v="1"/>
    <m/>
    <n v="1"/>
  </r>
  <r>
    <x v="1"/>
    <n v="1"/>
    <m/>
    <n v="1"/>
  </r>
  <r>
    <x v="2"/>
    <n v="1"/>
    <m/>
    <n v="1"/>
  </r>
  <r>
    <x v="3"/>
    <n v="1"/>
    <m/>
    <n v="1"/>
  </r>
  <r>
    <x v="4"/>
    <n v="1"/>
    <m/>
    <n v="1"/>
  </r>
  <r>
    <x v="5"/>
    <n v="1"/>
    <m/>
    <n v="1"/>
  </r>
  <r>
    <x v="6"/>
    <n v="1"/>
    <m/>
    <n v="1"/>
  </r>
  <r>
    <x v="7"/>
    <n v="1"/>
    <m/>
    <n v="1"/>
  </r>
  <r>
    <x v="8"/>
    <n v="1"/>
    <m/>
    <n v="1"/>
  </r>
  <r>
    <x v="9"/>
    <n v="1"/>
    <m/>
    <n v="1"/>
  </r>
  <r>
    <x v="10"/>
    <n v="1"/>
    <m/>
    <n v="1"/>
  </r>
  <r>
    <x v="11"/>
    <n v="1"/>
    <m/>
    <n v="1"/>
  </r>
  <r>
    <x v="12"/>
    <n v="1"/>
    <m/>
    <n v="1"/>
  </r>
  <r>
    <x v="13"/>
    <n v="1"/>
    <m/>
    <n v="1"/>
  </r>
  <r>
    <x v="14"/>
    <n v="1"/>
    <m/>
    <n v="1"/>
  </r>
  <r>
    <x v="15"/>
    <n v="1"/>
    <m/>
    <n v="1"/>
  </r>
  <r>
    <x v="16"/>
    <n v="1"/>
    <m/>
    <n v="1"/>
  </r>
  <r>
    <x v="17"/>
    <n v="1"/>
    <m/>
    <n v="1"/>
  </r>
  <r>
    <x v="18"/>
    <n v="1"/>
    <m/>
    <n v="1"/>
  </r>
  <r>
    <x v="19"/>
    <n v="1"/>
    <m/>
    <n v="1"/>
  </r>
  <r>
    <x v="20"/>
    <n v="1"/>
    <m/>
    <n v="1"/>
  </r>
  <r>
    <x v="21"/>
    <n v="1"/>
    <m/>
    <n v="1"/>
  </r>
  <r>
    <x v="22"/>
    <n v="1"/>
    <m/>
    <n v="1"/>
  </r>
  <r>
    <x v="23"/>
    <n v="1"/>
    <m/>
    <n v="1"/>
  </r>
  <r>
    <x v="24"/>
    <n v="1"/>
    <m/>
    <n v="1"/>
  </r>
  <r>
    <x v="25"/>
    <n v="1"/>
    <m/>
    <n v="1"/>
  </r>
  <r>
    <x v="26"/>
    <n v="1"/>
    <m/>
    <n v="1"/>
  </r>
  <r>
    <x v="27"/>
    <n v="1"/>
    <m/>
    <n v="1"/>
  </r>
  <r>
    <x v="28"/>
    <n v="1"/>
    <m/>
    <n v="1"/>
  </r>
  <r>
    <x v="29"/>
    <n v="1"/>
    <m/>
    <n v="1"/>
  </r>
  <r>
    <x v="30"/>
    <n v="1"/>
    <m/>
    <n v="1"/>
  </r>
  <r>
    <x v="31"/>
    <n v="1"/>
    <m/>
    <n v="1"/>
  </r>
  <r>
    <x v="32"/>
    <n v="1"/>
    <m/>
    <n v="1"/>
  </r>
  <r>
    <x v="33"/>
    <n v="1"/>
    <m/>
    <n v="1"/>
  </r>
  <r>
    <x v="34"/>
    <n v="1"/>
    <m/>
    <n v="1"/>
  </r>
  <r>
    <x v="35"/>
    <n v="1"/>
    <m/>
    <n v="1"/>
  </r>
  <r>
    <x v="36"/>
    <n v="1"/>
    <m/>
    <n v="1"/>
  </r>
  <r>
    <x v="37"/>
    <n v="1"/>
    <m/>
    <n v="1"/>
  </r>
  <r>
    <x v="38"/>
    <n v="1"/>
    <m/>
    <n v="1"/>
  </r>
  <r>
    <x v="39"/>
    <n v="1"/>
    <m/>
    <n v="1"/>
  </r>
  <r>
    <x v="40"/>
    <n v="1"/>
    <m/>
    <n v="1"/>
  </r>
  <r>
    <x v="41"/>
    <n v="1"/>
    <m/>
    <n v="1"/>
  </r>
  <r>
    <x v="42"/>
    <n v="1"/>
    <m/>
    <n v="1"/>
  </r>
  <r>
    <x v="43"/>
    <n v="1"/>
    <m/>
    <n v="1"/>
  </r>
  <r>
    <x v="44"/>
    <n v="1"/>
    <m/>
    <n v="1"/>
  </r>
  <r>
    <x v="45"/>
    <n v="1"/>
    <m/>
    <n v="1"/>
  </r>
  <r>
    <x v="46"/>
    <n v="1"/>
    <m/>
    <n v="1"/>
  </r>
  <r>
    <x v="47"/>
    <n v="1"/>
    <m/>
    <n v="1"/>
  </r>
  <r>
    <x v="48"/>
    <n v="1"/>
    <m/>
    <n v="1"/>
  </r>
  <r>
    <x v="49"/>
    <n v="1"/>
    <m/>
    <n v="1"/>
  </r>
  <r>
    <x v="50"/>
    <n v="1"/>
    <m/>
    <n v="1"/>
  </r>
  <r>
    <x v="51"/>
    <n v="1"/>
    <m/>
    <n v="1"/>
  </r>
  <r>
    <x v="52"/>
    <n v="1"/>
    <m/>
    <n v="1"/>
  </r>
  <r>
    <x v="53"/>
    <n v="1"/>
    <m/>
    <n v="1"/>
  </r>
  <r>
    <x v="54"/>
    <n v="1"/>
    <m/>
    <n v="1"/>
  </r>
  <r>
    <x v="55"/>
    <n v="1"/>
    <m/>
    <n v="1"/>
  </r>
  <r>
    <x v="56"/>
    <n v="1"/>
    <m/>
    <n v="1"/>
  </r>
  <r>
    <x v="57"/>
    <n v="1"/>
    <m/>
    <n v="1"/>
  </r>
  <r>
    <x v="58"/>
    <n v="1"/>
    <m/>
    <n v="1"/>
  </r>
  <r>
    <x v="59"/>
    <n v="1"/>
    <m/>
    <n v="1"/>
  </r>
  <r>
    <x v="60"/>
    <n v="1"/>
    <m/>
    <n v="1"/>
  </r>
  <r>
    <x v="61"/>
    <n v="1"/>
    <m/>
    <n v="1"/>
  </r>
  <r>
    <x v="62"/>
    <n v="1"/>
    <m/>
    <n v="1"/>
  </r>
  <r>
    <x v="63"/>
    <n v="1"/>
    <m/>
    <n v="1"/>
  </r>
  <r>
    <x v="64"/>
    <n v="1"/>
    <m/>
    <n v="1"/>
  </r>
  <r>
    <x v="60"/>
    <n v="1"/>
    <m/>
    <n v="1"/>
  </r>
  <r>
    <x v="65"/>
    <n v="1"/>
    <m/>
    <n v="1"/>
  </r>
  <r>
    <x v="66"/>
    <n v="1"/>
    <m/>
    <n v="1"/>
  </r>
  <r>
    <x v="67"/>
    <n v="1"/>
    <m/>
    <n v="1"/>
  </r>
  <r>
    <x v="68"/>
    <n v="1"/>
    <m/>
    <n v="1"/>
  </r>
  <r>
    <x v="69"/>
    <n v="1"/>
    <m/>
    <n v="1"/>
  </r>
  <r>
    <x v="70"/>
    <n v="1"/>
    <m/>
    <n v="1"/>
  </r>
  <r>
    <x v="71"/>
    <n v="1"/>
    <m/>
    <n v="1"/>
  </r>
  <r>
    <x v="69"/>
    <n v="1"/>
    <m/>
    <n v="1"/>
  </r>
  <r>
    <x v="72"/>
    <n v="1"/>
    <m/>
    <n v="1"/>
  </r>
  <r>
    <x v="73"/>
    <n v="1"/>
    <m/>
    <n v="1"/>
  </r>
  <r>
    <x v="74"/>
    <n v="1"/>
    <m/>
    <n v="1"/>
  </r>
  <r>
    <x v="75"/>
    <n v="1"/>
    <m/>
    <n v="1"/>
  </r>
  <r>
    <x v="76"/>
    <n v="1"/>
    <m/>
    <n v="1"/>
  </r>
  <r>
    <x v="77"/>
    <n v="1"/>
    <m/>
    <n v="1"/>
  </r>
  <r>
    <x v="78"/>
    <n v="1"/>
    <m/>
    <n v="1"/>
  </r>
  <r>
    <x v="79"/>
    <n v="1"/>
    <m/>
    <n v="1"/>
  </r>
  <r>
    <x v="80"/>
    <n v="1"/>
    <m/>
    <n v="1"/>
  </r>
  <r>
    <x v="81"/>
    <n v="1"/>
    <m/>
    <n v="1"/>
  </r>
  <r>
    <x v="82"/>
    <n v="1"/>
    <m/>
    <n v="1"/>
  </r>
  <r>
    <x v="83"/>
    <n v="1"/>
    <m/>
    <n v="1"/>
  </r>
  <r>
    <x v="84"/>
    <n v="1"/>
    <m/>
    <n v="1"/>
  </r>
  <r>
    <x v="85"/>
    <n v="1"/>
    <m/>
    <n v="1"/>
  </r>
  <r>
    <x v="86"/>
    <n v="1"/>
    <m/>
    <n v="1"/>
  </r>
  <r>
    <x v="87"/>
    <n v="1"/>
    <m/>
    <n v="1"/>
  </r>
  <r>
    <x v="88"/>
    <n v="1"/>
    <m/>
    <n v="1"/>
  </r>
  <r>
    <x v="89"/>
    <n v="1"/>
    <m/>
    <n v="1"/>
  </r>
  <r>
    <x v="90"/>
    <n v="1"/>
    <m/>
    <n v="1"/>
  </r>
  <r>
    <x v="91"/>
    <n v="1"/>
    <m/>
    <n v="1"/>
  </r>
  <r>
    <x v="92"/>
    <n v="1"/>
    <m/>
    <n v="1"/>
  </r>
  <r>
    <x v="93"/>
    <n v="1"/>
    <m/>
    <n v="1"/>
  </r>
  <r>
    <x v="94"/>
    <n v="1"/>
    <m/>
    <n v="1"/>
  </r>
  <r>
    <x v="95"/>
    <n v="1"/>
    <m/>
    <n v="1"/>
  </r>
  <r>
    <x v="96"/>
    <n v="1"/>
    <m/>
    <n v="1"/>
  </r>
  <r>
    <x v="97"/>
    <n v="1"/>
    <m/>
    <n v="1"/>
  </r>
  <r>
    <x v="98"/>
    <n v="1"/>
    <m/>
    <n v="1"/>
  </r>
  <r>
    <x v="99"/>
    <n v="1"/>
    <m/>
    <n v="1"/>
  </r>
  <r>
    <x v="100"/>
    <n v="1"/>
    <m/>
    <n v="1"/>
  </r>
  <r>
    <x v="101"/>
    <n v="1"/>
    <m/>
    <n v="1"/>
  </r>
  <r>
    <x v="102"/>
    <n v="1"/>
    <m/>
    <n v="1"/>
  </r>
  <r>
    <x v="103"/>
    <n v="1"/>
    <m/>
    <n v="1"/>
  </r>
  <r>
    <x v="104"/>
    <n v="1"/>
    <m/>
    <n v="1"/>
  </r>
  <r>
    <x v="105"/>
    <n v="1"/>
    <m/>
    <n v="1"/>
  </r>
  <r>
    <x v="106"/>
    <n v="1"/>
    <m/>
    <n v="1"/>
  </r>
  <r>
    <x v="107"/>
    <n v="1"/>
    <m/>
    <n v="1"/>
  </r>
  <r>
    <x v="108"/>
    <n v="1"/>
    <m/>
    <n v="1"/>
  </r>
  <r>
    <x v="109"/>
    <n v="1"/>
    <m/>
    <n v="1"/>
  </r>
  <r>
    <x v="110"/>
    <n v="1"/>
    <m/>
    <n v="1"/>
  </r>
  <r>
    <x v="111"/>
    <n v="1"/>
    <m/>
    <n v="1"/>
  </r>
  <r>
    <x v="112"/>
    <n v="1"/>
    <m/>
    <n v="1"/>
  </r>
  <r>
    <x v="113"/>
    <n v="1"/>
    <m/>
    <n v="1"/>
  </r>
  <r>
    <x v="114"/>
    <n v="1"/>
    <m/>
    <n v="1"/>
  </r>
  <r>
    <x v="115"/>
    <n v="1"/>
    <m/>
    <n v="1"/>
  </r>
  <r>
    <x v="116"/>
    <n v="1"/>
    <m/>
    <n v="1"/>
  </r>
  <r>
    <x v="117"/>
    <n v="1"/>
    <m/>
    <n v="1"/>
  </r>
  <r>
    <x v="118"/>
    <n v="1"/>
    <m/>
    <n v="1"/>
  </r>
  <r>
    <x v="119"/>
    <n v="1"/>
    <m/>
    <n v="1"/>
  </r>
  <r>
    <x v="120"/>
    <n v="1"/>
    <m/>
    <n v="1"/>
  </r>
  <r>
    <x v="121"/>
    <n v="1"/>
    <m/>
    <n v="1"/>
  </r>
  <r>
    <x v="122"/>
    <n v="1"/>
    <m/>
    <n v="1"/>
  </r>
  <r>
    <x v="123"/>
    <n v="1"/>
    <m/>
    <n v="1"/>
  </r>
  <r>
    <x v="124"/>
    <n v="1"/>
    <m/>
    <n v="1"/>
  </r>
  <r>
    <x v="125"/>
    <n v="1"/>
    <m/>
    <n v="1"/>
  </r>
  <r>
    <x v="126"/>
    <n v="1"/>
    <m/>
    <n v="1"/>
  </r>
  <r>
    <x v="127"/>
    <n v="1"/>
    <m/>
    <n v="1"/>
  </r>
  <r>
    <x v="128"/>
    <n v="1"/>
    <m/>
    <n v="1"/>
  </r>
  <r>
    <x v="129"/>
    <n v="1"/>
    <m/>
    <n v="1"/>
  </r>
  <r>
    <x v="130"/>
    <n v="1"/>
    <m/>
    <n v="1"/>
  </r>
  <r>
    <x v="131"/>
    <n v="1"/>
    <m/>
    <n v="1"/>
  </r>
  <r>
    <x v="132"/>
    <n v="1"/>
    <m/>
    <n v="1"/>
  </r>
  <r>
    <x v="133"/>
    <n v="1"/>
    <m/>
    <n v="1"/>
  </r>
  <r>
    <x v="134"/>
    <n v="1"/>
    <m/>
    <n v="1"/>
  </r>
  <r>
    <x v="135"/>
    <n v="1"/>
    <m/>
    <n v="1"/>
  </r>
  <r>
    <x v="136"/>
    <n v="1"/>
    <m/>
    <n v="1"/>
  </r>
  <r>
    <x v="137"/>
    <n v="1"/>
    <m/>
    <n v="1"/>
  </r>
  <r>
    <x v="138"/>
    <n v="1"/>
    <m/>
    <n v="1"/>
  </r>
  <r>
    <x v="139"/>
    <n v="1"/>
    <m/>
    <n v="1"/>
  </r>
  <r>
    <x v="140"/>
    <n v="1"/>
    <m/>
    <n v="1"/>
  </r>
  <r>
    <x v="141"/>
    <n v="1"/>
    <m/>
    <n v="1"/>
  </r>
  <r>
    <x v="142"/>
    <n v="1"/>
    <m/>
    <n v="1"/>
  </r>
  <r>
    <x v="143"/>
    <n v="1"/>
    <m/>
    <n v="1"/>
  </r>
  <r>
    <x v="144"/>
    <n v="1"/>
    <m/>
    <n v="1"/>
  </r>
  <r>
    <x v="145"/>
    <n v="1"/>
    <m/>
    <n v="1"/>
  </r>
  <r>
    <x v="146"/>
    <n v="1"/>
    <m/>
    <n v="1"/>
  </r>
  <r>
    <x v="147"/>
    <n v="1"/>
    <m/>
    <n v="1"/>
  </r>
  <r>
    <x v="148"/>
    <n v="1"/>
    <m/>
    <n v="1"/>
  </r>
  <r>
    <x v="149"/>
    <n v="1"/>
    <m/>
    <n v="1"/>
  </r>
  <r>
    <x v="150"/>
    <n v="1"/>
    <m/>
    <n v="1"/>
  </r>
  <r>
    <x v="151"/>
    <n v="1"/>
    <m/>
    <n v="1"/>
  </r>
  <r>
    <x v="152"/>
    <n v="1"/>
    <m/>
    <n v="1"/>
  </r>
  <r>
    <x v="153"/>
    <n v="1"/>
    <m/>
    <n v="1"/>
  </r>
  <r>
    <x v="154"/>
    <n v="1"/>
    <m/>
    <n v="1"/>
  </r>
  <r>
    <x v="155"/>
    <n v="1"/>
    <m/>
    <n v="1"/>
  </r>
  <r>
    <x v="156"/>
    <n v="1"/>
    <m/>
    <n v="1"/>
  </r>
  <r>
    <x v="157"/>
    <n v="1"/>
    <m/>
    <n v="1"/>
  </r>
  <r>
    <x v="158"/>
    <n v="1"/>
    <m/>
    <n v="1"/>
  </r>
  <r>
    <x v="159"/>
    <n v="1"/>
    <m/>
    <n v="1"/>
  </r>
  <r>
    <x v="160"/>
    <n v="1"/>
    <m/>
    <n v="1"/>
  </r>
  <r>
    <x v="161"/>
    <n v="1"/>
    <m/>
    <n v="1"/>
  </r>
  <r>
    <x v="162"/>
    <n v="1"/>
    <m/>
    <n v="1"/>
  </r>
  <r>
    <x v="163"/>
    <n v="1"/>
    <m/>
    <n v="1"/>
  </r>
  <r>
    <x v="164"/>
    <n v="1"/>
    <m/>
    <n v="1"/>
  </r>
  <r>
    <x v="165"/>
    <n v="1"/>
    <m/>
    <n v="1"/>
  </r>
  <r>
    <x v="166"/>
    <n v="1"/>
    <m/>
    <n v="1"/>
  </r>
  <r>
    <x v="167"/>
    <n v="1"/>
    <m/>
    <n v="1"/>
  </r>
  <r>
    <x v="168"/>
    <n v="1"/>
    <m/>
    <n v="1"/>
  </r>
  <r>
    <x v="169"/>
    <n v="1"/>
    <m/>
    <n v="1"/>
  </r>
  <r>
    <x v="170"/>
    <n v="1"/>
    <m/>
    <n v="1"/>
  </r>
  <r>
    <x v="171"/>
    <n v="1"/>
    <m/>
    <n v="1"/>
  </r>
  <r>
    <x v="172"/>
    <n v="1"/>
    <m/>
    <n v="1"/>
  </r>
  <r>
    <x v="173"/>
    <n v="1"/>
    <m/>
    <n v="1"/>
  </r>
  <r>
    <x v="174"/>
    <n v="1"/>
    <m/>
    <n v="1"/>
  </r>
  <r>
    <x v="175"/>
    <n v="1"/>
    <m/>
    <n v="1"/>
  </r>
  <r>
    <x v="176"/>
    <n v="1"/>
    <m/>
    <n v="1"/>
  </r>
  <r>
    <x v="177"/>
    <n v="1"/>
    <m/>
    <n v="1"/>
  </r>
  <r>
    <x v="178"/>
    <n v="1"/>
    <m/>
    <n v="1"/>
  </r>
  <r>
    <x v="179"/>
    <n v="1"/>
    <m/>
    <n v="1"/>
  </r>
  <r>
    <x v="180"/>
    <n v="1"/>
    <m/>
    <n v="1"/>
  </r>
  <r>
    <x v="181"/>
    <n v="1"/>
    <m/>
    <n v="1"/>
  </r>
  <r>
    <x v="182"/>
    <n v="1"/>
    <m/>
    <n v="1"/>
  </r>
  <r>
    <x v="183"/>
    <n v="1"/>
    <m/>
    <n v="1"/>
  </r>
  <r>
    <x v="184"/>
    <n v="1"/>
    <m/>
    <n v="1"/>
  </r>
  <r>
    <x v="185"/>
    <n v="1"/>
    <m/>
    <n v="1"/>
  </r>
  <r>
    <x v="186"/>
    <n v="1"/>
    <m/>
    <n v="1"/>
  </r>
  <r>
    <x v="187"/>
    <n v="1"/>
    <m/>
    <n v="1"/>
  </r>
  <r>
    <x v="188"/>
    <n v="1"/>
    <m/>
    <n v="1"/>
  </r>
  <r>
    <x v="189"/>
    <n v="1"/>
    <m/>
    <n v="1"/>
  </r>
  <r>
    <x v="190"/>
    <n v="1"/>
    <m/>
    <n v="1"/>
  </r>
  <r>
    <x v="191"/>
    <n v="1"/>
    <m/>
    <n v="1"/>
  </r>
  <r>
    <x v="192"/>
    <n v="1"/>
    <m/>
    <n v="1"/>
  </r>
  <r>
    <x v="193"/>
    <n v="1"/>
    <m/>
    <n v="1"/>
  </r>
  <r>
    <x v="194"/>
    <n v="1"/>
    <m/>
    <n v="1"/>
  </r>
  <r>
    <x v="195"/>
    <n v="1"/>
    <m/>
    <n v="1"/>
  </r>
  <r>
    <x v="196"/>
    <n v="1"/>
    <m/>
    <n v="1"/>
  </r>
  <r>
    <x v="197"/>
    <n v="1"/>
    <m/>
    <n v="1"/>
  </r>
  <r>
    <x v="198"/>
    <n v="1"/>
    <m/>
    <n v="1"/>
  </r>
  <r>
    <x v="199"/>
    <n v="1"/>
    <m/>
    <n v="1"/>
  </r>
  <r>
    <x v="200"/>
    <n v="1"/>
    <m/>
    <n v="1"/>
  </r>
  <r>
    <x v="201"/>
    <n v="1"/>
    <m/>
    <n v="1"/>
  </r>
  <r>
    <x v="202"/>
    <n v="1"/>
    <m/>
    <n v="1"/>
  </r>
  <r>
    <x v="203"/>
    <n v="1"/>
    <m/>
    <n v="1"/>
  </r>
  <r>
    <x v="204"/>
    <n v="1"/>
    <m/>
    <n v="1"/>
  </r>
  <r>
    <x v="205"/>
    <n v="1"/>
    <m/>
    <n v="1"/>
  </r>
  <r>
    <x v="206"/>
    <n v="1"/>
    <m/>
    <n v="1"/>
  </r>
  <r>
    <x v="207"/>
    <n v="1"/>
    <m/>
    <n v="1"/>
  </r>
  <r>
    <x v="208"/>
    <n v="1"/>
    <m/>
    <n v="1"/>
  </r>
  <r>
    <x v="209"/>
    <n v="1"/>
    <m/>
    <n v="1"/>
  </r>
  <r>
    <x v="210"/>
    <n v="1"/>
    <m/>
    <n v="1"/>
  </r>
  <r>
    <x v="211"/>
    <n v="1"/>
    <m/>
    <n v="1"/>
  </r>
  <r>
    <x v="212"/>
    <n v="1"/>
    <m/>
    <n v="1"/>
  </r>
  <r>
    <x v="213"/>
    <n v="1"/>
    <m/>
    <n v="1"/>
  </r>
  <r>
    <x v="214"/>
    <n v="1"/>
    <m/>
    <n v="1"/>
  </r>
  <r>
    <x v="215"/>
    <n v="1"/>
    <m/>
    <n v="1"/>
  </r>
  <r>
    <x v="216"/>
    <n v="1"/>
    <m/>
    <n v="1"/>
  </r>
  <r>
    <x v="217"/>
    <n v="1"/>
    <m/>
    <n v="1"/>
  </r>
  <r>
    <x v="218"/>
    <n v="1"/>
    <m/>
    <n v="1"/>
  </r>
  <r>
    <x v="219"/>
    <n v="1"/>
    <m/>
    <n v="1"/>
  </r>
  <r>
    <x v="220"/>
    <n v="1"/>
    <m/>
    <n v="1"/>
  </r>
  <r>
    <x v="221"/>
    <n v="1"/>
    <m/>
    <n v="1"/>
  </r>
  <r>
    <x v="222"/>
    <n v="1"/>
    <m/>
    <n v="1"/>
  </r>
  <r>
    <x v="223"/>
    <n v="1"/>
    <m/>
    <n v="1"/>
  </r>
  <r>
    <x v="224"/>
    <n v="1"/>
    <m/>
    <n v="1"/>
  </r>
  <r>
    <x v="225"/>
    <n v="1"/>
    <m/>
    <n v="1"/>
  </r>
  <r>
    <x v="226"/>
    <n v="1"/>
    <m/>
    <n v="1"/>
  </r>
  <r>
    <x v="227"/>
    <n v="1"/>
    <m/>
    <n v="1"/>
  </r>
  <r>
    <x v="228"/>
    <n v="1"/>
    <m/>
    <n v="1"/>
  </r>
  <r>
    <x v="229"/>
    <n v="1"/>
    <m/>
    <n v="1"/>
  </r>
  <r>
    <x v="230"/>
    <n v="1"/>
    <m/>
    <n v="1"/>
  </r>
  <r>
    <x v="231"/>
    <n v="1"/>
    <m/>
    <n v="1"/>
  </r>
  <r>
    <x v="232"/>
    <n v="1"/>
    <m/>
    <n v="1"/>
  </r>
  <r>
    <x v="233"/>
    <n v="1"/>
    <m/>
    <n v="1"/>
  </r>
  <r>
    <x v="234"/>
    <n v="1"/>
    <m/>
    <n v="1"/>
  </r>
  <r>
    <x v="235"/>
    <n v="1"/>
    <m/>
    <n v="1"/>
  </r>
  <r>
    <x v="236"/>
    <n v="1"/>
    <m/>
    <n v="1"/>
  </r>
  <r>
    <x v="237"/>
    <n v="1"/>
    <m/>
    <n v="1"/>
  </r>
  <r>
    <x v="238"/>
    <n v="1"/>
    <m/>
    <n v="1"/>
  </r>
  <r>
    <x v="239"/>
    <n v="1"/>
    <m/>
    <n v="1"/>
  </r>
  <r>
    <x v="240"/>
    <n v="1"/>
    <m/>
    <n v="1"/>
  </r>
  <r>
    <x v="241"/>
    <n v="1"/>
    <m/>
    <n v="1"/>
  </r>
  <r>
    <x v="242"/>
    <n v="1"/>
    <m/>
    <n v="1"/>
  </r>
  <r>
    <x v="241"/>
    <n v="1"/>
    <m/>
    <n v="1"/>
  </r>
  <r>
    <x v="243"/>
    <n v="1"/>
    <m/>
    <n v="1"/>
  </r>
  <r>
    <x v="244"/>
    <n v="1"/>
    <m/>
    <n v="1"/>
  </r>
  <r>
    <x v="245"/>
    <n v="1"/>
    <m/>
    <n v="1"/>
  </r>
  <r>
    <x v="246"/>
    <n v="1"/>
    <m/>
    <n v="1"/>
  </r>
  <r>
    <x v="247"/>
    <n v="1"/>
    <m/>
    <n v="1"/>
  </r>
  <r>
    <x v="248"/>
    <n v="1"/>
    <m/>
    <n v="1"/>
  </r>
  <r>
    <x v="249"/>
    <n v="1"/>
    <m/>
    <n v="1"/>
  </r>
  <r>
    <x v="250"/>
    <n v="1"/>
    <m/>
    <n v="1"/>
  </r>
  <r>
    <x v="251"/>
    <n v="1"/>
    <m/>
    <n v="1"/>
  </r>
  <r>
    <x v="252"/>
    <n v="1"/>
    <m/>
    <n v="1"/>
  </r>
  <r>
    <x v="253"/>
    <n v="1"/>
    <m/>
    <n v="1"/>
  </r>
  <r>
    <x v="254"/>
    <n v="1"/>
    <m/>
    <n v="1"/>
  </r>
  <r>
    <x v="255"/>
    <n v="1"/>
    <m/>
    <n v="1"/>
  </r>
  <r>
    <x v="256"/>
    <n v="1"/>
    <m/>
    <n v="1"/>
  </r>
  <r>
    <x v="257"/>
    <n v="1"/>
    <m/>
    <n v="1"/>
  </r>
  <r>
    <x v="258"/>
    <n v="1"/>
    <m/>
    <n v="1"/>
  </r>
  <r>
    <x v="259"/>
    <n v="1"/>
    <m/>
    <n v="1"/>
  </r>
  <r>
    <x v="260"/>
    <n v="1"/>
    <m/>
    <n v="1"/>
  </r>
  <r>
    <x v="261"/>
    <n v="1"/>
    <m/>
    <n v="1"/>
  </r>
  <r>
    <x v="262"/>
    <n v="1"/>
    <m/>
    <n v="1"/>
  </r>
  <r>
    <x v="263"/>
    <n v="1"/>
    <m/>
    <n v="1"/>
  </r>
  <r>
    <x v="261"/>
    <n v="1"/>
    <m/>
    <n v="1"/>
  </r>
  <r>
    <x v="262"/>
    <n v="1"/>
    <m/>
    <n v="1"/>
  </r>
  <r>
    <x v="263"/>
    <n v="1"/>
    <m/>
    <n v="1"/>
  </r>
  <r>
    <x v="264"/>
    <n v="1"/>
    <m/>
    <n v="1"/>
  </r>
  <r>
    <x v="265"/>
    <n v="1"/>
    <m/>
    <n v="1"/>
  </r>
  <r>
    <x v="266"/>
    <n v="1"/>
    <m/>
    <n v="1"/>
  </r>
  <r>
    <x v="267"/>
    <n v="1"/>
    <m/>
    <n v="1"/>
  </r>
  <r>
    <x v="268"/>
    <n v="1"/>
    <m/>
    <n v="1"/>
  </r>
  <r>
    <x v="269"/>
    <n v="1"/>
    <m/>
    <n v="1"/>
  </r>
  <r>
    <x v="270"/>
    <n v="1"/>
    <m/>
    <n v="1"/>
  </r>
  <r>
    <x v="271"/>
    <n v="1"/>
    <m/>
    <n v="1"/>
  </r>
  <r>
    <x v="272"/>
    <n v="1"/>
    <m/>
    <n v="1"/>
  </r>
  <r>
    <x v="273"/>
    <n v="1"/>
    <m/>
    <n v="1"/>
  </r>
  <r>
    <x v="274"/>
    <n v="1"/>
    <m/>
    <n v="1"/>
  </r>
  <r>
    <x v="275"/>
    <n v="1"/>
    <m/>
    <n v="1"/>
  </r>
  <r>
    <x v="276"/>
    <n v="1"/>
    <m/>
    <n v="1"/>
  </r>
  <r>
    <x v="277"/>
    <n v="1"/>
    <m/>
    <n v="1"/>
  </r>
  <r>
    <x v="278"/>
    <n v="1"/>
    <m/>
    <n v="1"/>
  </r>
  <r>
    <x v="279"/>
    <n v="1"/>
    <m/>
    <n v="1"/>
  </r>
  <r>
    <x v="280"/>
    <n v="1"/>
    <m/>
    <n v="1"/>
  </r>
  <r>
    <x v="281"/>
    <n v="1"/>
    <m/>
    <n v="1"/>
  </r>
  <r>
    <x v="282"/>
    <n v="1"/>
    <m/>
    <n v="1"/>
  </r>
  <r>
    <x v="283"/>
    <n v="1"/>
    <m/>
    <n v="1"/>
  </r>
  <r>
    <x v="284"/>
    <n v="1"/>
    <m/>
    <n v="1"/>
  </r>
  <r>
    <x v="285"/>
    <n v="1"/>
    <m/>
    <n v="1"/>
  </r>
  <r>
    <x v="286"/>
    <n v="1"/>
    <m/>
    <n v="1"/>
  </r>
  <r>
    <x v="287"/>
    <n v="1"/>
    <m/>
    <n v="1"/>
  </r>
  <r>
    <x v="288"/>
    <n v="1"/>
    <m/>
    <n v="1"/>
  </r>
  <r>
    <x v="289"/>
    <n v="1"/>
    <m/>
    <n v="1"/>
  </r>
  <r>
    <x v="290"/>
    <n v="1"/>
    <m/>
    <n v="1"/>
  </r>
  <r>
    <x v="291"/>
    <n v="1"/>
    <m/>
    <n v="1"/>
  </r>
  <r>
    <x v="292"/>
    <n v="1"/>
    <m/>
    <n v="1"/>
  </r>
  <r>
    <x v="293"/>
    <n v="1"/>
    <m/>
    <n v="1"/>
  </r>
  <r>
    <x v="294"/>
    <n v="1"/>
    <m/>
    <n v="1"/>
  </r>
  <r>
    <x v="295"/>
    <n v="1"/>
    <m/>
    <n v="1"/>
  </r>
  <r>
    <x v="296"/>
    <n v="1"/>
    <m/>
    <n v="1"/>
  </r>
  <r>
    <x v="297"/>
    <n v="1"/>
    <m/>
    <n v="1"/>
  </r>
  <r>
    <x v="298"/>
    <n v="1"/>
    <m/>
    <n v="1"/>
  </r>
  <r>
    <x v="299"/>
    <n v="1"/>
    <m/>
    <n v="1"/>
  </r>
  <r>
    <x v="300"/>
    <n v="1"/>
    <m/>
    <n v="1"/>
  </r>
  <r>
    <x v="301"/>
    <n v="1"/>
    <m/>
    <n v="1"/>
  </r>
  <r>
    <x v="302"/>
    <n v="1"/>
    <m/>
    <n v="1"/>
  </r>
  <r>
    <x v="303"/>
    <n v="1"/>
    <m/>
    <n v="1"/>
  </r>
  <r>
    <x v="304"/>
    <n v="1"/>
    <m/>
    <n v="1"/>
  </r>
  <r>
    <x v="305"/>
    <n v="1"/>
    <m/>
    <n v="1"/>
  </r>
  <r>
    <x v="306"/>
    <n v="1"/>
    <m/>
    <n v="1"/>
  </r>
  <r>
    <x v="307"/>
    <n v="1"/>
    <m/>
    <n v="1"/>
  </r>
  <r>
    <x v="308"/>
    <n v="1"/>
    <m/>
    <n v="1"/>
  </r>
  <r>
    <x v="309"/>
    <n v="1"/>
    <m/>
    <n v="1"/>
  </r>
  <r>
    <x v="310"/>
    <n v="1"/>
    <m/>
    <n v="1"/>
  </r>
  <r>
    <x v="311"/>
    <n v="1"/>
    <m/>
    <n v="1"/>
  </r>
  <r>
    <x v="312"/>
    <n v="1"/>
    <m/>
    <n v="1"/>
  </r>
  <r>
    <x v="313"/>
    <n v="1"/>
    <m/>
    <n v="1"/>
  </r>
  <r>
    <x v="314"/>
    <n v="1"/>
    <m/>
    <n v="1"/>
  </r>
  <r>
    <x v="315"/>
    <n v="1"/>
    <m/>
    <n v="1"/>
  </r>
  <r>
    <x v="316"/>
    <n v="1"/>
    <m/>
    <n v="1"/>
  </r>
  <r>
    <x v="317"/>
    <n v="1"/>
    <m/>
    <n v="1"/>
  </r>
  <r>
    <x v="318"/>
    <n v="1"/>
    <m/>
    <n v="1"/>
  </r>
  <r>
    <x v="319"/>
    <n v="1"/>
    <m/>
    <n v="1"/>
  </r>
  <r>
    <x v="320"/>
    <n v="1"/>
    <m/>
    <n v="1"/>
  </r>
  <r>
    <x v="321"/>
    <n v="1"/>
    <m/>
    <n v="1"/>
  </r>
  <r>
    <x v="322"/>
    <n v="1"/>
    <m/>
    <n v="1"/>
  </r>
  <r>
    <x v="323"/>
    <n v="1"/>
    <m/>
    <n v="1"/>
  </r>
  <r>
    <x v="324"/>
    <n v="1"/>
    <m/>
    <n v="1"/>
  </r>
  <r>
    <x v="325"/>
    <n v="1"/>
    <m/>
    <n v="1"/>
  </r>
  <r>
    <x v="326"/>
    <n v="1"/>
    <m/>
    <n v="1"/>
  </r>
  <r>
    <x v="327"/>
    <n v="1"/>
    <m/>
    <n v="1"/>
  </r>
  <r>
    <x v="319"/>
    <n v="1"/>
    <m/>
    <n v="1"/>
  </r>
  <r>
    <x v="320"/>
    <n v="1"/>
    <m/>
    <n v="1"/>
  </r>
  <r>
    <x v="328"/>
    <n v="1"/>
    <m/>
    <n v="1"/>
  </r>
  <r>
    <x v="329"/>
    <n v="1"/>
    <m/>
    <n v="1"/>
  </r>
  <r>
    <x v="330"/>
    <n v="1"/>
    <m/>
    <n v="1"/>
  </r>
  <r>
    <x v="331"/>
    <n v="1"/>
    <m/>
    <n v="1"/>
  </r>
  <r>
    <x v="332"/>
    <n v="1"/>
    <m/>
    <n v="1"/>
  </r>
  <r>
    <x v="333"/>
    <n v="1"/>
    <m/>
    <n v="1"/>
  </r>
  <r>
    <x v="334"/>
    <n v="1"/>
    <m/>
    <n v="1"/>
  </r>
  <r>
    <x v="335"/>
    <n v="1"/>
    <m/>
    <n v="1"/>
  </r>
  <r>
    <x v="336"/>
    <n v="1"/>
    <m/>
    <n v="1"/>
  </r>
  <r>
    <x v="337"/>
    <n v="1"/>
    <m/>
    <n v="1"/>
  </r>
  <r>
    <x v="338"/>
    <n v="1"/>
    <m/>
    <n v="1"/>
  </r>
  <r>
    <x v="339"/>
    <n v="1"/>
    <m/>
    <n v="1"/>
  </r>
  <r>
    <x v="340"/>
    <n v="1"/>
    <m/>
    <n v="1"/>
  </r>
  <r>
    <x v="341"/>
    <n v="1"/>
    <m/>
    <n v="1"/>
  </r>
  <r>
    <x v="342"/>
    <n v="1"/>
    <m/>
    <n v="1"/>
  </r>
  <r>
    <x v="343"/>
    <n v="1"/>
    <m/>
    <n v="1"/>
  </r>
  <r>
    <x v="344"/>
    <n v="1"/>
    <m/>
    <n v="1"/>
  </r>
  <r>
    <x v="345"/>
    <n v="1"/>
    <m/>
    <n v="1"/>
  </r>
  <r>
    <x v="346"/>
    <n v="1"/>
    <m/>
    <n v="1"/>
  </r>
  <r>
    <x v="347"/>
    <n v="1"/>
    <m/>
    <n v="1"/>
  </r>
  <r>
    <x v="348"/>
    <n v="1"/>
    <m/>
    <n v="1"/>
  </r>
  <r>
    <x v="349"/>
    <n v="1"/>
    <m/>
    <n v="1"/>
  </r>
  <r>
    <x v="350"/>
    <n v="1"/>
    <m/>
    <n v="1"/>
  </r>
  <r>
    <x v="351"/>
    <n v="1"/>
    <m/>
    <n v="1"/>
  </r>
  <r>
    <x v="352"/>
    <n v="1"/>
    <m/>
    <n v="1"/>
  </r>
  <r>
    <x v="353"/>
    <n v="1"/>
    <m/>
    <n v="1"/>
  </r>
  <r>
    <x v="354"/>
    <n v="1"/>
    <m/>
    <n v="1"/>
  </r>
  <r>
    <x v="355"/>
    <n v="1"/>
    <m/>
    <n v="1"/>
  </r>
  <r>
    <x v="356"/>
    <n v="1"/>
    <m/>
    <n v="1"/>
  </r>
  <r>
    <x v="357"/>
    <n v="1"/>
    <m/>
    <n v="1"/>
  </r>
  <r>
    <x v="358"/>
    <n v="1"/>
    <m/>
    <n v="1"/>
  </r>
  <r>
    <x v="357"/>
    <n v="1"/>
    <m/>
    <n v="1"/>
  </r>
  <r>
    <x v="359"/>
    <n v="1"/>
    <m/>
    <n v="1"/>
  </r>
  <r>
    <x v="360"/>
    <n v="1"/>
    <m/>
    <n v="1"/>
  </r>
  <r>
    <x v="361"/>
    <n v="1"/>
    <m/>
    <n v="1"/>
  </r>
  <r>
    <x v="362"/>
    <n v="1"/>
    <m/>
    <n v="1"/>
  </r>
  <r>
    <x v="363"/>
    <n v="1"/>
    <m/>
    <n v="1"/>
  </r>
  <r>
    <x v="364"/>
    <n v="1"/>
    <m/>
    <n v="1"/>
  </r>
  <r>
    <x v="365"/>
    <n v="1"/>
    <m/>
    <n v="1"/>
  </r>
  <r>
    <x v="366"/>
    <n v="1"/>
    <m/>
    <n v="1"/>
  </r>
  <r>
    <x v="367"/>
    <n v="1"/>
    <m/>
    <n v="1"/>
  </r>
  <r>
    <x v="368"/>
    <n v="1"/>
    <m/>
    <n v="1"/>
  </r>
  <r>
    <x v="369"/>
    <n v="1"/>
    <m/>
    <n v="1"/>
  </r>
  <r>
    <x v="370"/>
    <n v="1"/>
    <m/>
    <n v="1"/>
  </r>
  <r>
    <x v="371"/>
    <n v="1"/>
    <m/>
    <n v="1"/>
  </r>
  <r>
    <x v="372"/>
    <n v="1"/>
    <m/>
    <n v="1"/>
  </r>
  <r>
    <x v="373"/>
    <n v="1"/>
    <m/>
    <n v="1"/>
  </r>
  <r>
    <x v="374"/>
    <n v="1"/>
    <m/>
    <n v="1"/>
  </r>
  <r>
    <x v="375"/>
    <n v="1"/>
    <m/>
    <n v="1"/>
  </r>
  <r>
    <x v="376"/>
    <n v="1"/>
    <m/>
    <n v="1"/>
  </r>
  <r>
    <x v="377"/>
    <n v="1"/>
    <m/>
    <n v="1"/>
  </r>
  <r>
    <x v="378"/>
    <n v="1"/>
    <m/>
    <n v="1"/>
  </r>
  <r>
    <x v="379"/>
    <n v="1"/>
    <m/>
    <n v="1"/>
  </r>
  <r>
    <x v="380"/>
    <n v="1"/>
    <m/>
    <n v="1"/>
  </r>
  <r>
    <x v="381"/>
    <n v="1"/>
    <m/>
    <n v="1"/>
  </r>
  <r>
    <x v="382"/>
    <n v="1"/>
    <m/>
    <n v="1"/>
  </r>
  <r>
    <x v="383"/>
    <n v="1"/>
    <m/>
    <n v="1"/>
  </r>
  <r>
    <x v="384"/>
    <n v="1"/>
    <m/>
    <n v="1"/>
  </r>
  <r>
    <x v="385"/>
    <n v="1"/>
    <m/>
    <n v="1"/>
  </r>
  <r>
    <x v="386"/>
    <n v="1"/>
    <m/>
    <n v="1"/>
  </r>
  <r>
    <x v="387"/>
    <n v="1"/>
    <m/>
    <n v="1"/>
  </r>
  <r>
    <x v="388"/>
    <n v="1"/>
    <m/>
    <n v="1"/>
  </r>
  <r>
    <x v="389"/>
    <n v="1"/>
    <m/>
    <n v="1"/>
  </r>
  <r>
    <x v="390"/>
    <n v="1"/>
    <m/>
    <n v="1"/>
  </r>
  <r>
    <x v="391"/>
    <n v="1"/>
    <m/>
    <n v="1"/>
  </r>
  <r>
    <x v="392"/>
    <n v="1"/>
    <m/>
    <n v="1"/>
  </r>
  <r>
    <x v="393"/>
    <n v="1"/>
    <m/>
    <n v="1"/>
  </r>
  <r>
    <x v="394"/>
    <n v="1"/>
    <m/>
    <n v="1"/>
  </r>
  <r>
    <x v="395"/>
    <n v="1"/>
    <m/>
    <n v="1"/>
  </r>
  <r>
    <x v="396"/>
    <n v="1"/>
    <m/>
    <n v="1"/>
  </r>
  <r>
    <x v="397"/>
    <n v="1"/>
    <m/>
    <n v="1"/>
  </r>
  <r>
    <x v="398"/>
    <n v="1"/>
    <m/>
    <n v="1"/>
  </r>
  <r>
    <x v="399"/>
    <n v="1"/>
    <m/>
    <n v="1"/>
  </r>
  <r>
    <x v="400"/>
    <n v="1"/>
    <m/>
    <n v="1"/>
  </r>
  <r>
    <x v="401"/>
    <n v="1"/>
    <m/>
    <n v="1"/>
  </r>
  <r>
    <x v="402"/>
    <n v="1"/>
    <m/>
    <n v="1"/>
  </r>
  <r>
    <x v="403"/>
    <n v="1"/>
    <m/>
    <n v="1"/>
  </r>
  <r>
    <x v="404"/>
    <n v="1"/>
    <m/>
    <n v="1"/>
  </r>
  <r>
    <x v="405"/>
    <n v="1"/>
    <m/>
    <n v="1"/>
  </r>
  <r>
    <x v="406"/>
    <n v="1"/>
    <m/>
    <n v="1"/>
  </r>
  <r>
    <x v="407"/>
    <n v="1"/>
    <m/>
    <n v="1"/>
  </r>
  <r>
    <x v="408"/>
    <n v="1"/>
    <m/>
    <n v="1"/>
  </r>
  <r>
    <x v="409"/>
    <n v="1"/>
    <m/>
    <n v="1"/>
  </r>
  <r>
    <x v="397"/>
    <n v="1"/>
    <m/>
    <n v="1"/>
  </r>
  <r>
    <x v="398"/>
    <n v="1"/>
    <m/>
    <n v="1"/>
  </r>
  <r>
    <x v="410"/>
    <n v="1"/>
    <m/>
    <n v="1"/>
  </r>
  <r>
    <x v="411"/>
    <n v="1"/>
    <m/>
    <n v="1"/>
  </r>
  <r>
    <x v="412"/>
    <n v="1"/>
    <m/>
    <n v="1"/>
  </r>
  <r>
    <x v="413"/>
    <n v="1"/>
    <m/>
    <n v="1"/>
  </r>
  <r>
    <x v="414"/>
    <n v="1"/>
    <m/>
    <n v="1"/>
  </r>
  <r>
    <x v="415"/>
    <n v="1"/>
    <m/>
    <n v="1"/>
  </r>
  <r>
    <x v="416"/>
    <n v="1"/>
    <m/>
    <n v="1"/>
  </r>
  <r>
    <x v="417"/>
    <n v="1"/>
    <m/>
    <n v="1"/>
  </r>
  <r>
    <x v="418"/>
    <n v="1"/>
    <m/>
    <n v="1"/>
  </r>
  <r>
    <x v="419"/>
    <n v="1"/>
    <m/>
    <n v="1"/>
  </r>
  <r>
    <x v="420"/>
    <n v="1"/>
    <m/>
    <n v="1"/>
  </r>
  <r>
    <x v="421"/>
    <n v="1"/>
    <m/>
    <n v="1"/>
  </r>
  <r>
    <x v="422"/>
    <n v="1"/>
    <m/>
    <n v="1"/>
  </r>
  <r>
    <x v="423"/>
    <n v="1"/>
    <m/>
    <n v="1"/>
  </r>
  <r>
    <x v="424"/>
    <n v="1"/>
    <m/>
    <n v="1"/>
  </r>
  <r>
    <x v="425"/>
    <n v="1"/>
    <m/>
    <n v="1"/>
  </r>
  <r>
    <x v="426"/>
    <n v="1"/>
    <m/>
    <n v="1"/>
  </r>
  <r>
    <x v="427"/>
    <n v="1"/>
    <m/>
    <n v="1"/>
  </r>
  <r>
    <x v="428"/>
    <n v="1"/>
    <m/>
    <n v="1"/>
  </r>
  <r>
    <x v="429"/>
    <n v="1"/>
    <m/>
    <n v="1"/>
  </r>
  <r>
    <x v="430"/>
    <n v="1"/>
    <m/>
    <n v="1"/>
  </r>
  <r>
    <x v="431"/>
    <n v="1"/>
    <m/>
    <n v="1"/>
  </r>
  <r>
    <x v="432"/>
    <n v="1"/>
    <m/>
    <n v="1"/>
  </r>
  <r>
    <x v="433"/>
    <n v="1"/>
    <m/>
    <n v="1"/>
  </r>
  <r>
    <x v="434"/>
    <n v="1"/>
    <m/>
    <n v="1"/>
  </r>
  <r>
    <x v="435"/>
    <n v="1"/>
    <m/>
    <n v="1"/>
  </r>
  <r>
    <x v="436"/>
    <n v="1"/>
    <m/>
    <n v="1"/>
  </r>
  <r>
    <x v="437"/>
    <n v="1"/>
    <m/>
    <n v="1"/>
  </r>
  <r>
    <x v="438"/>
    <n v="1"/>
    <m/>
    <n v="1"/>
  </r>
  <r>
    <x v="439"/>
    <n v="1"/>
    <m/>
    <n v="1"/>
  </r>
  <r>
    <x v="440"/>
    <n v="1"/>
    <m/>
    <n v="1"/>
  </r>
  <r>
    <x v="441"/>
    <n v="1"/>
    <m/>
    <n v="1"/>
  </r>
  <r>
    <x v="442"/>
    <n v="1"/>
    <m/>
    <n v="1"/>
  </r>
  <r>
    <x v="352"/>
    <n v="1"/>
    <m/>
    <n v="1"/>
  </r>
  <r>
    <x v="353"/>
    <n v="1"/>
    <m/>
    <n v="1"/>
  </r>
  <r>
    <x v="443"/>
    <n v="1"/>
    <m/>
    <n v="1"/>
  </r>
  <r>
    <x v="444"/>
    <n v="1"/>
    <m/>
    <n v="1"/>
  </r>
  <r>
    <x v="445"/>
    <n v="1"/>
    <m/>
    <n v="1"/>
  </r>
  <r>
    <x v="446"/>
    <n v="1"/>
    <m/>
    <n v="1"/>
  </r>
  <r>
    <x v="447"/>
    <n v="1"/>
    <m/>
    <n v="1"/>
  </r>
  <r>
    <x v="448"/>
    <n v="1"/>
    <m/>
    <n v="1"/>
  </r>
  <r>
    <x v="449"/>
    <n v="1"/>
    <m/>
    <n v="1"/>
  </r>
  <r>
    <x v="450"/>
    <n v="1"/>
    <m/>
    <n v="1"/>
  </r>
  <r>
    <x v="451"/>
    <n v="1"/>
    <m/>
    <n v="1"/>
  </r>
  <r>
    <x v="452"/>
    <n v="1"/>
    <m/>
    <n v="1"/>
  </r>
  <r>
    <x v="453"/>
    <n v="1"/>
    <m/>
    <n v="1"/>
  </r>
  <r>
    <x v="454"/>
    <n v="1"/>
    <m/>
    <n v="1"/>
  </r>
  <r>
    <x v="455"/>
    <n v="1"/>
    <m/>
    <n v="1"/>
  </r>
  <r>
    <x v="456"/>
    <n v="1"/>
    <m/>
    <n v="1"/>
  </r>
  <r>
    <x v="457"/>
    <n v="1"/>
    <m/>
    <n v="1"/>
  </r>
  <r>
    <x v="458"/>
    <n v="1"/>
    <m/>
    <n v="1"/>
  </r>
  <r>
    <x v="459"/>
    <n v="1"/>
    <m/>
    <n v="1"/>
  </r>
  <r>
    <x v="460"/>
    <n v="1"/>
    <m/>
    <n v="1"/>
  </r>
  <r>
    <x v="461"/>
    <n v="1"/>
    <m/>
    <n v="1"/>
  </r>
  <r>
    <x v="462"/>
    <n v="1"/>
    <m/>
    <n v="1"/>
  </r>
  <r>
    <x v="463"/>
    <n v="1"/>
    <m/>
    <n v="1"/>
  </r>
  <r>
    <x v="464"/>
    <n v="1"/>
    <m/>
    <n v="1"/>
  </r>
  <r>
    <x v="465"/>
    <n v="1"/>
    <m/>
    <n v="1"/>
  </r>
  <r>
    <x v="466"/>
    <n v="1"/>
    <m/>
    <n v="1"/>
  </r>
  <r>
    <x v="467"/>
    <n v="1"/>
    <m/>
    <n v="1"/>
  </r>
  <r>
    <x v="468"/>
    <n v="1"/>
    <m/>
    <n v="1"/>
  </r>
  <r>
    <x v="469"/>
    <n v="1"/>
    <m/>
    <n v="1"/>
  </r>
  <r>
    <x v="470"/>
    <n v="1"/>
    <m/>
    <n v="1"/>
  </r>
  <r>
    <x v="471"/>
    <n v="1"/>
    <m/>
    <n v="1"/>
  </r>
  <r>
    <x v="472"/>
    <n v="1"/>
    <m/>
    <n v="1"/>
  </r>
  <r>
    <x v="473"/>
    <n v="1"/>
    <m/>
    <n v="1"/>
  </r>
  <r>
    <x v="474"/>
    <n v="1"/>
    <m/>
    <n v="1"/>
  </r>
  <r>
    <x v="475"/>
    <n v="1"/>
    <m/>
    <n v="1"/>
  </r>
  <r>
    <x v="476"/>
    <n v="1"/>
    <m/>
    <n v="1"/>
  </r>
  <r>
    <x v="477"/>
    <n v="1"/>
    <m/>
    <n v="1"/>
  </r>
  <r>
    <x v="478"/>
    <n v="1"/>
    <m/>
    <n v="1"/>
  </r>
  <r>
    <x v="479"/>
    <n v="1"/>
    <m/>
    <n v="1"/>
  </r>
  <r>
    <x v="480"/>
    <n v="1"/>
    <m/>
    <n v="1"/>
  </r>
  <r>
    <x v="481"/>
    <n v="1"/>
    <m/>
    <n v="1"/>
  </r>
  <r>
    <x v="482"/>
    <n v="1"/>
    <m/>
    <n v="1"/>
  </r>
  <r>
    <x v="483"/>
    <n v="1"/>
    <m/>
    <n v="1"/>
  </r>
  <r>
    <x v="484"/>
    <n v="1"/>
    <m/>
    <n v="1"/>
  </r>
  <r>
    <x v="485"/>
    <n v="1"/>
    <m/>
    <n v="1"/>
  </r>
  <r>
    <x v="486"/>
    <n v="1"/>
    <m/>
    <n v="1"/>
  </r>
  <r>
    <x v="487"/>
    <n v="1"/>
    <m/>
    <n v="1"/>
  </r>
  <r>
    <x v="488"/>
    <n v="1"/>
    <m/>
    <n v="1"/>
  </r>
  <r>
    <x v="489"/>
    <n v="1"/>
    <m/>
    <n v="1"/>
  </r>
  <r>
    <x v="490"/>
    <n v="1"/>
    <m/>
    <n v="1"/>
  </r>
  <r>
    <x v="491"/>
    <n v="1"/>
    <m/>
    <n v="1"/>
  </r>
  <r>
    <x v="492"/>
    <n v="1"/>
    <m/>
    <n v="1"/>
  </r>
  <r>
    <x v="493"/>
    <n v="1"/>
    <m/>
    <n v="1"/>
  </r>
  <r>
    <x v="494"/>
    <n v="1"/>
    <m/>
    <n v="1"/>
  </r>
  <r>
    <x v="495"/>
    <n v="1"/>
    <m/>
    <n v="1"/>
  </r>
  <r>
    <x v="496"/>
    <n v="1"/>
    <m/>
    <n v="1"/>
  </r>
  <r>
    <x v="497"/>
    <n v="1"/>
    <m/>
    <n v="1"/>
  </r>
  <r>
    <x v="498"/>
    <n v="1"/>
    <m/>
    <n v="1"/>
  </r>
  <r>
    <x v="499"/>
    <n v="1"/>
    <m/>
    <n v="1"/>
  </r>
  <r>
    <x v="500"/>
    <n v="1"/>
    <m/>
    <n v="1"/>
  </r>
  <r>
    <x v="501"/>
    <n v="1"/>
    <m/>
    <n v="1"/>
  </r>
  <r>
    <x v="502"/>
    <n v="1"/>
    <m/>
    <n v="1"/>
  </r>
  <r>
    <x v="503"/>
    <n v="1"/>
    <m/>
    <n v="1"/>
  </r>
  <r>
    <x v="504"/>
    <n v="1"/>
    <m/>
    <n v="1"/>
  </r>
  <r>
    <x v="505"/>
    <n v="1"/>
    <m/>
    <n v="1"/>
  </r>
  <r>
    <x v="506"/>
    <n v="1"/>
    <m/>
    <n v="1"/>
  </r>
  <r>
    <x v="507"/>
    <n v="1"/>
    <m/>
    <n v="1"/>
  </r>
  <r>
    <x v="508"/>
    <n v="1"/>
    <m/>
    <n v="1"/>
  </r>
  <r>
    <x v="509"/>
    <n v="1"/>
    <m/>
    <n v="1"/>
  </r>
  <r>
    <x v="510"/>
    <n v="1"/>
    <m/>
    <n v="1"/>
  </r>
  <r>
    <x v="511"/>
    <n v="1"/>
    <m/>
    <n v="1"/>
  </r>
  <r>
    <x v="512"/>
    <n v="1"/>
    <m/>
    <n v="1"/>
  </r>
  <r>
    <x v="513"/>
    <n v="1"/>
    <m/>
    <n v="1"/>
  </r>
  <r>
    <x v="514"/>
    <n v="1"/>
    <m/>
    <n v="1"/>
  </r>
  <r>
    <x v="515"/>
    <n v="1"/>
    <m/>
    <n v="1"/>
  </r>
  <r>
    <x v="516"/>
    <n v="1"/>
    <m/>
    <n v="1"/>
  </r>
  <r>
    <x v="517"/>
    <n v="1"/>
    <m/>
    <n v="1"/>
  </r>
  <r>
    <x v="518"/>
    <n v="1"/>
    <m/>
    <n v="1"/>
  </r>
  <r>
    <x v="519"/>
    <n v="1"/>
    <m/>
    <n v="1"/>
  </r>
  <r>
    <x v="520"/>
    <n v="1"/>
    <m/>
    <n v="1"/>
  </r>
  <r>
    <x v="521"/>
    <n v="1"/>
    <m/>
    <n v="1"/>
  </r>
  <r>
    <x v="522"/>
    <n v="1"/>
    <m/>
    <n v="1"/>
  </r>
  <r>
    <x v="486"/>
    <n v="1"/>
    <m/>
    <n v="1"/>
  </r>
  <r>
    <x v="523"/>
    <n v="1"/>
    <m/>
    <n v="1"/>
  </r>
  <r>
    <x v="524"/>
    <n v="1"/>
    <m/>
    <n v="1"/>
  </r>
  <r>
    <x v="525"/>
    <n v="1"/>
    <m/>
    <n v="1"/>
  </r>
  <r>
    <x v="526"/>
    <n v="1"/>
    <m/>
    <n v="1"/>
  </r>
  <r>
    <x v="527"/>
    <n v="1"/>
    <m/>
    <n v="1"/>
  </r>
  <r>
    <x v="528"/>
    <n v="1"/>
    <m/>
    <n v="1"/>
  </r>
  <r>
    <x v="529"/>
    <n v="1"/>
    <m/>
    <n v="1"/>
  </r>
  <r>
    <x v="530"/>
    <n v="1"/>
    <m/>
    <n v="1"/>
  </r>
  <r>
    <x v="531"/>
    <n v="1"/>
    <m/>
    <n v="1"/>
  </r>
  <r>
    <x v="532"/>
    <n v="1"/>
    <m/>
    <n v="1"/>
  </r>
  <r>
    <x v="533"/>
    <n v="1"/>
    <m/>
    <n v="1"/>
  </r>
  <r>
    <x v="534"/>
    <m/>
    <m/>
    <n v="0"/>
  </r>
  <r>
    <x v="26"/>
    <m/>
    <s v="-1"/>
    <n v="-1"/>
  </r>
  <r>
    <x v="27"/>
    <m/>
    <s v="-1"/>
    <n v="-1"/>
  </r>
  <r>
    <x v="28"/>
    <m/>
    <s v="-1"/>
    <n v="-1"/>
  </r>
  <r>
    <x v="29"/>
    <m/>
    <s v="-1"/>
    <n v="-1"/>
  </r>
  <r>
    <x v="30"/>
    <m/>
    <s v="-1"/>
    <n v="-1"/>
  </r>
  <r>
    <x v="32"/>
    <m/>
    <s v="-1"/>
    <n v="-1"/>
  </r>
  <r>
    <x v="35"/>
    <m/>
    <s v="-1"/>
    <n v="-1"/>
  </r>
  <r>
    <x v="36"/>
    <m/>
    <s v="-1"/>
    <n v="-1"/>
  </r>
  <r>
    <x v="37"/>
    <m/>
    <s v="-1"/>
    <n v="-1"/>
  </r>
  <r>
    <x v="38"/>
    <m/>
    <s v="-1"/>
    <n v="-1"/>
  </r>
  <r>
    <x v="39"/>
    <m/>
    <s v="-1"/>
    <n v="-1"/>
  </r>
  <r>
    <x v="40"/>
    <m/>
    <s v="-1"/>
    <n v="-1"/>
  </r>
  <r>
    <x v="41"/>
    <m/>
    <s v="-1"/>
    <n v="-1"/>
  </r>
  <r>
    <x v="42"/>
    <m/>
    <s v="-1"/>
    <n v="-1"/>
  </r>
  <r>
    <x v="43"/>
    <m/>
    <s v="-1"/>
    <n v="-1"/>
  </r>
  <r>
    <x v="44"/>
    <m/>
    <s v="-1"/>
    <n v="-1"/>
  </r>
  <r>
    <x v="45"/>
    <m/>
    <s v="-1"/>
    <n v="-1"/>
  </r>
  <r>
    <x v="46"/>
    <m/>
    <s v="-1"/>
    <n v="-1"/>
  </r>
  <r>
    <x v="47"/>
    <m/>
    <s v="-1"/>
    <n v="-1"/>
  </r>
  <r>
    <x v="48"/>
    <m/>
    <s v="-1"/>
    <n v="-1"/>
  </r>
  <r>
    <x v="49"/>
    <m/>
    <s v="-1"/>
    <n v="-1"/>
  </r>
  <r>
    <x v="50"/>
    <m/>
    <s v="-1"/>
    <n v="-1"/>
  </r>
  <r>
    <x v="51"/>
    <m/>
    <s v="-1"/>
    <n v="-1"/>
  </r>
  <r>
    <x v="52"/>
    <m/>
    <s v="-1"/>
    <n v="-1"/>
  </r>
  <r>
    <x v="53"/>
    <m/>
    <s v="-1"/>
    <n v="-1"/>
  </r>
  <r>
    <x v="54"/>
    <m/>
    <s v="-1"/>
    <n v="-1"/>
  </r>
  <r>
    <x v="55"/>
    <m/>
    <s v="-1"/>
    <n v="-1"/>
  </r>
  <r>
    <x v="101"/>
    <m/>
    <s v="-1"/>
    <n v="-1"/>
  </r>
  <r>
    <x v="102"/>
    <m/>
    <s v="-1"/>
    <n v="-1"/>
  </r>
  <r>
    <x v="103"/>
    <m/>
    <s v="-1"/>
    <n v="-1"/>
  </r>
  <r>
    <x v="104"/>
    <m/>
    <s v="-1"/>
    <n v="-1"/>
  </r>
  <r>
    <x v="105"/>
    <m/>
    <s v="-1"/>
    <n v="-1"/>
  </r>
  <r>
    <x v="106"/>
    <m/>
    <s v="-1"/>
    <n v="-1"/>
  </r>
  <r>
    <x v="56"/>
    <m/>
    <s v="-1"/>
    <n v="-1"/>
  </r>
  <r>
    <x v="57"/>
    <m/>
    <s v="-1"/>
    <n v="-1"/>
  </r>
  <r>
    <x v="58"/>
    <m/>
    <s v="-1"/>
    <n v="-1"/>
  </r>
  <r>
    <x v="59"/>
    <m/>
    <s v="-1"/>
    <n v="-1"/>
  </r>
  <r>
    <x v="60"/>
    <m/>
    <s v="-1"/>
    <n v="-1"/>
  </r>
  <r>
    <x v="61"/>
    <m/>
    <s v="-1"/>
    <n v="-1"/>
  </r>
  <r>
    <x v="62"/>
    <m/>
    <s v="-1"/>
    <n v="-1"/>
  </r>
  <r>
    <x v="65"/>
    <m/>
    <s v="-1"/>
    <n v="-1"/>
  </r>
  <r>
    <x v="66"/>
    <m/>
    <s v="-1"/>
    <n v="-1"/>
  </r>
  <r>
    <x v="67"/>
    <m/>
    <s v="-1"/>
    <n v="-1"/>
  </r>
  <r>
    <x v="68"/>
    <m/>
    <s v="-1"/>
    <n v="-1"/>
  </r>
  <r>
    <x v="69"/>
    <m/>
    <s v="-1"/>
    <n v="-1"/>
  </r>
  <r>
    <x v="70"/>
    <m/>
    <s v="-1"/>
    <n v="-1"/>
  </r>
  <r>
    <x v="71"/>
    <m/>
    <s v="-1"/>
    <n v="-1"/>
  </r>
  <r>
    <x v="72"/>
    <m/>
    <s v="-1"/>
    <n v="-1"/>
  </r>
  <r>
    <x v="75"/>
    <m/>
    <s v="-1"/>
    <n v="-1"/>
  </r>
  <r>
    <x v="76"/>
    <m/>
    <s v="-1"/>
    <n v="-1"/>
  </r>
  <r>
    <x v="77"/>
    <m/>
    <s v="-1"/>
    <n v="-1"/>
  </r>
  <r>
    <x v="78"/>
    <m/>
    <s v="-1"/>
    <n v="-1"/>
  </r>
  <r>
    <x v="79"/>
    <m/>
    <s v="-1"/>
    <n v="-1"/>
  </r>
  <r>
    <x v="80"/>
    <m/>
    <s v="-1"/>
    <n v="-1"/>
  </r>
  <r>
    <x v="81"/>
    <m/>
    <s v="-1"/>
    <n v="-1"/>
  </r>
  <r>
    <x v="82"/>
    <m/>
    <s v="-1"/>
    <n v="-1"/>
  </r>
  <r>
    <x v="83"/>
    <m/>
    <s v="-1"/>
    <n v="-1"/>
  </r>
  <r>
    <x v="84"/>
    <m/>
    <s v="-1"/>
    <n v="-1"/>
  </r>
  <r>
    <x v="85"/>
    <m/>
    <s v="-1"/>
    <n v="-1"/>
  </r>
  <r>
    <x v="86"/>
    <m/>
    <s v="-1"/>
    <n v="-1"/>
  </r>
  <r>
    <x v="87"/>
    <m/>
    <s v="-1"/>
    <n v="-1"/>
  </r>
  <r>
    <x v="88"/>
    <m/>
    <s v="-1"/>
    <n v="-1"/>
  </r>
  <r>
    <x v="89"/>
    <m/>
    <s v="-1"/>
    <n v="-1"/>
  </r>
  <r>
    <x v="90"/>
    <m/>
    <s v="-1"/>
    <n v="-1"/>
  </r>
  <r>
    <x v="91"/>
    <m/>
    <s v="-1"/>
    <n v="-1"/>
  </r>
  <r>
    <x v="92"/>
    <m/>
    <s v="-1"/>
    <n v="-1"/>
  </r>
  <r>
    <x v="93"/>
    <m/>
    <s v="-1"/>
    <n v="-1"/>
  </r>
  <r>
    <x v="94"/>
    <m/>
    <s v="-1"/>
    <n v="-1"/>
  </r>
  <r>
    <x v="95"/>
    <m/>
    <s v="-1"/>
    <n v="-1"/>
  </r>
  <r>
    <x v="96"/>
    <m/>
    <s v="-1"/>
    <n v="-1"/>
  </r>
  <r>
    <x v="97"/>
    <m/>
    <s v="-1"/>
    <n v="-1"/>
  </r>
  <r>
    <x v="98"/>
    <m/>
    <s v="-1"/>
    <n v="-1"/>
  </r>
  <r>
    <x v="99"/>
    <m/>
    <s v="-1"/>
    <n v="-1"/>
  </r>
  <r>
    <x v="100"/>
    <m/>
    <s v="-1"/>
    <n v="-1"/>
  </r>
  <r>
    <x v="534"/>
    <m/>
    <s v="-1"/>
    <n v="-1"/>
  </r>
  <r>
    <x v="534"/>
    <m/>
    <s v="-1"/>
    <n v="-1"/>
  </r>
  <r>
    <x v="107"/>
    <m/>
    <s v="-1"/>
    <n v="-1"/>
  </r>
  <r>
    <x v="108"/>
    <m/>
    <s v="-1"/>
    <n v="-1"/>
  </r>
  <r>
    <x v="109"/>
    <m/>
    <s v="-1"/>
    <n v="-1"/>
  </r>
  <r>
    <x v="110"/>
    <m/>
    <s v="-1"/>
    <n v="-1"/>
  </r>
  <r>
    <x v="111"/>
    <m/>
    <s v="-1"/>
    <n v="-1"/>
  </r>
  <r>
    <x v="112"/>
    <m/>
    <s v="-1"/>
    <n v="-1"/>
  </r>
  <r>
    <x v="113"/>
    <m/>
    <s v="-1"/>
    <n v="-1"/>
  </r>
  <r>
    <x v="114"/>
    <m/>
    <s v="-1"/>
    <n v="-1"/>
  </r>
  <r>
    <x v="115"/>
    <m/>
    <s v="-1"/>
    <n v="-1"/>
  </r>
  <r>
    <x v="147"/>
    <m/>
    <s v="-1"/>
    <n v="-1"/>
  </r>
  <r>
    <x v="116"/>
    <m/>
    <s v="-1"/>
    <n v="-1"/>
  </r>
  <r>
    <x v="117"/>
    <m/>
    <s v="-1"/>
    <n v="-1"/>
  </r>
  <r>
    <x v="118"/>
    <m/>
    <s v="-1"/>
    <n v="-1"/>
  </r>
  <r>
    <x v="119"/>
    <m/>
    <s v="-1"/>
    <n v="-1"/>
  </r>
  <r>
    <x v="120"/>
    <m/>
    <s v="-1"/>
    <n v="-1"/>
  </r>
  <r>
    <x v="121"/>
    <m/>
    <s v="-1"/>
    <n v="-1"/>
  </r>
  <r>
    <x v="122"/>
    <m/>
    <s v="-1"/>
    <n v="-1"/>
  </r>
  <r>
    <x v="123"/>
    <m/>
    <s v="-1"/>
    <n v="-1"/>
  </r>
  <r>
    <x v="148"/>
    <m/>
    <s v="-1"/>
    <n v="-1"/>
  </r>
  <r>
    <x v="124"/>
    <m/>
    <s v="-1"/>
    <n v="-1"/>
  </r>
  <r>
    <x v="125"/>
    <m/>
    <s v="-1"/>
    <n v="-1"/>
  </r>
  <r>
    <x v="126"/>
    <m/>
    <s v="-1"/>
    <n v="-1"/>
  </r>
  <r>
    <x v="127"/>
    <m/>
    <s v="-1"/>
    <n v="-1"/>
  </r>
  <r>
    <x v="128"/>
    <m/>
    <s v="-1"/>
    <n v="-1"/>
  </r>
  <r>
    <x v="129"/>
    <m/>
    <s v="-1"/>
    <n v="-1"/>
  </r>
  <r>
    <x v="130"/>
    <m/>
    <s v="-1"/>
    <n v="-1"/>
  </r>
  <r>
    <x v="131"/>
    <m/>
    <s v="-1"/>
    <n v="-1"/>
  </r>
  <r>
    <x v="132"/>
    <m/>
    <s v="-1"/>
    <n v="-1"/>
  </r>
  <r>
    <x v="133"/>
    <m/>
    <s v="-1"/>
    <n v="-1"/>
  </r>
  <r>
    <x v="134"/>
    <m/>
    <s v="-1"/>
    <n v="-1"/>
  </r>
  <r>
    <x v="135"/>
    <m/>
    <s v="-1"/>
    <n v="-1"/>
  </r>
  <r>
    <x v="136"/>
    <m/>
    <s v="-1"/>
    <n v="-1"/>
  </r>
  <r>
    <x v="137"/>
    <m/>
    <s v="-1"/>
    <n v="-1"/>
  </r>
  <r>
    <x v="149"/>
    <m/>
    <s v="-1"/>
    <n v="-1"/>
  </r>
  <r>
    <x v="138"/>
    <m/>
    <s v="-1"/>
    <n v="-1"/>
  </r>
  <r>
    <x v="139"/>
    <m/>
    <s v="-1"/>
    <n v="-1"/>
  </r>
  <r>
    <x v="140"/>
    <m/>
    <s v="-1"/>
    <n v="-1"/>
  </r>
  <r>
    <x v="141"/>
    <m/>
    <s v="-1"/>
    <n v="-1"/>
  </r>
  <r>
    <x v="142"/>
    <m/>
    <s v="-1"/>
    <n v="-1"/>
  </r>
  <r>
    <x v="143"/>
    <m/>
    <s v="-1"/>
    <n v="-1"/>
  </r>
  <r>
    <x v="144"/>
    <m/>
    <s v="-1"/>
    <n v="-1"/>
  </r>
  <r>
    <x v="145"/>
    <m/>
    <s v="-1"/>
    <n v="-1"/>
  </r>
  <r>
    <x v="146"/>
    <m/>
    <s v="-1"/>
    <n v="-1"/>
  </r>
  <r>
    <x v="151"/>
    <m/>
    <s v="-1"/>
    <n v="-1"/>
  </r>
  <r>
    <x v="152"/>
    <m/>
    <s v="-1"/>
    <n v="-1"/>
  </r>
  <r>
    <x v="153"/>
    <m/>
    <s v="-1"/>
    <n v="-1"/>
  </r>
  <r>
    <x v="154"/>
    <m/>
    <s v="-1"/>
    <n v="-1"/>
  </r>
  <r>
    <x v="155"/>
    <m/>
    <s v="-1"/>
    <n v="-1"/>
  </r>
  <r>
    <x v="156"/>
    <m/>
    <s v="-1"/>
    <n v="-1"/>
  </r>
  <r>
    <x v="157"/>
    <m/>
    <s v="-1"/>
    <n v="-1"/>
  </r>
  <r>
    <x v="158"/>
    <m/>
    <s v="-1"/>
    <n v="-1"/>
  </r>
  <r>
    <x v="159"/>
    <m/>
    <s v="-1"/>
    <n v="-1"/>
  </r>
  <r>
    <x v="160"/>
    <m/>
    <s v="-1"/>
    <n v="-1"/>
  </r>
  <r>
    <x v="161"/>
    <m/>
    <s v="-1"/>
    <n v="-1"/>
  </r>
  <r>
    <x v="162"/>
    <m/>
    <s v="-1"/>
    <n v="-1"/>
  </r>
  <r>
    <x v="163"/>
    <m/>
    <s v="-1"/>
    <n v="-1"/>
  </r>
  <r>
    <x v="164"/>
    <m/>
    <s v="-1"/>
    <n v="-1"/>
  </r>
  <r>
    <x v="165"/>
    <m/>
    <s v="-1"/>
    <n v="-1"/>
  </r>
  <r>
    <x v="166"/>
    <m/>
    <s v="-1"/>
    <n v="-1"/>
  </r>
  <r>
    <x v="167"/>
    <m/>
    <s v="-1"/>
    <n v="-1"/>
  </r>
  <r>
    <x v="168"/>
    <m/>
    <s v="-1"/>
    <n v="-1"/>
  </r>
  <r>
    <x v="169"/>
    <m/>
    <s v="-1"/>
    <n v="-1"/>
  </r>
  <r>
    <x v="170"/>
    <m/>
    <s v="-1"/>
    <n v="-1"/>
  </r>
  <r>
    <x v="171"/>
    <m/>
    <s v="-1"/>
    <n v="-1"/>
  </r>
  <r>
    <x v="172"/>
    <m/>
    <s v="-1"/>
    <n v="-1"/>
  </r>
  <r>
    <x v="173"/>
    <m/>
    <s v="-1"/>
    <n v="-1"/>
  </r>
  <r>
    <x v="174"/>
    <m/>
    <s v="-1"/>
    <n v="-1"/>
  </r>
  <r>
    <x v="175"/>
    <m/>
    <s v="-1"/>
    <n v="-1"/>
  </r>
  <r>
    <x v="176"/>
    <m/>
    <s v="-1"/>
    <n v="-1"/>
  </r>
  <r>
    <x v="177"/>
    <m/>
    <s v="-1"/>
    <n v="-1"/>
  </r>
  <r>
    <x v="178"/>
    <m/>
    <s v="-1"/>
    <n v="-1"/>
  </r>
  <r>
    <x v="179"/>
    <m/>
    <s v="-1"/>
    <n v="-1"/>
  </r>
  <r>
    <x v="180"/>
    <m/>
    <s v="-1"/>
    <n v="-1"/>
  </r>
  <r>
    <x v="181"/>
    <m/>
    <s v="-1"/>
    <n v="-1"/>
  </r>
  <r>
    <x v="182"/>
    <m/>
    <s v="-1"/>
    <n v="-1"/>
  </r>
  <r>
    <x v="183"/>
    <m/>
    <s v="-1"/>
    <n v="-1"/>
  </r>
  <r>
    <x v="184"/>
    <m/>
    <s v="-1"/>
    <n v="-1"/>
  </r>
  <r>
    <x v="185"/>
    <m/>
    <s v="-1"/>
    <n v="-1"/>
  </r>
  <r>
    <x v="186"/>
    <m/>
    <s v="-1"/>
    <n v="-1"/>
  </r>
  <r>
    <x v="187"/>
    <m/>
    <s v="-1"/>
    <n v="-1"/>
  </r>
  <r>
    <x v="188"/>
    <m/>
    <s v="-1"/>
    <n v="-1"/>
  </r>
  <r>
    <x v="189"/>
    <m/>
    <s v="-1"/>
    <n v="-1"/>
  </r>
  <r>
    <x v="190"/>
    <m/>
    <s v="-1"/>
    <n v="-1"/>
  </r>
  <r>
    <x v="191"/>
    <m/>
    <s v="-1"/>
    <n v="-1"/>
  </r>
  <r>
    <x v="192"/>
    <m/>
    <s v="-1"/>
    <n v="-1"/>
  </r>
  <r>
    <x v="193"/>
    <m/>
    <s v="-1"/>
    <n v="-1"/>
  </r>
  <r>
    <x v="194"/>
    <m/>
    <s v="-1"/>
    <n v="-1"/>
  </r>
  <r>
    <x v="195"/>
    <m/>
    <s v="-1"/>
    <n v="-1"/>
  </r>
  <r>
    <x v="196"/>
    <m/>
    <s v="-1"/>
    <n v="-1"/>
  </r>
  <r>
    <x v="197"/>
    <m/>
    <s v="-1"/>
    <n v="-1"/>
  </r>
  <r>
    <x v="198"/>
    <m/>
    <s v="-1"/>
    <n v="-1"/>
  </r>
  <r>
    <x v="199"/>
    <m/>
    <s v="-1"/>
    <n v="-1"/>
  </r>
  <r>
    <x v="200"/>
    <m/>
    <s v="-1"/>
    <n v="-1"/>
  </r>
  <r>
    <x v="201"/>
    <m/>
    <s v="-1"/>
    <n v="-1"/>
  </r>
  <r>
    <x v="202"/>
    <m/>
    <s v="-1"/>
    <n v="-1"/>
  </r>
  <r>
    <x v="203"/>
    <m/>
    <s v="-1"/>
    <n v="-1"/>
  </r>
  <r>
    <x v="204"/>
    <m/>
    <s v="-1"/>
    <n v="-1"/>
  </r>
  <r>
    <x v="205"/>
    <m/>
    <s v="-1"/>
    <n v="-1"/>
  </r>
  <r>
    <x v="206"/>
    <m/>
    <s v="-1"/>
    <n v="-1"/>
  </r>
  <r>
    <x v="207"/>
    <m/>
    <s v="-1"/>
    <n v="-1"/>
  </r>
  <r>
    <x v="208"/>
    <m/>
    <s v="-1"/>
    <n v="-1"/>
  </r>
  <r>
    <x v="209"/>
    <m/>
    <s v="-1"/>
    <n v="-1"/>
  </r>
  <r>
    <x v="210"/>
    <m/>
    <s v="-1"/>
    <n v="-1"/>
  </r>
  <r>
    <x v="211"/>
    <m/>
    <s v="-1"/>
    <n v="-1"/>
  </r>
  <r>
    <x v="212"/>
    <m/>
    <s v="-1"/>
    <n v="-1"/>
  </r>
  <r>
    <x v="213"/>
    <m/>
    <s v="-1"/>
    <n v="-1"/>
  </r>
  <r>
    <x v="214"/>
    <m/>
    <s v="-1"/>
    <n v="-1"/>
  </r>
  <r>
    <x v="215"/>
    <m/>
    <s v="-1"/>
    <n v="-1"/>
  </r>
  <r>
    <x v="216"/>
    <m/>
    <s v="-1"/>
    <n v="-1"/>
  </r>
  <r>
    <x v="217"/>
    <m/>
    <s v="-1"/>
    <n v="-1"/>
  </r>
  <r>
    <x v="218"/>
    <m/>
    <s v="-1"/>
    <n v="-1"/>
  </r>
  <r>
    <x v="219"/>
    <m/>
    <s v="-1"/>
    <n v="-1"/>
  </r>
  <r>
    <x v="220"/>
    <m/>
    <s v="-1"/>
    <n v="-1"/>
  </r>
  <r>
    <x v="221"/>
    <m/>
    <s v="-1"/>
    <n v="-1"/>
  </r>
  <r>
    <x v="222"/>
    <m/>
    <s v="-1"/>
    <n v="-1"/>
  </r>
  <r>
    <x v="223"/>
    <m/>
    <s v="-1"/>
    <n v="-1"/>
  </r>
  <r>
    <x v="224"/>
    <m/>
    <s v="-1"/>
    <n v="-1"/>
  </r>
  <r>
    <x v="225"/>
    <m/>
    <s v="-1"/>
    <n v="-1"/>
  </r>
  <r>
    <x v="226"/>
    <m/>
    <s v="-1"/>
    <n v="-1"/>
  </r>
  <r>
    <x v="227"/>
    <m/>
    <s v="-1"/>
    <n v="-1"/>
  </r>
  <r>
    <x v="228"/>
    <m/>
    <s v="-1"/>
    <n v="-1"/>
  </r>
  <r>
    <x v="229"/>
    <m/>
    <s v="-1"/>
    <n v="-1"/>
  </r>
  <r>
    <x v="230"/>
    <m/>
    <s v="-1"/>
    <n v="-1"/>
  </r>
  <r>
    <x v="231"/>
    <m/>
    <s v="-1"/>
    <n v="-1"/>
  </r>
  <r>
    <x v="232"/>
    <m/>
    <s v="-1"/>
    <n v="-1"/>
  </r>
  <r>
    <x v="233"/>
    <m/>
    <s v="-1"/>
    <n v="-1"/>
  </r>
  <r>
    <x v="234"/>
    <m/>
    <s v="-1"/>
    <n v="-1"/>
  </r>
  <r>
    <x v="235"/>
    <m/>
    <s v="-1"/>
    <n v="-1"/>
  </r>
  <r>
    <x v="236"/>
    <m/>
    <s v="-1"/>
    <n v="-1"/>
  </r>
  <r>
    <x v="237"/>
    <m/>
    <s v="-1"/>
    <n v="-1"/>
  </r>
  <r>
    <x v="238"/>
    <m/>
    <s v="-1"/>
    <n v="-1"/>
  </r>
  <r>
    <x v="239"/>
    <m/>
    <s v="-1"/>
    <n v="-1"/>
  </r>
  <r>
    <x v="240"/>
    <m/>
    <s v="-1"/>
    <n v="-1"/>
  </r>
  <r>
    <x v="241"/>
    <m/>
    <s v="-1"/>
    <n v="-1"/>
  </r>
  <r>
    <x v="242"/>
    <m/>
    <s v="-1"/>
    <n v="-1"/>
  </r>
  <r>
    <x v="243"/>
    <m/>
    <s v="-1"/>
    <n v="-1"/>
  </r>
  <r>
    <x v="244"/>
    <m/>
    <s v="-1"/>
    <n v="-1"/>
  </r>
  <r>
    <x v="245"/>
    <m/>
    <s v="-1"/>
    <n v="-1"/>
  </r>
  <r>
    <x v="246"/>
    <m/>
    <s v="-1"/>
    <n v="-1"/>
  </r>
  <r>
    <x v="247"/>
    <m/>
    <s v="-1"/>
    <n v="-1"/>
  </r>
  <r>
    <x v="248"/>
    <m/>
    <s v="-1"/>
    <n v="-1"/>
  </r>
  <r>
    <x v="249"/>
    <m/>
    <s v="-1"/>
    <n v="-1"/>
  </r>
  <r>
    <x v="250"/>
    <m/>
    <s v="-1"/>
    <n v="-1"/>
  </r>
  <r>
    <x v="251"/>
    <m/>
    <s v="-1"/>
    <n v="-1"/>
  </r>
  <r>
    <x v="252"/>
    <m/>
    <s v="-1"/>
    <n v="-1"/>
  </r>
  <r>
    <x v="253"/>
    <m/>
    <s v="-1"/>
    <n v="-1"/>
  </r>
  <r>
    <x v="254"/>
    <m/>
    <s v="-1"/>
    <n v="-1"/>
  </r>
  <r>
    <x v="255"/>
    <m/>
    <s v="-1"/>
    <n v="-1"/>
  </r>
  <r>
    <x v="256"/>
    <m/>
    <s v="-1"/>
    <n v="-1"/>
  </r>
  <r>
    <x v="257"/>
    <m/>
    <s v="-1"/>
    <n v="-1"/>
  </r>
  <r>
    <x v="258"/>
    <m/>
    <s v="-1"/>
    <n v="-1"/>
  </r>
  <r>
    <x v="261"/>
    <m/>
    <s v="-1"/>
    <n v="-1"/>
  </r>
  <r>
    <x v="260"/>
    <m/>
    <s v="-1"/>
    <n v="-1"/>
  </r>
  <r>
    <x v="262"/>
    <m/>
    <s v="-1"/>
    <n v="-1"/>
  </r>
  <r>
    <x v="263"/>
    <m/>
    <s v="-1"/>
    <n v="-1"/>
  </r>
  <r>
    <x v="535"/>
    <m/>
    <s v="-1"/>
    <n v="-1"/>
  </r>
  <r>
    <x v="264"/>
    <m/>
    <s v="-1"/>
    <n v="-1"/>
  </r>
  <r>
    <x v="265"/>
    <m/>
    <s v="-1"/>
    <n v="-1"/>
  </r>
  <r>
    <x v="266"/>
    <m/>
    <s v="-1"/>
    <n v="-1"/>
  </r>
  <r>
    <x v="267"/>
    <m/>
    <s v="-1"/>
    <n v="-1"/>
  </r>
  <r>
    <x v="268"/>
    <m/>
    <s v="-1"/>
    <n v="-1"/>
  </r>
  <r>
    <x v="269"/>
    <m/>
    <s v="-1"/>
    <n v="-1"/>
  </r>
  <r>
    <x v="270"/>
    <m/>
    <s v="-1"/>
    <n v="-1"/>
  </r>
  <r>
    <x v="271"/>
    <m/>
    <s v="-1"/>
    <n v="-1"/>
  </r>
  <r>
    <x v="272"/>
    <m/>
    <s v="-1"/>
    <n v="-1"/>
  </r>
  <r>
    <x v="273"/>
    <m/>
    <s v="-1"/>
    <n v="-1"/>
  </r>
  <r>
    <x v="274"/>
    <m/>
    <s v="-1"/>
    <n v="-1"/>
  </r>
  <r>
    <x v="275"/>
    <m/>
    <s v="-1"/>
    <n v="-1"/>
  </r>
  <r>
    <x v="276"/>
    <m/>
    <s v="-1"/>
    <n v="-1"/>
  </r>
  <r>
    <x v="277"/>
    <m/>
    <s v="-1"/>
    <n v="-1"/>
  </r>
  <r>
    <x v="278"/>
    <m/>
    <s v="-1"/>
    <n v="-1"/>
  </r>
  <r>
    <x v="290"/>
    <m/>
    <s v="-1"/>
    <n v="-1"/>
  </r>
  <r>
    <x v="279"/>
    <m/>
    <s v="-1"/>
    <n v="-1"/>
  </r>
  <r>
    <x v="280"/>
    <m/>
    <s v="-1"/>
    <n v="-1"/>
  </r>
  <r>
    <x v="281"/>
    <m/>
    <s v="-1"/>
    <n v="-1"/>
  </r>
  <r>
    <x v="282"/>
    <m/>
    <s v="-1"/>
    <n v="-1"/>
  </r>
  <r>
    <x v="283"/>
    <m/>
    <s v="-1"/>
    <n v="-1"/>
  </r>
  <r>
    <x v="284"/>
    <m/>
    <s v="-1"/>
    <n v="-1"/>
  </r>
  <r>
    <x v="285"/>
    <m/>
    <s v="-1"/>
    <n v="-1"/>
  </r>
  <r>
    <x v="286"/>
    <m/>
    <s v="-1"/>
    <n v="-1"/>
  </r>
  <r>
    <x v="287"/>
    <m/>
    <s v="-1"/>
    <n v="-1"/>
  </r>
  <r>
    <x v="288"/>
    <m/>
    <s v="-1"/>
    <n v="-1"/>
  </r>
  <r>
    <x v="289"/>
    <m/>
    <s v="-1"/>
    <n v="-1"/>
  </r>
  <r>
    <x v="291"/>
    <m/>
    <s v="-1"/>
    <n v="-1"/>
  </r>
  <r>
    <x v="292"/>
    <m/>
    <s v="-1"/>
    <n v="-1"/>
  </r>
  <r>
    <x v="293"/>
    <m/>
    <s v="-1"/>
    <n v="-1"/>
  </r>
  <r>
    <x v="294"/>
    <m/>
    <s v="-1"/>
    <n v="-1"/>
  </r>
  <r>
    <x v="295"/>
    <m/>
    <s v="-1"/>
    <n v="-1"/>
  </r>
  <r>
    <x v="296"/>
    <m/>
    <s v="-1"/>
    <n v="-1"/>
  </r>
  <r>
    <x v="297"/>
    <m/>
    <s v="-1"/>
    <n v="-1"/>
  </r>
  <r>
    <x v="298"/>
    <m/>
    <s v="-1"/>
    <n v="-1"/>
  </r>
  <r>
    <x v="299"/>
    <m/>
    <s v="-1"/>
    <n v="-1"/>
  </r>
  <r>
    <x v="300"/>
    <m/>
    <s v="-1"/>
    <n v="-1"/>
  </r>
  <r>
    <x v="301"/>
    <m/>
    <s v="-1"/>
    <n v="-1"/>
  </r>
  <r>
    <x v="302"/>
    <m/>
    <s v="-1"/>
    <n v="-1"/>
  </r>
  <r>
    <x v="303"/>
    <m/>
    <s v="-1"/>
    <n v="-1"/>
  </r>
  <r>
    <x v="304"/>
    <m/>
    <s v="-1"/>
    <n v="-1"/>
  </r>
  <r>
    <x v="305"/>
    <m/>
    <s v="-1"/>
    <n v="-1"/>
  </r>
  <r>
    <x v="306"/>
    <m/>
    <s v="-1"/>
    <n v="-1"/>
  </r>
  <r>
    <x v="307"/>
    <m/>
    <s v="-1"/>
    <n v="-1"/>
  </r>
  <r>
    <x v="327"/>
    <m/>
    <s v="-1"/>
    <n v="-1"/>
  </r>
  <r>
    <x v="308"/>
    <m/>
    <s v="-1"/>
    <n v="-1"/>
  </r>
  <r>
    <x v="309"/>
    <m/>
    <s v="-1"/>
    <n v="-1"/>
  </r>
  <r>
    <x v="310"/>
    <m/>
    <s v="-1"/>
    <n v="-1"/>
  </r>
  <r>
    <x v="311"/>
    <m/>
    <s v="-1"/>
    <n v="-1"/>
  </r>
  <r>
    <x v="312"/>
    <m/>
    <s v="-1"/>
    <n v="-1"/>
  </r>
  <r>
    <x v="313"/>
    <m/>
    <s v="-1"/>
    <n v="-1"/>
  </r>
  <r>
    <x v="314"/>
    <m/>
    <s v="-1"/>
    <n v="-1"/>
  </r>
  <r>
    <x v="315"/>
    <m/>
    <s v="-1"/>
    <n v="-1"/>
  </r>
  <r>
    <x v="316"/>
    <m/>
    <s v="-1"/>
    <n v="-1"/>
  </r>
  <r>
    <x v="317"/>
    <m/>
    <s v="-1"/>
    <n v="-1"/>
  </r>
  <r>
    <x v="318"/>
    <m/>
    <s v="-1"/>
    <n v="-1"/>
  </r>
  <r>
    <x v="319"/>
    <m/>
    <s v="-1"/>
    <n v="-1"/>
  </r>
  <r>
    <x v="320"/>
    <m/>
    <s v="-1"/>
    <n v="-1"/>
  </r>
  <r>
    <x v="321"/>
    <m/>
    <s v="-1"/>
    <n v="-1"/>
  </r>
  <r>
    <x v="323"/>
    <m/>
    <s v="-1"/>
    <n v="-1"/>
  </r>
  <r>
    <x v="325"/>
    <m/>
    <s v="-1"/>
    <n v="-1"/>
  </r>
  <r>
    <x v="324"/>
    <m/>
    <s v="-1"/>
    <n v="-1"/>
  </r>
  <r>
    <x v="326"/>
    <m/>
    <s v="-1"/>
    <n v="-1"/>
  </r>
  <r>
    <x v="328"/>
    <m/>
    <s v="-1"/>
    <n v="-1"/>
  </r>
  <r>
    <x v="322"/>
    <m/>
    <s v="-1"/>
    <n v="-1"/>
  </r>
  <r>
    <x v="329"/>
    <m/>
    <s v="-1"/>
    <n v="-1"/>
  </r>
  <r>
    <x v="330"/>
    <m/>
    <s v="-1"/>
    <n v="-1"/>
  </r>
  <r>
    <x v="331"/>
    <m/>
    <s v="-1"/>
    <n v="-1"/>
  </r>
  <r>
    <x v="340"/>
    <m/>
    <s v="-1"/>
    <n v="-1"/>
  </r>
  <r>
    <x v="341"/>
    <m/>
    <s v="-1"/>
    <n v="-1"/>
  </r>
  <r>
    <x v="342"/>
    <m/>
    <s v="-1"/>
    <n v="-1"/>
  </r>
  <r>
    <x v="343"/>
    <m/>
    <s v="-1"/>
    <n v="-1"/>
  </r>
  <r>
    <x v="344"/>
    <m/>
    <s v="-1"/>
    <n v="-1"/>
  </r>
  <r>
    <x v="345"/>
    <m/>
    <s v="-1"/>
    <n v="-1"/>
  </r>
  <r>
    <x v="346"/>
    <m/>
    <s v="-1"/>
    <n v="-1"/>
  </r>
  <r>
    <x v="347"/>
    <m/>
    <s v="-1"/>
    <n v="-1"/>
  </r>
  <r>
    <x v="348"/>
    <m/>
    <s v="-1"/>
    <n v="-1"/>
  </r>
  <r>
    <x v="349"/>
    <m/>
    <s v="-1"/>
    <n v="-1"/>
  </r>
  <r>
    <x v="350"/>
    <m/>
    <s v="-1"/>
    <n v="-1"/>
  </r>
  <r>
    <x v="351"/>
    <m/>
    <s v="-1"/>
    <n v="-1"/>
  </r>
  <r>
    <x v="352"/>
    <m/>
    <s v="-1"/>
    <n v="-1"/>
  </r>
  <r>
    <x v="353"/>
    <m/>
    <s v="-1"/>
    <n v="-1"/>
  </r>
  <r>
    <x v="354"/>
    <m/>
    <s v="-1"/>
    <n v="-1"/>
  </r>
  <r>
    <x v="355"/>
    <m/>
    <s v="-1"/>
    <n v="-1"/>
  </r>
  <r>
    <x v="356"/>
    <m/>
    <s v="-1"/>
    <n v="-1"/>
  </r>
  <r>
    <x v="357"/>
    <m/>
    <s v="-1"/>
    <n v="-1"/>
  </r>
  <r>
    <x v="358"/>
    <m/>
    <s v="-1"/>
    <n v="-1"/>
  </r>
  <r>
    <x v="359"/>
    <m/>
    <s v="-1"/>
    <n v="-1"/>
  </r>
  <r>
    <x v="360"/>
    <m/>
    <s v="-1"/>
    <n v="-1"/>
  </r>
  <r>
    <x v="361"/>
    <m/>
    <s v="-1"/>
    <n v="-1"/>
  </r>
  <r>
    <x v="380"/>
    <m/>
    <s v="-1"/>
    <n v="-1"/>
  </r>
  <r>
    <x v="362"/>
    <m/>
    <s v="-1"/>
    <n v="-1"/>
  </r>
  <r>
    <x v="363"/>
    <m/>
    <s v="-1"/>
    <n v="-1"/>
  </r>
  <r>
    <x v="364"/>
    <m/>
    <s v="-1"/>
    <n v="-1"/>
  </r>
  <r>
    <x v="365"/>
    <m/>
    <s v="-1"/>
    <n v="-1"/>
  </r>
  <r>
    <x v="366"/>
    <m/>
    <s v="-1"/>
    <n v="-1"/>
  </r>
  <r>
    <x v="367"/>
    <m/>
    <s v="-1"/>
    <n v="-1"/>
  </r>
  <r>
    <x v="368"/>
    <m/>
    <s v="-1"/>
    <n v="-1"/>
  </r>
  <r>
    <x v="369"/>
    <m/>
    <s v="-1"/>
    <n v="-1"/>
  </r>
  <r>
    <x v="370"/>
    <m/>
    <s v="-1"/>
    <n v="-1"/>
  </r>
  <r>
    <x v="371"/>
    <m/>
    <s v="-1"/>
    <n v="-1"/>
  </r>
  <r>
    <x v="372"/>
    <m/>
    <s v="-1"/>
    <n v="-1"/>
  </r>
  <r>
    <x v="373"/>
    <m/>
    <s v="-1"/>
    <n v="-1"/>
  </r>
  <r>
    <x v="374"/>
    <m/>
    <s v="-1"/>
    <n v="-1"/>
  </r>
  <r>
    <x v="375"/>
    <m/>
    <s v="-1"/>
    <n v="-1"/>
  </r>
  <r>
    <x v="376"/>
    <m/>
    <s v="-1"/>
    <n v="-1"/>
  </r>
  <r>
    <x v="377"/>
    <m/>
    <s v="-1"/>
    <n v="-1"/>
  </r>
  <r>
    <x v="381"/>
    <m/>
    <s v="-1"/>
    <n v="-1"/>
  </r>
  <r>
    <x v="378"/>
    <m/>
    <s v="-1"/>
    <n v="-1"/>
  </r>
  <r>
    <x v="379"/>
    <m/>
    <s v="-1"/>
    <n v="-1"/>
  </r>
  <r>
    <x v="382"/>
    <m/>
    <s v="-1"/>
    <n v="-1"/>
  </r>
  <r>
    <x v="383"/>
    <m/>
    <s v="-1"/>
    <n v="-1"/>
  </r>
  <r>
    <x v="384"/>
    <m/>
    <s v="-1"/>
    <n v="-1"/>
  </r>
  <r>
    <x v="385"/>
    <m/>
    <s v="-1"/>
    <n v="-1"/>
  </r>
  <r>
    <x v="386"/>
    <m/>
    <s v="-1"/>
    <n v="-1"/>
  </r>
  <r>
    <x v="408"/>
    <m/>
    <s v="-1"/>
    <n v="-1"/>
  </r>
  <r>
    <x v="387"/>
    <m/>
    <s v="-1"/>
    <n v="-1"/>
  </r>
  <r>
    <x v="388"/>
    <m/>
    <s v="-1"/>
    <n v="-1"/>
  </r>
  <r>
    <x v="389"/>
    <m/>
    <s v="-1"/>
    <n v="-1"/>
  </r>
  <r>
    <x v="390"/>
    <m/>
    <s v="-1"/>
    <n v="-1"/>
  </r>
  <r>
    <x v="391"/>
    <m/>
    <s v="-1"/>
    <n v="-1"/>
  </r>
  <r>
    <x v="392"/>
    <m/>
    <s v="-1"/>
    <n v="-1"/>
  </r>
  <r>
    <x v="393"/>
    <m/>
    <s v="-1"/>
    <n v="-1"/>
  </r>
  <r>
    <x v="394"/>
    <m/>
    <s v="-1"/>
    <n v="-1"/>
  </r>
  <r>
    <x v="395"/>
    <m/>
    <s v="-1"/>
    <n v="-1"/>
  </r>
  <r>
    <x v="396"/>
    <m/>
    <s v="-1"/>
    <n v="-1"/>
  </r>
  <r>
    <x v="397"/>
    <m/>
    <s v="-1"/>
    <n v="-1"/>
  </r>
  <r>
    <x v="398"/>
    <m/>
    <s v="-1"/>
    <n v="-1"/>
  </r>
  <r>
    <x v="409"/>
    <m/>
    <s v="-1"/>
    <n v="-1"/>
  </r>
  <r>
    <x v="399"/>
    <m/>
    <s v="-1"/>
    <n v="-1"/>
  </r>
  <r>
    <x v="400"/>
    <m/>
    <s v="-1"/>
    <n v="-1"/>
  </r>
  <r>
    <x v="401"/>
    <m/>
    <s v="-1"/>
    <n v="-1"/>
  </r>
  <r>
    <x v="402"/>
    <m/>
    <s v="-1"/>
    <n v="-1"/>
  </r>
  <r>
    <x v="403"/>
    <m/>
    <s v="-1"/>
    <n v="-1"/>
  </r>
  <r>
    <x v="404"/>
    <m/>
    <s v="-1"/>
    <n v="-1"/>
  </r>
  <r>
    <x v="405"/>
    <m/>
    <s v="-1"/>
    <n v="-1"/>
  </r>
  <r>
    <x v="406"/>
    <m/>
    <s v="-1"/>
    <n v="-1"/>
  </r>
  <r>
    <x v="407"/>
    <m/>
    <s v="-1"/>
    <n v="-1"/>
  </r>
  <r>
    <x v="411"/>
    <m/>
    <s v="-1"/>
    <n v="-1"/>
  </r>
  <r>
    <x v="412"/>
    <m/>
    <s v="-1"/>
    <n v="-1"/>
  </r>
  <r>
    <x v="413"/>
    <m/>
    <s v="-1"/>
    <n v="-1"/>
  </r>
  <r>
    <x v="414"/>
    <m/>
    <s v="-1"/>
    <n v="-1"/>
  </r>
  <r>
    <x v="415"/>
    <m/>
    <s v="-1"/>
    <n v="-1"/>
  </r>
  <r>
    <x v="416"/>
    <m/>
    <s v="-1"/>
    <n v="-1"/>
  </r>
  <r>
    <x v="417"/>
    <m/>
    <s v="-1"/>
    <n v="-1"/>
  </r>
  <r>
    <x v="418"/>
    <m/>
    <s v="-1"/>
    <n v="-1"/>
  </r>
  <r>
    <x v="419"/>
    <m/>
    <s v="-1"/>
    <n v="-1"/>
  </r>
  <r>
    <x v="420"/>
    <m/>
    <s v="-1"/>
    <n v="-1"/>
  </r>
  <r>
    <x v="421"/>
    <m/>
    <s v="-1"/>
    <n v="-1"/>
  </r>
  <r>
    <x v="422"/>
    <m/>
    <s v="-1"/>
    <n v="-1"/>
  </r>
  <r>
    <x v="423"/>
    <m/>
    <s v="-1"/>
    <n v="-1"/>
  </r>
  <r>
    <x v="424"/>
    <m/>
    <s v="-1"/>
    <n v="-1"/>
  </r>
  <r>
    <x v="425"/>
    <m/>
    <s v="-1"/>
    <n v="-1"/>
  </r>
  <r>
    <x v="426"/>
    <m/>
    <s v="-1"/>
    <n v="-1"/>
  </r>
  <r>
    <x v="427"/>
    <m/>
    <s v="-1"/>
    <n v="-1"/>
  </r>
  <r>
    <x v="428"/>
    <m/>
    <s v="-1"/>
    <n v="-1"/>
  </r>
  <r>
    <x v="429"/>
    <m/>
    <s v="-1"/>
    <n v="-1"/>
  </r>
  <r>
    <x v="430"/>
    <m/>
    <s v="-1"/>
    <n v="-1"/>
  </r>
  <r>
    <x v="431"/>
    <m/>
    <s v="-1"/>
    <n v="-1"/>
  </r>
  <r>
    <x v="432"/>
    <m/>
    <s v="-1"/>
    <n v="-1"/>
  </r>
  <r>
    <x v="433"/>
    <m/>
    <s v="-1"/>
    <n v="-1"/>
  </r>
  <r>
    <x v="434"/>
    <m/>
    <s v="-1"/>
    <n v="-1"/>
  </r>
  <r>
    <x v="435"/>
    <m/>
    <s v="-1"/>
    <n v="-1"/>
  </r>
  <r>
    <x v="436"/>
    <m/>
    <s v="-1"/>
    <n v="-1"/>
  </r>
  <r>
    <x v="437"/>
    <m/>
    <s v="-1"/>
    <n v="-1"/>
  </r>
  <r>
    <x v="438"/>
    <m/>
    <s v="-1"/>
    <n v="-1"/>
  </r>
  <r>
    <x v="439"/>
    <m/>
    <s v="-1"/>
    <n v="-1"/>
  </r>
  <r>
    <x v="440"/>
    <m/>
    <s v="-1"/>
    <n v="-1"/>
  </r>
  <r>
    <x v="441"/>
    <m/>
    <s v="-1"/>
    <n v="-1"/>
  </r>
  <r>
    <x v="442"/>
    <m/>
    <s v="-1"/>
    <n v="-1"/>
  </r>
  <r>
    <x v="443"/>
    <m/>
    <s v="-1"/>
    <n v="-1"/>
  </r>
  <r>
    <x v="444"/>
    <m/>
    <s v="-1"/>
    <n v="-1"/>
  </r>
  <r>
    <x v="445"/>
    <m/>
    <s v="-1"/>
    <n v="-1"/>
  </r>
  <r>
    <x v="446"/>
    <m/>
    <s v="-1"/>
    <n v="-1"/>
  </r>
  <r>
    <x v="447"/>
    <m/>
    <s v="-1"/>
    <n v="-1"/>
  </r>
  <r>
    <x v="448"/>
    <m/>
    <s v="-1"/>
    <n v="-1"/>
  </r>
  <r>
    <x v="449"/>
    <m/>
    <s v="-1"/>
    <n v="-1"/>
  </r>
  <r>
    <x v="450"/>
    <m/>
    <s v="-1"/>
    <n v="-1"/>
  </r>
  <r>
    <x v="451"/>
    <m/>
    <s v="-1"/>
    <n v="-1"/>
  </r>
  <r>
    <x v="452"/>
    <m/>
    <s v="-1"/>
    <n v="-1"/>
  </r>
  <r>
    <x v="453"/>
    <m/>
    <s v="-1"/>
    <n v="-1"/>
  </r>
  <r>
    <x v="454"/>
    <m/>
    <s v="-1"/>
    <n v="-1"/>
  </r>
  <r>
    <x v="455"/>
    <m/>
    <s v="-1"/>
    <n v="-1"/>
  </r>
  <r>
    <x v="456"/>
    <m/>
    <s v="-1"/>
    <n v="-1"/>
  </r>
  <r>
    <x v="457"/>
    <m/>
    <s v="-1"/>
    <n v="-1"/>
  </r>
  <r>
    <x v="458"/>
    <m/>
    <s v="-1"/>
    <n v="-1"/>
  </r>
  <r>
    <x v="459"/>
    <m/>
    <s v="-1"/>
    <n v="-1"/>
  </r>
  <r>
    <x v="460"/>
    <m/>
    <s v="-1"/>
    <n v="-1"/>
  </r>
  <r>
    <x v="461"/>
    <m/>
    <s v="-1"/>
    <n v="-1"/>
  </r>
  <r>
    <x v="462"/>
    <m/>
    <s v="-1"/>
    <n v="-1"/>
  </r>
  <r>
    <x v="463"/>
    <m/>
    <s v="-1"/>
    <n v="-1"/>
  </r>
  <r>
    <x v="464"/>
    <m/>
    <s v="-1"/>
    <n v="-1"/>
  </r>
  <r>
    <x v="465"/>
    <m/>
    <s v="-1"/>
    <n v="-1"/>
  </r>
  <r>
    <x v="466"/>
    <m/>
    <s v="-1"/>
    <n v="-1"/>
  </r>
  <r>
    <x v="467"/>
    <m/>
    <s v="-1"/>
    <n v="-1"/>
  </r>
  <r>
    <x v="468"/>
    <m/>
    <s v="-1"/>
    <n v="-1"/>
  </r>
  <r>
    <x v="469"/>
    <m/>
    <s v="-1"/>
    <n v="-1"/>
  </r>
  <r>
    <x v="470"/>
    <m/>
    <s v="-1"/>
    <n v="-1"/>
  </r>
  <r>
    <x v="471"/>
    <m/>
    <s v="-1"/>
    <n v="-1"/>
  </r>
  <r>
    <x v="472"/>
    <m/>
    <s v="-1"/>
    <n v="-1"/>
  </r>
  <r>
    <x v="473"/>
    <m/>
    <s v="-1"/>
    <n v="-1"/>
  </r>
  <r>
    <x v="474"/>
    <m/>
    <s v="-1"/>
    <n v="-1"/>
  </r>
  <r>
    <x v="475"/>
    <m/>
    <s v="-1"/>
    <n v="-1"/>
  </r>
  <r>
    <x v="476"/>
    <m/>
    <s v="-1"/>
    <n v="-1"/>
  </r>
  <r>
    <x v="477"/>
    <m/>
    <s v="-1"/>
    <n v="-1"/>
  </r>
  <r>
    <x v="478"/>
    <m/>
    <s v="-1"/>
    <n v="-1"/>
  </r>
  <r>
    <x v="479"/>
    <m/>
    <s v="-1"/>
    <n v="-1"/>
  </r>
  <r>
    <x v="480"/>
    <m/>
    <s v="-1"/>
    <n v="-1"/>
  </r>
  <r>
    <x v="481"/>
    <m/>
    <s v="-1"/>
    <n v="-1"/>
  </r>
  <r>
    <x v="482"/>
    <m/>
    <s v="-1"/>
    <n v="-1"/>
  </r>
  <r>
    <x v="483"/>
    <m/>
    <s v="-1"/>
    <n v="-1"/>
  </r>
  <r>
    <x v="484"/>
    <m/>
    <s v="-1"/>
    <n v="-1"/>
  </r>
  <r>
    <x v="485"/>
    <m/>
    <s v="-1"/>
    <n v="-1"/>
  </r>
  <r>
    <x v="486"/>
    <m/>
    <s v="-1"/>
    <n v="-1"/>
  </r>
  <r>
    <x v="487"/>
    <m/>
    <s v="-1"/>
    <n v="-1"/>
  </r>
  <r>
    <x v="488"/>
    <m/>
    <s v="-1"/>
    <n v="-1"/>
  </r>
  <r>
    <x v="489"/>
    <m/>
    <s v="-1"/>
    <n v="-1"/>
  </r>
  <r>
    <x v="490"/>
    <m/>
    <s v="-1"/>
    <n v="-1"/>
  </r>
  <r>
    <x v="491"/>
    <m/>
    <s v="-1"/>
    <n v="-1"/>
  </r>
  <r>
    <x v="492"/>
    <m/>
    <s v="-1"/>
    <n v="-1"/>
  </r>
  <r>
    <x v="493"/>
    <m/>
    <s v="-1"/>
    <n v="-1"/>
  </r>
  <r>
    <x v="494"/>
    <m/>
    <s v="-1"/>
    <n v="-1"/>
  </r>
  <r>
    <x v="495"/>
    <m/>
    <s v="-1"/>
    <n v="-1"/>
  </r>
  <r>
    <x v="496"/>
    <m/>
    <s v="-1"/>
    <n v="-1"/>
  </r>
  <r>
    <x v="497"/>
    <m/>
    <s v="-1"/>
    <n v="-1"/>
  </r>
  <r>
    <x v="498"/>
    <m/>
    <s v="-1"/>
    <n v="-1"/>
  </r>
  <r>
    <x v="499"/>
    <m/>
    <s v="-1"/>
    <n v="-1"/>
  </r>
  <r>
    <x v="500"/>
    <m/>
    <s v="-1"/>
    <n v="-1"/>
  </r>
  <r>
    <x v="501"/>
    <m/>
    <s v="-1"/>
    <n v="-1"/>
  </r>
  <r>
    <x v="502"/>
    <m/>
    <s v="-1"/>
    <n v="-1"/>
  </r>
  <r>
    <x v="503"/>
    <m/>
    <s v="-1"/>
    <n v="-1"/>
  </r>
  <r>
    <x v="504"/>
    <m/>
    <s v="-1"/>
    <n v="-1"/>
  </r>
  <r>
    <x v="505"/>
    <m/>
    <s v="-1"/>
    <n v="-1"/>
  </r>
  <r>
    <x v="506"/>
    <m/>
    <s v="-1"/>
    <n v="-1"/>
  </r>
  <r>
    <x v="507"/>
    <m/>
    <s v="-1"/>
    <n v="-1"/>
  </r>
  <r>
    <x v="508"/>
    <m/>
    <s v="-1"/>
    <n v="-1"/>
  </r>
  <r>
    <x v="509"/>
    <m/>
    <s v="-1"/>
    <n v="-1"/>
  </r>
  <r>
    <x v="510"/>
    <m/>
    <s v="-1"/>
    <n v="-1"/>
  </r>
  <r>
    <x v="511"/>
    <m/>
    <s v="-1"/>
    <n v="-1"/>
  </r>
  <r>
    <x v="512"/>
    <m/>
    <s v="-1"/>
    <n v="-1"/>
  </r>
  <r>
    <x v="513"/>
    <m/>
    <s v="-1"/>
    <n v="-1"/>
  </r>
  <r>
    <x v="514"/>
    <m/>
    <s v="-1"/>
    <n v="-1"/>
  </r>
  <r>
    <x v="522"/>
    <m/>
    <s v="-1"/>
    <n v="-1"/>
  </r>
  <r>
    <x v="515"/>
    <m/>
    <s v="-1"/>
    <n v="-1"/>
  </r>
  <r>
    <x v="516"/>
    <m/>
    <s v="-1"/>
    <n v="-1"/>
  </r>
  <r>
    <x v="517"/>
    <m/>
    <s v="-1"/>
    <n v="-1"/>
  </r>
  <r>
    <x v="518"/>
    <m/>
    <s v="-1"/>
    <n v="-1"/>
  </r>
  <r>
    <x v="519"/>
    <m/>
    <s v="-1"/>
    <n v="-1"/>
  </r>
  <r>
    <x v="520"/>
    <m/>
    <s v="-1"/>
    <n v="-1"/>
  </r>
  <r>
    <x v="521"/>
    <m/>
    <s v="-1"/>
    <n v="-1"/>
  </r>
  <r>
    <x v="523"/>
    <m/>
    <s v="-1"/>
    <n v="-1"/>
  </r>
  <r>
    <x v="525"/>
    <m/>
    <s v="-1"/>
    <n v="-1"/>
  </r>
  <r>
    <x v="526"/>
    <m/>
    <s v="-1"/>
    <n v="-1"/>
  </r>
  <r>
    <x v="527"/>
    <m/>
    <s v="-1"/>
    <n v="-1"/>
  </r>
  <r>
    <x v="528"/>
    <m/>
    <s v="-1"/>
    <n v="-1"/>
  </r>
  <r>
    <x v="529"/>
    <m/>
    <s v="-1"/>
    <n v="-1"/>
  </r>
  <r>
    <x v="530"/>
    <m/>
    <s v="-1"/>
    <n v="-1"/>
  </r>
  <r>
    <x v="531"/>
    <m/>
    <s v="-1"/>
    <n v="-1"/>
  </r>
  <r>
    <x v="532"/>
    <m/>
    <s v="-1"/>
    <n v="-1"/>
  </r>
  <r>
    <x v="533"/>
    <m/>
    <s v="-1"/>
    <n v="-1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1056">
  <r>
    <x v="0"/>
    <n v="1"/>
    <m/>
    <n v="1"/>
  </r>
  <r>
    <x v="1"/>
    <n v="1"/>
    <m/>
    <n v="1"/>
  </r>
  <r>
    <x v="2"/>
    <n v="1"/>
    <m/>
    <n v="1"/>
  </r>
  <r>
    <x v="3"/>
    <n v="1"/>
    <m/>
    <n v="1"/>
  </r>
  <r>
    <x v="4"/>
    <n v="1"/>
    <m/>
    <n v="1"/>
  </r>
  <r>
    <x v="5"/>
    <n v="1"/>
    <m/>
    <n v="1"/>
  </r>
  <r>
    <x v="6"/>
    <n v="1"/>
    <m/>
    <n v="1"/>
  </r>
  <r>
    <x v="7"/>
    <n v="1"/>
    <m/>
    <n v="1"/>
  </r>
  <r>
    <x v="8"/>
    <n v="1"/>
    <m/>
    <n v="1"/>
  </r>
  <r>
    <x v="9"/>
    <n v="1"/>
    <m/>
    <n v="1"/>
  </r>
  <r>
    <x v="10"/>
    <n v="1"/>
    <m/>
    <n v="1"/>
  </r>
  <r>
    <x v="11"/>
    <n v="1"/>
    <m/>
    <n v="1"/>
  </r>
  <r>
    <x v="12"/>
    <n v="1"/>
    <m/>
    <n v="1"/>
  </r>
  <r>
    <x v="13"/>
    <n v="1"/>
    <m/>
    <n v="1"/>
  </r>
  <r>
    <x v="14"/>
    <n v="1"/>
    <m/>
    <n v="1"/>
  </r>
  <r>
    <x v="15"/>
    <n v="1"/>
    <m/>
    <n v="1"/>
  </r>
  <r>
    <x v="16"/>
    <n v="1"/>
    <m/>
    <n v="1"/>
  </r>
  <r>
    <x v="17"/>
    <n v="1"/>
    <m/>
    <n v="1"/>
  </r>
  <r>
    <x v="18"/>
    <n v="1"/>
    <m/>
    <n v="1"/>
  </r>
  <r>
    <x v="19"/>
    <n v="1"/>
    <m/>
    <n v="1"/>
  </r>
  <r>
    <x v="20"/>
    <n v="1"/>
    <m/>
    <n v="1"/>
  </r>
  <r>
    <x v="21"/>
    <n v="1"/>
    <m/>
    <n v="1"/>
  </r>
  <r>
    <x v="22"/>
    <n v="1"/>
    <m/>
    <n v="1"/>
  </r>
  <r>
    <x v="23"/>
    <n v="1"/>
    <m/>
    <n v="1"/>
  </r>
  <r>
    <x v="24"/>
    <n v="1"/>
    <m/>
    <n v="1"/>
  </r>
  <r>
    <x v="25"/>
    <n v="1"/>
    <m/>
    <n v="1"/>
  </r>
  <r>
    <x v="26"/>
    <n v="1"/>
    <m/>
    <n v="1"/>
  </r>
  <r>
    <x v="27"/>
    <n v="1"/>
    <m/>
    <n v="1"/>
  </r>
  <r>
    <x v="28"/>
    <n v="1"/>
    <m/>
    <n v="1"/>
  </r>
  <r>
    <x v="29"/>
    <n v="1"/>
    <m/>
    <n v="1"/>
  </r>
  <r>
    <x v="30"/>
    <n v="1"/>
    <m/>
    <n v="1"/>
  </r>
  <r>
    <x v="31"/>
    <n v="1"/>
    <m/>
    <n v="1"/>
  </r>
  <r>
    <x v="32"/>
    <n v="1"/>
    <m/>
    <n v="1"/>
  </r>
  <r>
    <x v="33"/>
    <n v="1"/>
    <m/>
    <n v="1"/>
  </r>
  <r>
    <x v="34"/>
    <n v="1"/>
    <m/>
    <n v="1"/>
  </r>
  <r>
    <x v="35"/>
    <n v="1"/>
    <m/>
    <n v="1"/>
  </r>
  <r>
    <x v="36"/>
    <n v="1"/>
    <m/>
    <n v="1"/>
  </r>
  <r>
    <x v="37"/>
    <n v="1"/>
    <m/>
    <n v="1"/>
  </r>
  <r>
    <x v="38"/>
    <n v="1"/>
    <m/>
    <n v="1"/>
  </r>
  <r>
    <x v="39"/>
    <n v="1"/>
    <m/>
    <n v="1"/>
  </r>
  <r>
    <x v="40"/>
    <n v="1"/>
    <m/>
    <n v="1"/>
  </r>
  <r>
    <x v="41"/>
    <n v="1"/>
    <m/>
    <n v="1"/>
  </r>
  <r>
    <x v="42"/>
    <n v="1"/>
    <m/>
    <n v="1"/>
  </r>
  <r>
    <x v="43"/>
    <n v="1"/>
    <m/>
    <n v="1"/>
  </r>
  <r>
    <x v="44"/>
    <n v="1"/>
    <m/>
    <n v="1"/>
  </r>
  <r>
    <x v="45"/>
    <n v="1"/>
    <m/>
    <n v="1"/>
  </r>
  <r>
    <x v="46"/>
    <n v="1"/>
    <m/>
    <n v="1"/>
  </r>
  <r>
    <x v="47"/>
    <n v="1"/>
    <m/>
    <n v="1"/>
  </r>
  <r>
    <x v="48"/>
    <n v="1"/>
    <m/>
    <n v="1"/>
  </r>
  <r>
    <x v="49"/>
    <n v="1"/>
    <m/>
    <n v="1"/>
  </r>
  <r>
    <x v="50"/>
    <n v="1"/>
    <m/>
    <n v="1"/>
  </r>
  <r>
    <x v="51"/>
    <n v="1"/>
    <m/>
    <n v="1"/>
  </r>
  <r>
    <x v="52"/>
    <n v="1"/>
    <m/>
    <n v="1"/>
  </r>
  <r>
    <x v="53"/>
    <n v="1"/>
    <m/>
    <n v="1"/>
  </r>
  <r>
    <x v="54"/>
    <n v="1"/>
    <m/>
    <n v="1"/>
  </r>
  <r>
    <x v="55"/>
    <n v="1"/>
    <m/>
    <n v="1"/>
  </r>
  <r>
    <x v="56"/>
    <n v="1"/>
    <m/>
    <n v="1"/>
  </r>
  <r>
    <x v="57"/>
    <n v="1"/>
    <m/>
    <n v="1"/>
  </r>
  <r>
    <x v="58"/>
    <n v="1"/>
    <m/>
    <n v="1"/>
  </r>
  <r>
    <x v="59"/>
    <n v="1"/>
    <m/>
    <n v="1"/>
  </r>
  <r>
    <x v="60"/>
    <n v="1"/>
    <m/>
    <n v="1"/>
  </r>
  <r>
    <x v="61"/>
    <n v="1"/>
    <m/>
    <n v="1"/>
  </r>
  <r>
    <x v="62"/>
    <n v="1"/>
    <m/>
    <n v="1"/>
  </r>
  <r>
    <x v="63"/>
    <n v="1"/>
    <m/>
    <n v="1"/>
  </r>
  <r>
    <x v="64"/>
    <n v="1"/>
    <m/>
    <n v="1"/>
  </r>
  <r>
    <x v="65"/>
    <n v="1"/>
    <m/>
    <n v="1"/>
  </r>
  <r>
    <x v="66"/>
    <n v="1"/>
    <m/>
    <n v="1"/>
  </r>
  <r>
    <x v="67"/>
    <n v="1"/>
    <m/>
    <n v="1"/>
  </r>
  <r>
    <x v="68"/>
    <n v="1"/>
    <m/>
    <n v="1"/>
  </r>
  <r>
    <x v="69"/>
    <n v="1"/>
    <m/>
    <n v="1"/>
  </r>
  <r>
    <x v="70"/>
    <n v="1"/>
    <m/>
    <n v="1"/>
  </r>
  <r>
    <x v="71"/>
    <n v="1"/>
    <m/>
    <n v="1"/>
  </r>
  <r>
    <x v="72"/>
    <n v="1"/>
    <m/>
    <n v="1"/>
  </r>
  <r>
    <x v="73"/>
    <n v="1"/>
    <m/>
    <n v="1"/>
  </r>
  <r>
    <x v="74"/>
    <n v="1"/>
    <m/>
    <n v="1"/>
  </r>
  <r>
    <x v="75"/>
    <n v="1"/>
    <m/>
    <n v="1"/>
  </r>
  <r>
    <x v="76"/>
    <n v="1"/>
    <m/>
    <n v="1"/>
  </r>
  <r>
    <x v="77"/>
    <n v="1"/>
    <m/>
    <n v="1"/>
  </r>
  <r>
    <x v="78"/>
    <n v="1"/>
    <m/>
    <n v="1"/>
  </r>
  <r>
    <x v="79"/>
    <n v="1"/>
    <m/>
    <n v="1"/>
  </r>
  <r>
    <x v="80"/>
    <n v="1"/>
    <m/>
    <n v="1"/>
  </r>
  <r>
    <x v="81"/>
    <n v="1"/>
    <m/>
    <n v="1"/>
  </r>
  <r>
    <x v="82"/>
    <n v="1"/>
    <m/>
    <n v="1"/>
  </r>
  <r>
    <x v="83"/>
    <n v="1"/>
    <m/>
    <n v="1"/>
  </r>
  <r>
    <x v="84"/>
    <n v="1"/>
    <m/>
    <n v="1"/>
  </r>
  <r>
    <x v="85"/>
    <n v="1"/>
    <m/>
    <n v="1"/>
  </r>
  <r>
    <x v="86"/>
    <n v="1"/>
    <m/>
    <n v="1"/>
  </r>
  <r>
    <x v="87"/>
    <n v="1"/>
    <m/>
    <n v="1"/>
  </r>
  <r>
    <x v="88"/>
    <n v="1"/>
    <m/>
    <n v="1"/>
  </r>
  <r>
    <x v="89"/>
    <n v="1"/>
    <m/>
    <n v="1"/>
  </r>
  <r>
    <x v="90"/>
    <n v="1"/>
    <m/>
    <n v="1"/>
  </r>
  <r>
    <x v="91"/>
    <n v="1"/>
    <m/>
    <n v="1"/>
  </r>
  <r>
    <x v="92"/>
    <n v="1"/>
    <m/>
    <n v="1"/>
  </r>
  <r>
    <x v="93"/>
    <n v="1"/>
    <m/>
    <n v="1"/>
  </r>
  <r>
    <x v="94"/>
    <n v="1"/>
    <m/>
    <n v="1"/>
  </r>
  <r>
    <x v="95"/>
    <n v="1"/>
    <m/>
    <n v="1"/>
  </r>
  <r>
    <x v="96"/>
    <n v="1"/>
    <m/>
    <n v="1"/>
  </r>
  <r>
    <x v="97"/>
    <n v="1"/>
    <m/>
    <n v="1"/>
  </r>
  <r>
    <x v="98"/>
    <n v="1"/>
    <m/>
    <n v="1"/>
  </r>
  <r>
    <x v="99"/>
    <n v="1"/>
    <m/>
    <n v="1"/>
  </r>
  <r>
    <x v="100"/>
    <n v="1"/>
    <m/>
    <n v="1"/>
  </r>
  <r>
    <x v="101"/>
    <n v="1"/>
    <m/>
    <n v="1"/>
  </r>
  <r>
    <x v="102"/>
    <n v="1"/>
    <m/>
    <n v="1"/>
  </r>
  <r>
    <x v="103"/>
    <n v="1"/>
    <m/>
    <n v="1"/>
  </r>
  <r>
    <x v="104"/>
    <n v="1"/>
    <m/>
    <n v="1"/>
  </r>
  <r>
    <x v="105"/>
    <n v="1"/>
    <m/>
    <n v="1"/>
  </r>
  <r>
    <x v="106"/>
    <n v="1"/>
    <m/>
    <n v="1"/>
  </r>
  <r>
    <x v="107"/>
    <n v="1"/>
    <m/>
    <n v="1"/>
  </r>
  <r>
    <x v="108"/>
    <n v="1"/>
    <m/>
    <n v="1"/>
  </r>
  <r>
    <x v="109"/>
    <n v="1"/>
    <m/>
    <n v="1"/>
  </r>
  <r>
    <x v="110"/>
    <n v="1"/>
    <m/>
    <n v="1"/>
  </r>
  <r>
    <x v="111"/>
    <n v="1"/>
    <m/>
    <n v="1"/>
  </r>
  <r>
    <x v="112"/>
    <n v="1"/>
    <m/>
    <n v="1"/>
  </r>
  <r>
    <x v="113"/>
    <n v="1"/>
    <m/>
    <n v="1"/>
  </r>
  <r>
    <x v="114"/>
    <n v="1"/>
    <m/>
    <n v="1"/>
  </r>
  <r>
    <x v="115"/>
    <n v="1"/>
    <m/>
    <n v="1"/>
  </r>
  <r>
    <x v="116"/>
    <n v="1"/>
    <m/>
    <n v="1"/>
  </r>
  <r>
    <x v="117"/>
    <n v="1"/>
    <m/>
    <n v="1"/>
  </r>
  <r>
    <x v="118"/>
    <n v="1"/>
    <m/>
    <n v="1"/>
  </r>
  <r>
    <x v="119"/>
    <n v="1"/>
    <m/>
    <n v="1"/>
  </r>
  <r>
    <x v="120"/>
    <n v="1"/>
    <m/>
    <n v="1"/>
  </r>
  <r>
    <x v="121"/>
    <n v="1"/>
    <m/>
    <n v="1"/>
  </r>
  <r>
    <x v="122"/>
    <n v="1"/>
    <m/>
    <n v="1"/>
  </r>
  <r>
    <x v="123"/>
    <n v="1"/>
    <m/>
    <n v="1"/>
  </r>
  <r>
    <x v="124"/>
    <n v="1"/>
    <m/>
    <n v="1"/>
  </r>
  <r>
    <x v="125"/>
    <n v="1"/>
    <m/>
    <n v="1"/>
  </r>
  <r>
    <x v="126"/>
    <n v="1"/>
    <m/>
    <n v="1"/>
  </r>
  <r>
    <x v="127"/>
    <n v="1"/>
    <m/>
    <n v="1"/>
  </r>
  <r>
    <x v="128"/>
    <n v="1"/>
    <m/>
    <n v="1"/>
  </r>
  <r>
    <x v="129"/>
    <n v="1"/>
    <m/>
    <n v="1"/>
  </r>
  <r>
    <x v="130"/>
    <n v="1"/>
    <m/>
    <n v="1"/>
  </r>
  <r>
    <x v="131"/>
    <n v="1"/>
    <m/>
    <n v="1"/>
  </r>
  <r>
    <x v="132"/>
    <n v="1"/>
    <m/>
    <n v="1"/>
  </r>
  <r>
    <x v="133"/>
    <n v="1"/>
    <m/>
    <n v="1"/>
  </r>
  <r>
    <x v="134"/>
    <n v="1"/>
    <m/>
    <n v="1"/>
  </r>
  <r>
    <x v="135"/>
    <n v="1"/>
    <m/>
    <n v="1"/>
  </r>
  <r>
    <x v="136"/>
    <n v="1"/>
    <m/>
    <n v="1"/>
  </r>
  <r>
    <x v="137"/>
    <n v="1"/>
    <m/>
    <n v="1"/>
  </r>
  <r>
    <x v="138"/>
    <n v="1"/>
    <m/>
    <n v="1"/>
  </r>
  <r>
    <x v="139"/>
    <n v="1"/>
    <m/>
    <n v="1"/>
  </r>
  <r>
    <x v="140"/>
    <n v="1"/>
    <m/>
    <n v="1"/>
  </r>
  <r>
    <x v="141"/>
    <n v="1"/>
    <m/>
    <n v="1"/>
  </r>
  <r>
    <x v="142"/>
    <n v="1"/>
    <m/>
    <n v="1"/>
  </r>
  <r>
    <x v="143"/>
    <n v="1"/>
    <m/>
    <n v="1"/>
  </r>
  <r>
    <x v="144"/>
    <n v="1"/>
    <m/>
    <n v="1"/>
  </r>
  <r>
    <x v="145"/>
    <n v="1"/>
    <m/>
    <n v="1"/>
  </r>
  <r>
    <x v="146"/>
    <n v="1"/>
    <m/>
    <n v="1"/>
  </r>
  <r>
    <x v="147"/>
    <n v="1"/>
    <m/>
    <n v="1"/>
  </r>
  <r>
    <x v="148"/>
    <n v="1"/>
    <m/>
    <n v="1"/>
  </r>
  <r>
    <x v="149"/>
    <n v="1"/>
    <m/>
    <n v="1"/>
  </r>
  <r>
    <x v="150"/>
    <n v="1"/>
    <m/>
    <n v="1"/>
  </r>
  <r>
    <x v="151"/>
    <n v="1"/>
    <m/>
    <n v="1"/>
  </r>
  <r>
    <x v="152"/>
    <n v="1"/>
    <m/>
    <n v="1"/>
  </r>
  <r>
    <x v="153"/>
    <n v="1"/>
    <m/>
    <n v="1"/>
  </r>
  <r>
    <x v="154"/>
    <n v="1"/>
    <m/>
    <n v="1"/>
  </r>
  <r>
    <x v="155"/>
    <n v="1"/>
    <m/>
    <n v="1"/>
  </r>
  <r>
    <x v="156"/>
    <n v="1"/>
    <m/>
    <n v="1"/>
  </r>
  <r>
    <x v="157"/>
    <n v="1"/>
    <m/>
    <n v="1"/>
  </r>
  <r>
    <x v="158"/>
    <n v="1"/>
    <m/>
    <n v="1"/>
  </r>
  <r>
    <x v="159"/>
    <n v="1"/>
    <m/>
    <n v="1"/>
  </r>
  <r>
    <x v="160"/>
    <n v="1"/>
    <m/>
    <n v="1"/>
  </r>
  <r>
    <x v="161"/>
    <n v="1"/>
    <m/>
    <n v="1"/>
  </r>
  <r>
    <x v="162"/>
    <n v="1"/>
    <m/>
    <n v="1"/>
  </r>
  <r>
    <x v="163"/>
    <n v="1"/>
    <m/>
    <n v="1"/>
  </r>
  <r>
    <x v="164"/>
    <n v="1"/>
    <m/>
    <n v="1"/>
  </r>
  <r>
    <x v="165"/>
    <n v="1"/>
    <m/>
    <n v="1"/>
  </r>
  <r>
    <x v="166"/>
    <n v="1"/>
    <m/>
    <n v="1"/>
  </r>
  <r>
    <x v="167"/>
    <n v="1"/>
    <m/>
    <n v="1"/>
  </r>
  <r>
    <x v="168"/>
    <n v="1"/>
    <m/>
    <n v="1"/>
  </r>
  <r>
    <x v="169"/>
    <n v="1"/>
    <m/>
    <n v="1"/>
  </r>
  <r>
    <x v="170"/>
    <n v="1"/>
    <m/>
    <n v="1"/>
  </r>
  <r>
    <x v="171"/>
    <n v="1"/>
    <m/>
    <n v="1"/>
  </r>
  <r>
    <x v="172"/>
    <n v="1"/>
    <m/>
    <n v="1"/>
  </r>
  <r>
    <x v="173"/>
    <n v="1"/>
    <m/>
    <n v="1"/>
  </r>
  <r>
    <x v="174"/>
    <n v="1"/>
    <m/>
    <n v="1"/>
  </r>
  <r>
    <x v="175"/>
    <n v="1"/>
    <m/>
    <n v="1"/>
  </r>
  <r>
    <x v="176"/>
    <n v="1"/>
    <m/>
    <n v="1"/>
  </r>
  <r>
    <x v="177"/>
    <n v="1"/>
    <m/>
    <n v="1"/>
  </r>
  <r>
    <x v="178"/>
    <n v="1"/>
    <m/>
    <n v="1"/>
  </r>
  <r>
    <x v="179"/>
    <n v="1"/>
    <m/>
    <n v="1"/>
  </r>
  <r>
    <x v="180"/>
    <n v="1"/>
    <m/>
    <n v="1"/>
  </r>
  <r>
    <x v="181"/>
    <n v="1"/>
    <m/>
    <n v="1"/>
  </r>
  <r>
    <x v="182"/>
    <n v="1"/>
    <m/>
    <n v="1"/>
  </r>
  <r>
    <x v="183"/>
    <n v="1"/>
    <m/>
    <n v="1"/>
  </r>
  <r>
    <x v="184"/>
    <n v="1"/>
    <m/>
    <n v="1"/>
  </r>
  <r>
    <x v="185"/>
    <n v="1"/>
    <m/>
    <n v="1"/>
  </r>
  <r>
    <x v="186"/>
    <n v="1"/>
    <m/>
    <n v="1"/>
  </r>
  <r>
    <x v="187"/>
    <n v="1"/>
    <m/>
    <n v="1"/>
  </r>
  <r>
    <x v="188"/>
    <n v="1"/>
    <m/>
    <n v="1"/>
  </r>
  <r>
    <x v="189"/>
    <n v="1"/>
    <m/>
    <n v="1"/>
  </r>
  <r>
    <x v="190"/>
    <n v="1"/>
    <m/>
    <n v="1"/>
  </r>
  <r>
    <x v="191"/>
    <n v="1"/>
    <m/>
    <n v="1"/>
  </r>
  <r>
    <x v="192"/>
    <n v="1"/>
    <m/>
    <n v="1"/>
  </r>
  <r>
    <x v="193"/>
    <n v="1"/>
    <m/>
    <n v="1"/>
  </r>
  <r>
    <x v="194"/>
    <n v="1"/>
    <m/>
    <n v="1"/>
  </r>
  <r>
    <x v="195"/>
    <n v="1"/>
    <m/>
    <n v="1"/>
  </r>
  <r>
    <x v="196"/>
    <n v="1"/>
    <m/>
    <n v="1"/>
  </r>
  <r>
    <x v="197"/>
    <n v="1"/>
    <m/>
    <n v="1"/>
  </r>
  <r>
    <x v="198"/>
    <n v="1"/>
    <m/>
    <n v="1"/>
  </r>
  <r>
    <x v="199"/>
    <n v="1"/>
    <m/>
    <n v="1"/>
  </r>
  <r>
    <x v="200"/>
    <n v="1"/>
    <m/>
    <n v="1"/>
  </r>
  <r>
    <x v="201"/>
    <n v="1"/>
    <m/>
    <n v="1"/>
  </r>
  <r>
    <x v="202"/>
    <n v="1"/>
    <m/>
    <n v="1"/>
  </r>
  <r>
    <x v="203"/>
    <n v="1"/>
    <m/>
    <n v="1"/>
  </r>
  <r>
    <x v="204"/>
    <n v="1"/>
    <m/>
    <n v="1"/>
  </r>
  <r>
    <x v="205"/>
    <n v="1"/>
    <m/>
    <n v="1"/>
  </r>
  <r>
    <x v="206"/>
    <n v="1"/>
    <m/>
    <n v="1"/>
  </r>
  <r>
    <x v="207"/>
    <n v="1"/>
    <m/>
    <n v="1"/>
  </r>
  <r>
    <x v="208"/>
    <n v="1"/>
    <m/>
    <n v="1"/>
  </r>
  <r>
    <x v="209"/>
    <n v="1"/>
    <m/>
    <n v="1"/>
  </r>
  <r>
    <x v="210"/>
    <n v="1"/>
    <m/>
    <n v="1"/>
  </r>
  <r>
    <x v="211"/>
    <n v="1"/>
    <m/>
    <n v="1"/>
  </r>
  <r>
    <x v="212"/>
    <n v="1"/>
    <m/>
    <n v="1"/>
  </r>
  <r>
    <x v="213"/>
    <n v="1"/>
    <m/>
    <n v="1"/>
  </r>
  <r>
    <x v="214"/>
    <n v="1"/>
    <m/>
    <n v="1"/>
  </r>
  <r>
    <x v="215"/>
    <n v="1"/>
    <m/>
    <n v="1"/>
  </r>
  <r>
    <x v="216"/>
    <n v="1"/>
    <m/>
    <n v="1"/>
  </r>
  <r>
    <x v="217"/>
    <n v="1"/>
    <m/>
    <n v="1"/>
  </r>
  <r>
    <x v="218"/>
    <n v="1"/>
    <m/>
    <n v="1"/>
  </r>
  <r>
    <x v="219"/>
    <n v="1"/>
    <m/>
    <n v="1"/>
  </r>
  <r>
    <x v="220"/>
    <n v="1"/>
    <m/>
    <n v="1"/>
  </r>
  <r>
    <x v="221"/>
    <n v="1"/>
    <m/>
    <n v="1"/>
  </r>
  <r>
    <x v="222"/>
    <n v="1"/>
    <m/>
    <n v="1"/>
  </r>
  <r>
    <x v="223"/>
    <n v="1"/>
    <m/>
    <n v="1"/>
  </r>
  <r>
    <x v="224"/>
    <n v="1"/>
    <m/>
    <n v="1"/>
  </r>
  <r>
    <x v="225"/>
    <n v="1"/>
    <m/>
    <n v="1"/>
  </r>
  <r>
    <x v="226"/>
    <n v="1"/>
    <m/>
    <n v="1"/>
  </r>
  <r>
    <x v="227"/>
    <n v="1"/>
    <m/>
    <n v="1"/>
  </r>
  <r>
    <x v="228"/>
    <n v="1"/>
    <m/>
    <n v="1"/>
  </r>
  <r>
    <x v="229"/>
    <n v="1"/>
    <m/>
    <n v="1"/>
  </r>
  <r>
    <x v="230"/>
    <n v="1"/>
    <m/>
    <n v="1"/>
  </r>
  <r>
    <x v="231"/>
    <n v="1"/>
    <m/>
    <n v="1"/>
  </r>
  <r>
    <x v="232"/>
    <n v="1"/>
    <m/>
    <n v="1"/>
  </r>
  <r>
    <x v="233"/>
    <n v="1"/>
    <m/>
    <n v="1"/>
  </r>
  <r>
    <x v="234"/>
    <n v="1"/>
    <m/>
    <n v="1"/>
  </r>
  <r>
    <x v="235"/>
    <n v="1"/>
    <m/>
    <n v="1"/>
  </r>
  <r>
    <x v="236"/>
    <n v="1"/>
    <m/>
    <n v="1"/>
  </r>
  <r>
    <x v="237"/>
    <n v="1"/>
    <m/>
    <n v="1"/>
  </r>
  <r>
    <x v="238"/>
    <n v="1"/>
    <m/>
    <n v="1"/>
  </r>
  <r>
    <x v="239"/>
    <n v="1"/>
    <m/>
    <n v="1"/>
  </r>
  <r>
    <x v="240"/>
    <n v="1"/>
    <m/>
    <n v="1"/>
  </r>
  <r>
    <x v="241"/>
    <n v="1"/>
    <m/>
    <n v="1"/>
  </r>
  <r>
    <x v="242"/>
    <n v="1"/>
    <m/>
    <n v="1"/>
  </r>
  <r>
    <x v="243"/>
    <n v="1"/>
    <m/>
    <n v="1"/>
  </r>
  <r>
    <x v="244"/>
    <n v="1"/>
    <m/>
    <n v="1"/>
  </r>
  <r>
    <x v="245"/>
    <n v="1"/>
    <m/>
    <n v="1"/>
  </r>
  <r>
    <x v="246"/>
    <n v="1"/>
    <m/>
    <n v="1"/>
  </r>
  <r>
    <x v="247"/>
    <n v="1"/>
    <m/>
    <n v="1"/>
  </r>
  <r>
    <x v="248"/>
    <n v="1"/>
    <m/>
    <n v="1"/>
  </r>
  <r>
    <x v="249"/>
    <n v="1"/>
    <m/>
    <n v="1"/>
  </r>
  <r>
    <x v="250"/>
    <n v="1"/>
    <m/>
    <n v="1"/>
  </r>
  <r>
    <x v="251"/>
    <n v="1"/>
    <m/>
    <n v="1"/>
  </r>
  <r>
    <x v="252"/>
    <n v="1"/>
    <m/>
    <n v="1"/>
  </r>
  <r>
    <x v="253"/>
    <n v="1"/>
    <m/>
    <n v="1"/>
  </r>
  <r>
    <x v="254"/>
    <n v="1"/>
    <m/>
    <n v="1"/>
  </r>
  <r>
    <x v="255"/>
    <n v="1"/>
    <m/>
    <n v="1"/>
  </r>
  <r>
    <x v="256"/>
    <n v="1"/>
    <m/>
    <n v="1"/>
  </r>
  <r>
    <x v="257"/>
    <n v="1"/>
    <m/>
    <n v="1"/>
  </r>
  <r>
    <x v="258"/>
    <n v="1"/>
    <m/>
    <n v="1"/>
  </r>
  <r>
    <x v="259"/>
    <n v="1"/>
    <m/>
    <n v="1"/>
  </r>
  <r>
    <x v="260"/>
    <n v="1"/>
    <m/>
    <n v="1"/>
  </r>
  <r>
    <x v="261"/>
    <n v="1"/>
    <m/>
    <n v="1"/>
  </r>
  <r>
    <x v="262"/>
    <n v="1"/>
    <m/>
    <n v="1"/>
  </r>
  <r>
    <x v="263"/>
    <n v="1"/>
    <m/>
    <n v="1"/>
  </r>
  <r>
    <x v="264"/>
    <n v="1"/>
    <m/>
    <n v="1"/>
  </r>
  <r>
    <x v="265"/>
    <n v="1"/>
    <m/>
    <n v="1"/>
  </r>
  <r>
    <x v="266"/>
    <n v="1"/>
    <m/>
    <n v="1"/>
  </r>
  <r>
    <x v="267"/>
    <n v="1"/>
    <m/>
    <n v="1"/>
  </r>
  <r>
    <x v="268"/>
    <n v="1"/>
    <m/>
    <n v="1"/>
  </r>
  <r>
    <x v="269"/>
    <n v="1"/>
    <m/>
    <n v="1"/>
  </r>
  <r>
    <x v="270"/>
    <n v="1"/>
    <m/>
    <n v="1"/>
  </r>
  <r>
    <x v="271"/>
    <n v="1"/>
    <m/>
    <n v="1"/>
  </r>
  <r>
    <x v="272"/>
    <n v="1"/>
    <m/>
    <n v="1"/>
  </r>
  <r>
    <x v="273"/>
    <n v="1"/>
    <m/>
    <n v="1"/>
  </r>
  <r>
    <x v="274"/>
    <n v="1"/>
    <m/>
    <n v="1"/>
  </r>
  <r>
    <x v="275"/>
    <n v="1"/>
    <m/>
    <n v="1"/>
  </r>
  <r>
    <x v="276"/>
    <n v="1"/>
    <m/>
    <n v="1"/>
  </r>
  <r>
    <x v="277"/>
    <n v="1"/>
    <m/>
    <n v="1"/>
  </r>
  <r>
    <x v="278"/>
    <n v="1"/>
    <m/>
    <n v="1"/>
  </r>
  <r>
    <x v="279"/>
    <n v="1"/>
    <m/>
    <n v="1"/>
  </r>
  <r>
    <x v="280"/>
    <n v="1"/>
    <m/>
    <n v="1"/>
  </r>
  <r>
    <x v="281"/>
    <n v="1"/>
    <m/>
    <n v="1"/>
  </r>
  <r>
    <x v="282"/>
    <n v="1"/>
    <m/>
    <n v="1"/>
  </r>
  <r>
    <x v="283"/>
    <n v="1"/>
    <m/>
    <n v="1"/>
  </r>
  <r>
    <x v="284"/>
    <n v="1"/>
    <m/>
    <n v="1"/>
  </r>
  <r>
    <x v="285"/>
    <n v="1"/>
    <m/>
    <n v="1"/>
  </r>
  <r>
    <x v="286"/>
    <n v="1"/>
    <m/>
    <n v="1"/>
  </r>
  <r>
    <x v="287"/>
    <n v="1"/>
    <m/>
    <n v="1"/>
  </r>
  <r>
    <x v="288"/>
    <n v="1"/>
    <m/>
    <n v="1"/>
  </r>
  <r>
    <x v="289"/>
    <n v="1"/>
    <m/>
    <n v="1"/>
  </r>
  <r>
    <x v="290"/>
    <n v="1"/>
    <m/>
    <n v="1"/>
  </r>
  <r>
    <x v="291"/>
    <n v="1"/>
    <m/>
    <n v="1"/>
  </r>
  <r>
    <x v="292"/>
    <n v="1"/>
    <m/>
    <n v="1"/>
  </r>
  <r>
    <x v="293"/>
    <n v="1"/>
    <m/>
    <n v="1"/>
  </r>
  <r>
    <x v="294"/>
    <n v="1"/>
    <m/>
    <n v="1"/>
  </r>
  <r>
    <x v="295"/>
    <n v="1"/>
    <m/>
    <n v="1"/>
  </r>
  <r>
    <x v="296"/>
    <n v="1"/>
    <m/>
    <n v="1"/>
  </r>
  <r>
    <x v="297"/>
    <n v="1"/>
    <m/>
    <n v="1"/>
  </r>
  <r>
    <x v="298"/>
    <n v="1"/>
    <m/>
    <n v="1"/>
  </r>
  <r>
    <x v="299"/>
    <n v="1"/>
    <m/>
    <n v="1"/>
  </r>
  <r>
    <x v="300"/>
    <n v="1"/>
    <m/>
    <n v="1"/>
  </r>
  <r>
    <x v="301"/>
    <n v="1"/>
    <m/>
    <n v="1"/>
  </r>
  <r>
    <x v="302"/>
    <n v="1"/>
    <m/>
    <n v="1"/>
  </r>
  <r>
    <x v="303"/>
    <n v="1"/>
    <m/>
    <n v="1"/>
  </r>
  <r>
    <x v="304"/>
    <n v="1"/>
    <m/>
    <n v="1"/>
  </r>
  <r>
    <x v="305"/>
    <n v="1"/>
    <m/>
    <n v="1"/>
  </r>
  <r>
    <x v="306"/>
    <n v="1"/>
    <m/>
    <n v="1"/>
  </r>
  <r>
    <x v="307"/>
    <n v="1"/>
    <m/>
    <n v="1"/>
  </r>
  <r>
    <x v="308"/>
    <n v="1"/>
    <m/>
    <n v="1"/>
  </r>
  <r>
    <x v="309"/>
    <n v="1"/>
    <m/>
    <n v="1"/>
  </r>
  <r>
    <x v="310"/>
    <n v="1"/>
    <m/>
    <n v="1"/>
  </r>
  <r>
    <x v="311"/>
    <n v="1"/>
    <m/>
    <n v="1"/>
  </r>
  <r>
    <x v="312"/>
    <n v="1"/>
    <m/>
    <n v="1"/>
  </r>
  <r>
    <x v="313"/>
    <n v="1"/>
    <m/>
    <n v="1"/>
  </r>
  <r>
    <x v="314"/>
    <n v="1"/>
    <m/>
    <n v="1"/>
  </r>
  <r>
    <x v="315"/>
    <n v="1"/>
    <m/>
    <n v="1"/>
  </r>
  <r>
    <x v="316"/>
    <n v="1"/>
    <m/>
    <n v="1"/>
  </r>
  <r>
    <x v="317"/>
    <n v="1"/>
    <m/>
    <n v="1"/>
  </r>
  <r>
    <x v="318"/>
    <n v="1"/>
    <m/>
    <n v="1"/>
  </r>
  <r>
    <x v="319"/>
    <n v="1"/>
    <m/>
    <n v="1"/>
  </r>
  <r>
    <x v="320"/>
    <n v="1"/>
    <m/>
    <n v="1"/>
  </r>
  <r>
    <x v="321"/>
    <n v="1"/>
    <m/>
    <n v="1"/>
  </r>
  <r>
    <x v="322"/>
    <n v="1"/>
    <m/>
    <n v="1"/>
  </r>
  <r>
    <x v="323"/>
    <n v="1"/>
    <m/>
    <n v="1"/>
  </r>
  <r>
    <x v="324"/>
    <n v="1"/>
    <m/>
    <n v="1"/>
  </r>
  <r>
    <x v="325"/>
    <n v="1"/>
    <m/>
    <n v="1"/>
  </r>
  <r>
    <x v="326"/>
    <n v="1"/>
    <m/>
    <n v="1"/>
  </r>
  <r>
    <x v="327"/>
    <n v="1"/>
    <m/>
    <n v="1"/>
  </r>
  <r>
    <x v="328"/>
    <n v="1"/>
    <m/>
    <n v="1"/>
  </r>
  <r>
    <x v="329"/>
    <n v="1"/>
    <m/>
    <n v="1"/>
  </r>
  <r>
    <x v="330"/>
    <n v="1"/>
    <m/>
    <n v="1"/>
  </r>
  <r>
    <x v="331"/>
    <n v="1"/>
    <m/>
    <n v="1"/>
  </r>
  <r>
    <x v="332"/>
    <n v="1"/>
    <m/>
    <n v="1"/>
  </r>
  <r>
    <x v="333"/>
    <n v="1"/>
    <m/>
    <n v="1"/>
  </r>
  <r>
    <x v="334"/>
    <n v="1"/>
    <m/>
    <n v="1"/>
  </r>
  <r>
    <x v="335"/>
    <n v="1"/>
    <m/>
    <n v="1"/>
  </r>
  <r>
    <x v="336"/>
    <n v="1"/>
    <m/>
    <n v="1"/>
  </r>
  <r>
    <x v="337"/>
    <n v="1"/>
    <m/>
    <n v="1"/>
  </r>
  <r>
    <x v="338"/>
    <n v="1"/>
    <m/>
    <n v="1"/>
  </r>
  <r>
    <x v="339"/>
    <n v="1"/>
    <m/>
    <n v="1"/>
  </r>
  <r>
    <x v="340"/>
    <n v="1"/>
    <m/>
    <n v="1"/>
  </r>
  <r>
    <x v="341"/>
    <n v="1"/>
    <m/>
    <n v="1"/>
  </r>
  <r>
    <x v="342"/>
    <n v="1"/>
    <m/>
    <n v="1"/>
  </r>
  <r>
    <x v="343"/>
    <n v="1"/>
    <m/>
    <n v="1"/>
  </r>
  <r>
    <x v="344"/>
    <n v="1"/>
    <m/>
    <n v="1"/>
  </r>
  <r>
    <x v="345"/>
    <n v="1"/>
    <m/>
    <n v="1"/>
  </r>
  <r>
    <x v="346"/>
    <n v="1"/>
    <m/>
    <n v="1"/>
  </r>
  <r>
    <x v="347"/>
    <n v="1"/>
    <m/>
    <n v="1"/>
  </r>
  <r>
    <x v="348"/>
    <n v="1"/>
    <m/>
    <n v="1"/>
  </r>
  <r>
    <x v="349"/>
    <n v="1"/>
    <m/>
    <n v="1"/>
  </r>
  <r>
    <x v="350"/>
    <n v="1"/>
    <m/>
    <n v="1"/>
  </r>
  <r>
    <x v="351"/>
    <n v="1"/>
    <m/>
    <n v="1"/>
  </r>
  <r>
    <x v="352"/>
    <n v="1"/>
    <m/>
    <n v="1"/>
  </r>
  <r>
    <x v="353"/>
    <n v="1"/>
    <m/>
    <n v="1"/>
  </r>
  <r>
    <x v="354"/>
    <n v="1"/>
    <m/>
    <n v="1"/>
  </r>
  <r>
    <x v="355"/>
    <n v="1"/>
    <m/>
    <n v="1"/>
  </r>
  <r>
    <x v="356"/>
    <n v="1"/>
    <m/>
    <n v="1"/>
  </r>
  <r>
    <x v="357"/>
    <n v="1"/>
    <m/>
    <n v="1"/>
  </r>
  <r>
    <x v="358"/>
    <n v="1"/>
    <m/>
    <n v="1"/>
  </r>
  <r>
    <x v="359"/>
    <n v="1"/>
    <m/>
    <n v="1"/>
  </r>
  <r>
    <x v="360"/>
    <n v="1"/>
    <m/>
    <n v="1"/>
  </r>
  <r>
    <x v="361"/>
    <n v="1"/>
    <m/>
    <n v="1"/>
  </r>
  <r>
    <x v="362"/>
    <n v="1"/>
    <m/>
    <n v="1"/>
  </r>
  <r>
    <x v="363"/>
    <n v="1"/>
    <m/>
    <n v="1"/>
  </r>
  <r>
    <x v="364"/>
    <n v="1"/>
    <m/>
    <n v="1"/>
  </r>
  <r>
    <x v="365"/>
    <n v="1"/>
    <m/>
    <n v="1"/>
  </r>
  <r>
    <x v="366"/>
    <n v="1"/>
    <m/>
    <n v="1"/>
  </r>
  <r>
    <x v="367"/>
    <n v="1"/>
    <m/>
    <n v="1"/>
  </r>
  <r>
    <x v="368"/>
    <n v="1"/>
    <m/>
    <n v="1"/>
  </r>
  <r>
    <x v="369"/>
    <n v="1"/>
    <m/>
    <n v="1"/>
  </r>
  <r>
    <x v="370"/>
    <n v="1"/>
    <m/>
    <n v="1"/>
  </r>
  <r>
    <x v="371"/>
    <n v="1"/>
    <m/>
    <n v="1"/>
  </r>
  <r>
    <x v="372"/>
    <n v="1"/>
    <m/>
    <n v="1"/>
  </r>
  <r>
    <x v="373"/>
    <n v="1"/>
    <m/>
    <n v="1"/>
  </r>
  <r>
    <x v="374"/>
    <n v="1"/>
    <m/>
    <n v="1"/>
  </r>
  <r>
    <x v="375"/>
    <n v="1"/>
    <m/>
    <n v="1"/>
  </r>
  <r>
    <x v="376"/>
    <n v="1"/>
    <m/>
    <n v="1"/>
  </r>
  <r>
    <x v="377"/>
    <n v="1"/>
    <m/>
    <n v="1"/>
  </r>
  <r>
    <x v="378"/>
    <n v="1"/>
    <m/>
    <n v="1"/>
  </r>
  <r>
    <x v="379"/>
    <n v="1"/>
    <m/>
    <n v="1"/>
  </r>
  <r>
    <x v="380"/>
    <n v="1"/>
    <m/>
    <n v="1"/>
  </r>
  <r>
    <x v="381"/>
    <n v="1"/>
    <m/>
    <n v="1"/>
  </r>
  <r>
    <x v="382"/>
    <n v="1"/>
    <m/>
    <n v="1"/>
  </r>
  <r>
    <x v="383"/>
    <n v="1"/>
    <m/>
    <n v="1"/>
  </r>
  <r>
    <x v="384"/>
    <n v="1"/>
    <m/>
    <n v="1"/>
  </r>
  <r>
    <x v="385"/>
    <n v="1"/>
    <m/>
    <n v="1"/>
  </r>
  <r>
    <x v="386"/>
    <n v="1"/>
    <m/>
    <n v="1"/>
  </r>
  <r>
    <x v="387"/>
    <n v="1"/>
    <m/>
    <n v="1"/>
  </r>
  <r>
    <x v="388"/>
    <n v="1"/>
    <m/>
    <n v="1"/>
  </r>
  <r>
    <x v="389"/>
    <n v="1"/>
    <m/>
    <n v="1"/>
  </r>
  <r>
    <x v="390"/>
    <n v="1"/>
    <m/>
    <n v="1"/>
  </r>
  <r>
    <x v="391"/>
    <n v="1"/>
    <m/>
    <n v="1"/>
  </r>
  <r>
    <x v="392"/>
    <n v="1"/>
    <m/>
    <n v="1"/>
  </r>
  <r>
    <x v="393"/>
    <n v="1"/>
    <m/>
    <n v="1"/>
  </r>
  <r>
    <x v="394"/>
    <n v="1"/>
    <m/>
    <n v="1"/>
  </r>
  <r>
    <x v="371"/>
    <n v="1"/>
    <m/>
    <n v="1"/>
  </r>
  <r>
    <x v="395"/>
    <n v="1"/>
    <m/>
    <n v="1"/>
  </r>
  <r>
    <x v="396"/>
    <n v="1"/>
    <m/>
    <n v="1"/>
  </r>
  <r>
    <x v="397"/>
    <n v="1"/>
    <m/>
    <n v="1"/>
  </r>
  <r>
    <x v="398"/>
    <n v="1"/>
    <m/>
    <n v="1"/>
  </r>
  <r>
    <x v="399"/>
    <n v="1"/>
    <m/>
    <n v="1"/>
  </r>
  <r>
    <x v="400"/>
    <n v="1"/>
    <m/>
    <n v="1"/>
  </r>
  <r>
    <x v="401"/>
    <n v="1"/>
    <m/>
    <n v="1"/>
  </r>
  <r>
    <x v="402"/>
    <n v="1"/>
    <m/>
    <n v="1"/>
  </r>
  <r>
    <x v="403"/>
    <n v="1"/>
    <m/>
    <n v="1"/>
  </r>
  <r>
    <x v="404"/>
    <n v="1"/>
    <m/>
    <n v="1"/>
  </r>
  <r>
    <x v="405"/>
    <n v="1"/>
    <m/>
    <n v="1"/>
  </r>
  <r>
    <x v="406"/>
    <n v="1"/>
    <m/>
    <n v="1"/>
  </r>
  <r>
    <x v="407"/>
    <n v="1"/>
    <m/>
    <n v="1"/>
  </r>
  <r>
    <x v="408"/>
    <n v="1"/>
    <m/>
    <n v="1"/>
  </r>
  <r>
    <x v="409"/>
    <n v="1"/>
    <m/>
    <n v="1"/>
  </r>
  <r>
    <x v="410"/>
    <n v="1"/>
    <m/>
    <n v="1"/>
  </r>
  <r>
    <x v="411"/>
    <n v="1"/>
    <m/>
    <n v="1"/>
  </r>
  <r>
    <x v="412"/>
    <n v="1"/>
    <m/>
    <n v="1"/>
  </r>
  <r>
    <x v="413"/>
    <n v="1"/>
    <m/>
    <n v="1"/>
  </r>
  <r>
    <x v="414"/>
    <n v="1"/>
    <m/>
    <n v="1"/>
  </r>
  <r>
    <x v="415"/>
    <n v="1"/>
    <m/>
    <n v="1"/>
  </r>
  <r>
    <x v="416"/>
    <n v="1"/>
    <m/>
    <n v="1"/>
  </r>
  <r>
    <x v="417"/>
    <n v="1"/>
    <m/>
    <n v="1"/>
  </r>
  <r>
    <x v="418"/>
    <n v="1"/>
    <m/>
    <n v="1"/>
  </r>
  <r>
    <x v="419"/>
    <n v="1"/>
    <m/>
    <n v="1"/>
  </r>
  <r>
    <x v="420"/>
    <n v="1"/>
    <m/>
    <n v="1"/>
  </r>
  <r>
    <x v="421"/>
    <n v="1"/>
    <m/>
    <n v="1"/>
  </r>
  <r>
    <x v="422"/>
    <n v="1"/>
    <m/>
    <n v="1"/>
  </r>
  <r>
    <x v="423"/>
    <n v="1"/>
    <m/>
    <n v="1"/>
  </r>
  <r>
    <x v="424"/>
    <n v="1"/>
    <m/>
    <n v="1"/>
  </r>
  <r>
    <x v="425"/>
    <n v="1"/>
    <m/>
    <n v="1"/>
  </r>
  <r>
    <x v="426"/>
    <n v="1"/>
    <m/>
    <n v="1"/>
  </r>
  <r>
    <x v="427"/>
    <n v="1"/>
    <m/>
    <n v="1"/>
  </r>
  <r>
    <x v="428"/>
    <n v="1"/>
    <m/>
    <n v="1"/>
  </r>
  <r>
    <x v="429"/>
    <n v="1"/>
    <m/>
    <n v="1"/>
  </r>
  <r>
    <x v="430"/>
    <n v="1"/>
    <m/>
    <n v="1"/>
  </r>
  <r>
    <x v="431"/>
    <n v="1"/>
    <m/>
    <n v="1"/>
  </r>
  <r>
    <x v="432"/>
    <n v="1"/>
    <m/>
    <n v="1"/>
  </r>
  <r>
    <x v="433"/>
    <n v="1"/>
    <m/>
    <n v="1"/>
  </r>
  <r>
    <x v="434"/>
    <n v="1"/>
    <m/>
    <n v="1"/>
  </r>
  <r>
    <x v="435"/>
    <n v="1"/>
    <m/>
    <n v="1"/>
  </r>
  <r>
    <x v="436"/>
    <n v="1"/>
    <m/>
    <n v="1"/>
  </r>
  <r>
    <x v="437"/>
    <n v="1"/>
    <m/>
    <n v="1"/>
  </r>
  <r>
    <x v="438"/>
    <n v="1"/>
    <m/>
    <n v="1"/>
  </r>
  <r>
    <x v="439"/>
    <n v="1"/>
    <m/>
    <n v="1"/>
  </r>
  <r>
    <x v="440"/>
    <n v="1"/>
    <m/>
    <n v="1"/>
  </r>
  <r>
    <x v="441"/>
    <n v="1"/>
    <m/>
    <n v="1"/>
  </r>
  <r>
    <x v="442"/>
    <n v="1"/>
    <m/>
    <n v="1"/>
  </r>
  <r>
    <x v="443"/>
    <n v="1"/>
    <m/>
    <n v="1"/>
  </r>
  <r>
    <x v="444"/>
    <n v="1"/>
    <m/>
    <n v="1"/>
  </r>
  <r>
    <x v="445"/>
    <n v="1"/>
    <m/>
    <n v="1"/>
  </r>
  <r>
    <x v="446"/>
    <n v="1"/>
    <m/>
    <n v="1"/>
  </r>
  <r>
    <x v="447"/>
    <n v="1"/>
    <m/>
    <n v="1"/>
  </r>
  <r>
    <x v="448"/>
    <n v="1"/>
    <m/>
    <n v="1"/>
  </r>
  <r>
    <x v="449"/>
    <n v="1"/>
    <m/>
    <n v="1"/>
  </r>
  <r>
    <x v="450"/>
    <n v="1"/>
    <m/>
    <n v="1"/>
  </r>
  <r>
    <x v="451"/>
    <n v="1"/>
    <m/>
    <n v="1"/>
  </r>
  <r>
    <x v="452"/>
    <n v="1"/>
    <m/>
    <n v="1"/>
  </r>
  <r>
    <x v="453"/>
    <n v="1"/>
    <m/>
    <n v="1"/>
  </r>
  <r>
    <x v="454"/>
    <n v="1"/>
    <m/>
    <n v="1"/>
  </r>
  <r>
    <x v="455"/>
    <n v="1"/>
    <m/>
    <n v="1"/>
  </r>
  <r>
    <x v="456"/>
    <n v="1"/>
    <m/>
    <n v="1"/>
  </r>
  <r>
    <x v="457"/>
    <n v="1"/>
    <m/>
    <n v="1"/>
  </r>
  <r>
    <x v="458"/>
    <n v="1"/>
    <m/>
    <n v="1"/>
  </r>
  <r>
    <x v="459"/>
    <n v="1"/>
    <m/>
    <n v="1"/>
  </r>
  <r>
    <x v="460"/>
    <n v="1"/>
    <m/>
    <n v="1"/>
  </r>
  <r>
    <x v="461"/>
    <n v="1"/>
    <m/>
    <n v="1"/>
  </r>
  <r>
    <x v="462"/>
    <n v="1"/>
    <m/>
    <n v="1"/>
  </r>
  <r>
    <x v="463"/>
    <n v="1"/>
    <m/>
    <n v="1"/>
  </r>
  <r>
    <x v="464"/>
    <n v="1"/>
    <m/>
    <n v="1"/>
  </r>
  <r>
    <x v="465"/>
    <n v="1"/>
    <m/>
    <n v="1"/>
  </r>
  <r>
    <x v="466"/>
    <n v="1"/>
    <m/>
    <n v="1"/>
  </r>
  <r>
    <x v="467"/>
    <n v="1"/>
    <m/>
    <n v="1"/>
  </r>
  <r>
    <x v="468"/>
    <n v="1"/>
    <m/>
    <n v="1"/>
  </r>
  <r>
    <x v="469"/>
    <n v="1"/>
    <m/>
    <n v="1"/>
  </r>
  <r>
    <x v="470"/>
    <n v="1"/>
    <m/>
    <n v="1"/>
  </r>
  <r>
    <x v="471"/>
    <n v="1"/>
    <m/>
    <n v="1"/>
  </r>
  <r>
    <x v="371"/>
    <n v="1"/>
    <m/>
    <n v="1"/>
  </r>
  <r>
    <x v="472"/>
    <n v="1"/>
    <m/>
    <n v="1"/>
  </r>
  <r>
    <x v="473"/>
    <n v="1"/>
    <m/>
    <n v="1"/>
  </r>
  <r>
    <x v="474"/>
    <n v="1"/>
    <m/>
    <n v="1"/>
  </r>
  <r>
    <x v="475"/>
    <n v="1"/>
    <m/>
    <n v="1"/>
  </r>
  <r>
    <x v="476"/>
    <n v="1"/>
    <m/>
    <n v="1"/>
  </r>
  <r>
    <x v="477"/>
    <n v="1"/>
    <m/>
    <n v="1"/>
  </r>
  <r>
    <x v="478"/>
    <n v="1"/>
    <m/>
    <n v="1"/>
  </r>
  <r>
    <x v="479"/>
    <n v="1"/>
    <m/>
    <n v="1"/>
  </r>
  <r>
    <x v="480"/>
    <n v="1"/>
    <m/>
    <n v="1"/>
  </r>
  <r>
    <x v="481"/>
    <n v="1"/>
    <m/>
    <n v="1"/>
  </r>
  <r>
    <x v="482"/>
    <n v="1"/>
    <m/>
    <n v="1"/>
  </r>
  <r>
    <x v="483"/>
    <n v="1"/>
    <m/>
    <n v="1"/>
  </r>
  <r>
    <x v="484"/>
    <n v="1"/>
    <m/>
    <n v="1"/>
  </r>
  <r>
    <x v="485"/>
    <n v="1"/>
    <m/>
    <n v="1"/>
  </r>
  <r>
    <x v="486"/>
    <n v="1"/>
    <m/>
    <n v="1"/>
  </r>
  <r>
    <x v="487"/>
    <n v="1"/>
    <m/>
    <n v="1"/>
  </r>
  <r>
    <x v="488"/>
    <n v="1"/>
    <m/>
    <n v="1"/>
  </r>
  <r>
    <x v="489"/>
    <n v="1"/>
    <m/>
    <n v="1"/>
  </r>
  <r>
    <x v="490"/>
    <n v="1"/>
    <m/>
    <n v="1"/>
  </r>
  <r>
    <x v="491"/>
    <n v="1"/>
    <m/>
    <n v="1"/>
  </r>
  <r>
    <x v="492"/>
    <n v="1"/>
    <m/>
    <n v="1"/>
  </r>
  <r>
    <x v="493"/>
    <n v="1"/>
    <m/>
    <n v="1"/>
  </r>
  <r>
    <x v="494"/>
    <n v="1"/>
    <m/>
    <n v="1"/>
  </r>
  <r>
    <x v="495"/>
    <n v="1"/>
    <m/>
    <n v="1"/>
  </r>
  <r>
    <x v="496"/>
    <n v="1"/>
    <m/>
    <n v="1"/>
  </r>
  <r>
    <x v="497"/>
    <n v="1"/>
    <m/>
    <n v="1"/>
  </r>
  <r>
    <x v="498"/>
    <n v="1"/>
    <m/>
    <n v="1"/>
  </r>
  <r>
    <x v="499"/>
    <n v="1"/>
    <m/>
    <n v="1"/>
  </r>
  <r>
    <x v="500"/>
    <n v="1"/>
    <m/>
    <n v="1"/>
  </r>
  <r>
    <x v="501"/>
    <n v="1"/>
    <m/>
    <n v="1"/>
  </r>
  <r>
    <x v="502"/>
    <n v="1"/>
    <m/>
    <n v="1"/>
  </r>
  <r>
    <x v="503"/>
    <n v="1"/>
    <m/>
    <n v="1"/>
  </r>
  <r>
    <x v="504"/>
    <n v="1"/>
    <m/>
    <n v="1"/>
  </r>
  <r>
    <x v="505"/>
    <n v="1"/>
    <m/>
    <n v="1"/>
  </r>
  <r>
    <x v="506"/>
    <n v="1"/>
    <m/>
    <n v="1"/>
  </r>
  <r>
    <x v="507"/>
    <n v="1"/>
    <m/>
    <n v="1"/>
  </r>
  <r>
    <x v="371"/>
    <n v="1"/>
    <m/>
    <n v="1"/>
  </r>
  <r>
    <x v="508"/>
    <n v="1"/>
    <m/>
    <n v="1"/>
  </r>
  <r>
    <x v="509"/>
    <n v="1"/>
    <m/>
    <n v="1"/>
  </r>
  <r>
    <x v="510"/>
    <n v="1"/>
    <m/>
    <n v="1"/>
  </r>
  <r>
    <x v="511"/>
    <n v="1"/>
    <m/>
    <n v="1"/>
  </r>
  <r>
    <x v="512"/>
    <n v="1"/>
    <m/>
    <n v="1"/>
  </r>
  <r>
    <x v="513"/>
    <n v="1"/>
    <m/>
    <n v="1"/>
  </r>
  <r>
    <x v="514"/>
    <n v="1"/>
    <m/>
    <n v="1"/>
  </r>
  <r>
    <x v="515"/>
    <n v="1"/>
    <m/>
    <n v="1"/>
  </r>
  <r>
    <x v="516"/>
    <n v="1"/>
    <m/>
    <n v="1"/>
  </r>
  <r>
    <x v="517"/>
    <n v="1"/>
    <m/>
    <n v="1"/>
  </r>
  <r>
    <x v="518"/>
    <n v="1"/>
    <m/>
    <n v="1"/>
  </r>
  <r>
    <x v="519"/>
    <n v="1"/>
    <m/>
    <n v="1"/>
  </r>
  <r>
    <x v="520"/>
    <n v="1"/>
    <m/>
    <n v="1"/>
  </r>
  <r>
    <x v="521"/>
    <n v="1"/>
    <m/>
    <n v="1"/>
  </r>
  <r>
    <x v="522"/>
    <n v="1"/>
    <m/>
    <n v="1"/>
  </r>
  <r>
    <x v="523"/>
    <n v="1"/>
    <m/>
    <n v="1"/>
  </r>
  <r>
    <x v="524"/>
    <n v="1"/>
    <m/>
    <n v="1"/>
  </r>
  <r>
    <x v="525"/>
    <n v="1"/>
    <m/>
    <n v="1"/>
  </r>
  <r>
    <x v="526"/>
    <n v="1"/>
    <m/>
    <n v="1"/>
  </r>
  <r>
    <x v="527"/>
    <n v="1"/>
    <m/>
    <n v="1"/>
  </r>
  <r>
    <x v="528"/>
    <m/>
    <m/>
    <m/>
  </r>
  <r>
    <x v="27"/>
    <m/>
    <n v="-1"/>
    <n v="-1"/>
  </r>
  <r>
    <x v="28"/>
    <m/>
    <n v="-1"/>
    <n v="-1"/>
  </r>
  <r>
    <x v="29"/>
    <m/>
    <n v="-1"/>
    <n v="-1"/>
  </r>
  <r>
    <x v="30"/>
    <m/>
    <n v="-1"/>
    <n v="-1"/>
  </r>
  <r>
    <x v="31"/>
    <m/>
    <n v="-1"/>
    <n v="-1"/>
  </r>
  <r>
    <x v="33"/>
    <m/>
    <n v="-1"/>
    <n v="-1"/>
  </r>
  <r>
    <x v="36"/>
    <m/>
    <n v="-1"/>
    <n v="-1"/>
  </r>
  <r>
    <x v="37"/>
    <m/>
    <n v="-1"/>
    <n v="-1"/>
  </r>
  <r>
    <x v="38"/>
    <m/>
    <n v="-1"/>
    <n v="-1"/>
  </r>
  <r>
    <x v="39"/>
    <m/>
    <n v="-1"/>
    <n v="-1"/>
  </r>
  <r>
    <x v="40"/>
    <m/>
    <n v="-1"/>
    <n v="-1"/>
  </r>
  <r>
    <x v="41"/>
    <m/>
    <n v="-1"/>
    <n v="-1"/>
  </r>
  <r>
    <x v="42"/>
    <m/>
    <n v="-1"/>
    <n v="-1"/>
  </r>
  <r>
    <x v="43"/>
    <m/>
    <n v="-1"/>
    <n v="-1"/>
  </r>
  <r>
    <x v="44"/>
    <m/>
    <n v="-1"/>
    <n v="-1"/>
  </r>
  <r>
    <x v="45"/>
    <m/>
    <n v="-1"/>
    <n v="-1"/>
  </r>
  <r>
    <x v="46"/>
    <m/>
    <n v="-1"/>
    <n v="-1"/>
  </r>
  <r>
    <x v="47"/>
    <m/>
    <n v="-1"/>
    <n v="-1"/>
  </r>
  <r>
    <x v="48"/>
    <m/>
    <n v="-1"/>
    <n v="-1"/>
  </r>
  <r>
    <x v="49"/>
    <m/>
    <n v="-1"/>
    <n v="-1"/>
  </r>
  <r>
    <x v="50"/>
    <m/>
    <n v="-1"/>
    <n v="-1"/>
  </r>
  <r>
    <x v="51"/>
    <m/>
    <n v="-1"/>
    <n v="-1"/>
  </r>
  <r>
    <x v="52"/>
    <m/>
    <n v="-1"/>
    <n v="-1"/>
  </r>
  <r>
    <x v="53"/>
    <m/>
    <n v="-1"/>
    <n v="-1"/>
  </r>
  <r>
    <x v="54"/>
    <m/>
    <n v="-1"/>
    <n v="-1"/>
  </r>
  <r>
    <x v="55"/>
    <m/>
    <n v="-1"/>
    <n v="-1"/>
  </r>
  <r>
    <x v="56"/>
    <m/>
    <n v="-1"/>
    <n v="-1"/>
  </r>
  <r>
    <x v="105"/>
    <m/>
    <n v="-1"/>
    <n v="-1"/>
  </r>
  <r>
    <x v="106"/>
    <m/>
    <n v="-1"/>
    <n v="-1"/>
  </r>
  <r>
    <x v="107"/>
    <m/>
    <n v="-1"/>
    <n v="-1"/>
  </r>
  <r>
    <x v="108"/>
    <m/>
    <n v="-1"/>
    <n v="-1"/>
  </r>
  <r>
    <x v="109"/>
    <m/>
    <n v="-1"/>
    <n v="-1"/>
  </r>
  <r>
    <x v="110"/>
    <m/>
    <n v="-1"/>
    <n v="-1"/>
  </r>
  <r>
    <x v="57"/>
    <m/>
    <n v="-1"/>
    <n v="-1"/>
  </r>
  <r>
    <x v="58"/>
    <m/>
    <n v="-1"/>
    <n v="-1"/>
  </r>
  <r>
    <x v="59"/>
    <m/>
    <n v="-1"/>
    <n v="-1"/>
  </r>
  <r>
    <x v="60"/>
    <m/>
    <n v="-1"/>
    <n v="-1"/>
  </r>
  <r>
    <x v="63"/>
    <m/>
    <n v="-1"/>
    <n v="-1"/>
  </r>
  <r>
    <x v="61"/>
    <m/>
    <n v="-1"/>
    <n v="-1"/>
  </r>
  <r>
    <x v="62"/>
    <m/>
    <n v="-1"/>
    <n v="-1"/>
  </r>
  <r>
    <x v="64"/>
    <m/>
    <n v="-1"/>
    <n v="-1"/>
  </r>
  <r>
    <x v="65"/>
    <m/>
    <n v="-1"/>
    <n v="-1"/>
  </r>
  <r>
    <x v="67"/>
    <m/>
    <n v="-1"/>
    <n v="-1"/>
  </r>
  <r>
    <x v="68"/>
    <m/>
    <n v="-1"/>
    <n v="-1"/>
  </r>
  <r>
    <x v="69"/>
    <m/>
    <n v="-1"/>
    <n v="-1"/>
  </r>
  <r>
    <x v="70"/>
    <m/>
    <n v="-1"/>
    <n v="-1"/>
  </r>
  <r>
    <x v="73"/>
    <m/>
    <n v="-1"/>
    <n v="-1"/>
  </r>
  <r>
    <x v="71"/>
    <m/>
    <n v="-1"/>
    <n v="-1"/>
  </r>
  <r>
    <x v="72"/>
    <m/>
    <n v="-1"/>
    <n v="-1"/>
  </r>
  <r>
    <x v="75"/>
    <m/>
    <n v="-1"/>
    <n v="-1"/>
  </r>
  <r>
    <x v="74"/>
    <m/>
    <n v="-1"/>
    <n v="-1"/>
  </r>
  <r>
    <x v="76"/>
    <m/>
    <n v="-1"/>
    <n v="-1"/>
  </r>
  <r>
    <x v="77"/>
    <m/>
    <n v="-1"/>
    <n v="-1"/>
  </r>
  <r>
    <x v="78"/>
    <m/>
    <n v="-1"/>
    <n v="-1"/>
  </r>
  <r>
    <x v="81"/>
    <m/>
    <n v="-1"/>
    <n v="-1"/>
  </r>
  <r>
    <x v="82"/>
    <m/>
    <n v="-1"/>
    <n v="-1"/>
  </r>
  <r>
    <x v="83"/>
    <m/>
    <n v="-1"/>
    <n v="-1"/>
  </r>
  <r>
    <x v="84"/>
    <m/>
    <n v="-1"/>
    <n v="-1"/>
  </r>
  <r>
    <x v="85"/>
    <m/>
    <n v="-1"/>
    <n v="-1"/>
  </r>
  <r>
    <x v="86"/>
    <m/>
    <n v="-1"/>
    <n v="-1"/>
  </r>
  <r>
    <x v="87"/>
    <m/>
    <n v="-1"/>
    <n v="-1"/>
  </r>
  <r>
    <x v="88"/>
    <m/>
    <n v="-1"/>
    <n v="-1"/>
  </r>
  <r>
    <x v="89"/>
    <m/>
    <n v="-1"/>
    <n v="-1"/>
  </r>
  <r>
    <x v="90"/>
    <m/>
    <n v="-1"/>
    <n v="-1"/>
  </r>
  <r>
    <x v="91"/>
    <m/>
    <n v="-1"/>
    <n v="-1"/>
  </r>
  <r>
    <x v="92"/>
    <m/>
    <n v="-1"/>
    <n v="-1"/>
  </r>
  <r>
    <x v="93"/>
    <m/>
    <n v="-1"/>
    <n v="-1"/>
  </r>
  <r>
    <x v="94"/>
    <m/>
    <n v="-1"/>
    <n v="-1"/>
  </r>
  <r>
    <x v="95"/>
    <m/>
    <n v="-1"/>
    <n v="-1"/>
  </r>
  <r>
    <x v="96"/>
    <m/>
    <n v="-1"/>
    <n v="-1"/>
  </r>
  <r>
    <x v="97"/>
    <m/>
    <n v="-1"/>
    <n v="-1"/>
  </r>
  <r>
    <x v="98"/>
    <m/>
    <n v="-1"/>
    <n v="-1"/>
  </r>
  <r>
    <x v="99"/>
    <m/>
    <n v="-1"/>
    <n v="-1"/>
  </r>
  <r>
    <x v="100"/>
    <m/>
    <n v="-1"/>
    <n v="-1"/>
  </r>
  <r>
    <x v="101"/>
    <m/>
    <n v="-1"/>
    <n v="-1"/>
  </r>
  <r>
    <x v="102"/>
    <m/>
    <n v="-1"/>
    <n v="-1"/>
  </r>
  <r>
    <x v="103"/>
    <m/>
    <n v="-1"/>
    <n v="-1"/>
  </r>
  <r>
    <x v="104"/>
    <m/>
    <n v="-1"/>
    <n v="-1"/>
  </r>
  <r>
    <x v="528"/>
    <m/>
    <n v="-1"/>
    <n v="-1"/>
  </r>
  <r>
    <x v="528"/>
    <m/>
    <n v="-1"/>
    <n v="-1"/>
  </r>
  <r>
    <x v="111"/>
    <m/>
    <n v="-1"/>
    <n v="-1"/>
  </r>
  <r>
    <x v="112"/>
    <m/>
    <n v="-1"/>
    <n v="-1"/>
  </r>
  <r>
    <x v="113"/>
    <m/>
    <n v="-1"/>
    <n v="-1"/>
  </r>
  <r>
    <x v="114"/>
    <m/>
    <n v="-1"/>
    <n v="-1"/>
  </r>
  <r>
    <x v="115"/>
    <m/>
    <n v="-1"/>
    <n v="-1"/>
  </r>
  <r>
    <x v="116"/>
    <m/>
    <n v="-1"/>
    <n v="-1"/>
  </r>
  <r>
    <x v="117"/>
    <m/>
    <n v="-1"/>
    <n v="-1"/>
  </r>
  <r>
    <x v="118"/>
    <m/>
    <n v="-1"/>
    <n v="-1"/>
  </r>
  <r>
    <x v="119"/>
    <m/>
    <n v="-1"/>
    <n v="-1"/>
  </r>
  <r>
    <x v="151"/>
    <m/>
    <n v="-1"/>
    <n v="-1"/>
  </r>
  <r>
    <x v="120"/>
    <m/>
    <n v="-1"/>
    <n v="-1"/>
  </r>
  <r>
    <x v="121"/>
    <m/>
    <n v="-1"/>
    <n v="-1"/>
  </r>
  <r>
    <x v="122"/>
    <m/>
    <n v="-1"/>
    <n v="-1"/>
  </r>
  <r>
    <x v="154"/>
    <m/>
    <n v="-1"/>
    <n v="-1"/>
  </r>
  <r>
    <x v="123"/>
    <m/>
    <n v="-1"/>
    <n v="-1"/>
  </r>
  <r>
    <x v="124"/>
    <m/>
    <n v="-1"/>
    <n v="-1"/>
  </r>
  <r>
    <x v="125"/>
    <m/>
    <n v="-1"/>
    <n v="-1"/>
  </r>
  <r>
    <x v="126"/>
    <m/>
    <n v="-1"/>
    <n v="-1"/>
  </r>
  <r>
    <x v="127"/>
    <m/>
    <n v="-1"/>
    <n v="-1"/>
  </r>
  <r>
    <x v="152"/>
    <m/>
    <n v="-1"/>
    <n v="-1"/>
  </r>
  <r>
    <x v="128"/>
    <m/>
    <n v="-1"/>
    <n v="-1"/>
  </r>
  <r>
    <x v="129"/>
    <m/>
    <n v="-1"/>
    <n v="-1"/>
  </r>
  <r>
    <x v="130"/>
    <m/>
    <n v="-1"/>
    <n v="-1"/>
  </r>
  <r>
    <x v="131"/>
    <m/>
    <n v="-1"/>
    <n v="-1"/>
  </r>
  <r>
    <x v="132"/>
    <m/>
    <n v="-1"/>
    <n v="-1"/>
  </r>
  <r>
    <x v="133"/>
    <m/>
    <n v="-1"/>
    <n v="-1"/>
  </r>
  <r>
    <x v="134"/>
    <m/>
    <n v="-1"/>
    <n v="-1"/>
  </r>
  <r>
    <x v="135"/>
    <m/>
    <n v="-1"/>
    <n v="-1"/>
  </r>
  <r>
    <x v="136"/>
    <m/>
    <n v="-1"/>
    <n v="-1"/>
  </r>
  <r>
    <x v="137"/>
    <m/>
    <n v="-1"/>
    <n v="-1"/>
  </r>
  <r>
    <x v="138"/>
    <m/>
    <n v="-1"/>
    <n v="-1"/>
  </r>
  <r>
    <x v="139"/>
    <m/>
    <n v="-1"/>
    <n v="-1"/>
  </r>
  <r>
    <x v="140"/>
    <m/>
    <n v="-1"/>
    <n v="-1"/>
  </r>
  <r>
    <x v="141"/>
    <m/>
    <n v="-1"/>
    <n v="-1"/>
  </r>
  <r>
    <x v="153"/>
    <m/>
    <n v="-1"/>
    <n v="-1"/>
  </r>
  <r>
    <x v="142"/>
    <m/>
    <n v="-1"/>
    <n v="-1"/>
  </r>
  <r>
    <x v="143"/>
    <m/>
    <n v="-1"/>
    <n v="-1"/>
  </r>
  <r>
    <x v="144"/>
    <m/>
    <n v="-1"/>
    <n v="-1"/>
  </r>
  <r>
    <x v="145"/>
    <m/>
    <n v="-1"/>
    <n v="-1"/>
  </r>
  <r>
    <x v="146"/>
    <m/>
    <n v="-1"/>
    <n v="-1"/>
  </r>
  <r>
    <x v="147"/>
    <m/>
    <n v="-1"/>
    <n v="-1"/>
  </r>
  <r>
    <x v="148"/>
    <m/>
    <n v="-1"/>
    <n v="-1"/>
  </r>
  <r>
    <x v="149"/>
    <m/>
    <n v="-1"/>
    <n v="-1"/>
  </r>
  <r>
    <x v="150"/>
    <m/>
    <n v="-1"/>
    <n v="-1"/>
  </r>
  <r>
    <x v="155"/>
    <m/>
    <n v="-1"/>
    <n v="-1"/>
  </r>
  <r>
    <x v="156"/>
    <m/>
    <n v="-1"/>
    <n v="-1"/>
  </r>
  <r>
    <x v="157"/>
    <m/>
    <n v="-1"/>
    <n v="-1"/>
  </r>
  <r>
    <x v="158"/>
    <m/>
    <n v="-1"/>
    <n v="-1"/>
  </r>
  <r>
    <x v="159"/>
    <m/>
    <n v="-1"/>
    <n v="-1"/>
  </r>
  <r>
    <x v="160"/>
    <m/>
    <n v="-1"/>
    <n v="-1"/>
  </r>
  <r>
    <x v="161"/>
    <m/>
    <n v="-1"/>
    <n v="-1"/>
  </r>
  <r>
    <x v="162"/>
    <m/>
    <n v="-1"/>
    <n v="-1"/>
  </r>
  <r>
    <x v="163"/>
    <m/>
    <n v="-1"/>
    <n v="-1"/>
  </r>
  <r>
    <x v="164"/>
    <m/>
    <n v="-1"/>
    <n v="-1"/>
  </r>
  <r>
    <x v="165"/>
    <m/>
    <n v="-1"/>
    <n v="-1"/>
  </r>
  <r>
    <x v="166"/>
    <m/>
    <n v="-1"/>
    <n v="-1"/>
  </r>
  <r>
    <x v="167"/>
    <m/>
    <n v="-1"/>
    <n v="-1"/>
  </r>
  <r>
    <x v="168"/>
    <m/>
    <n v="-1"/>
    <n v="-1"/>
  </r>
  <r>
    <x v="170"/>
    <m/>
    <n v="-1"/>
    <n v="-1"/>
  </r>
  <r>
    <x v="169"/>
    <m/>
    <n v="-1"/>
    <n v="-1"/>
  </r>
  <r>
    <x v="171"/>
    <m/>
    <n v="-1"/>
    <n v="-1"/>
  </r>
  <r>
    <x v="172"/>
    <m/>
    <n v="-1"/>
    <n v="-1"/>
  </r>
  <r>
    <x v="173"/>
    <m/>
    <n v="-1"/>
    <n v="-1"/>
  </r>
  <r>
    <x v="174"/>
    <m/>
    <n v="-1"/>
    <n v="-1"/>
  </r>
  <r>
    <x v="175"/>
    <m/>
    <n v="-1"/>
    <n v="-1"/>
  </r>
  <r>
    <x v="176"/>
    <m/>
    <n v="-1"/>
    <n v="-1"/>
  </r>
  <r>
    <x v="177"/>
    <m/>
    <n v="-1"/>
    <n v="-1"/>
  </r>
  <r>
    <x v="178"/>
    <m/>
    <n v="-1"/>
    <n v="-1"/>
  </r>
  <r>
    <x v="179"/>
    <m/>
    <n v="-1"/>
    <n v="-1"/>
  </r>
  <r>
    <x v="180"/>
    <m/>
    <n v="-1"/>
    <n v="-1"/>
  </r>
  <r>
    <x v="181"/>
    <m/>
    <n v="-1"/>
    <n v="-1"/>
  </r>
  <r>
    <x v="182"/>
    <m/>
    <n v="-1"/>
    <n v="-1"/>
  </r>
  <r>
    <x v="186"/>
    <m/>
    <n v="-1"/>
    <n v="-1"/>
  </r>
  <r>
    <x v="183"/>
    <m/>
    <n v="-1"/>
    <n v="-1"/>
  </r>
  <r>
    <x v="184"/>
    <m/>
    <n v="-1"/>
    <n v="-1"/>
  </r>
  <r>
    <x v="185"/>
    <m/>
    <n v="-1"/>
    <n v="-1"/>
  </r>
  <r>
    <x v="187"/>
    <m/>
    <n v="-1"/>
    <n v="-1"/>
  </r>
  <r>
    <x v="188"/>
    <m/>
    <n v="-1"/>
    <n v="-1"/>
  </r>
  <r>
    <x v="189"/>
    <m/>
    <n v="-1"/>
    <n v="-1"/>
  </r>
  <r>
    <x v="190"/>
    <m/>
    <n v="-1"/>
    <n v="-1"/>
  </r>
  <r>
    <x v="191"/>
    <m/>
    <n v="-1"/>
    <n v="-1"/>
  </r>
  <r>
    <x v="192"/>
    <m/>
    <n v="-1"/>
    <n v="-1"/>
  </r>
  <r>
    <x v="193"/>
    <m/>
    <n v="-1"/>
    <n v="-1"/>
  </r>
  <r>
    <x v="194"/>
    <m/>
    <n v="-1"/>
    <n v="-1"/>
  </r>
  <r>
    <x v="195"/>
    <m/>
    <n v="-1"/>
    <n v="-1"/>
  </r>
  <r>
    <x v="196"/>
    <m/>
    <n v="-1"/>
    <n v="-1"/>
  </r>
  <r>
    <x v="197"/>
    <m/>
    <n v="-1"/>
    <n v="-1"/>
  </r>
  <r>
    <x v="198"/>
    <m/>
    <n v="-1"/>
    <n v="-1"/>
  </r>
  <r>
    <x v="199"/>
    <m/>
    <n v="-1"/>
    <n v="-1"/>
  </r>
  <r>
    <x v="200"/>
    <m/>
    <n v="-1"/>
    <n v="-1"/>
  </r>
  <r>
    <x v="201"/>
    <m/>
    <n v="-1"/>
    <n v="-1"/>
  </r>
  <r>
    <x v="202"/>
    <m/>
    <n v="-1"/>
    <n v="-1"/>
  </r>
  <r>
    <x v="203"/>
    <m/>
    <n v="-1"/>
    <n v="-1"/>
  </r>
  <r>
    <x v="204"/>
    <m/>
    <n v="-1"/>
    <n v="-1"/>
  </r>
  <r>
    <x v="205"/>
    <m/>
    <n v="-1"/>
    <n v="-1"/>
  </r>
  <r>
    <x v="206"/>
    <m/>
    <n v="-1"/>
    <n v="-1"/>
  </r>
  <r>
    <x v="207"/>
    <m/>
    <n v="-1"/>
    <n v="-1"/>
  </r>
  <r>
    <x v="208"/>
    <m/>
    <n v="-1"/>
    <n v="-1"/>
  </r>
  <r>
    <x v="209"/>
    <m/>
    <n v="-1"/>
    <n v="-1"/>
  </r>
  <r>
    <x v="210"/>
    <m/>
    <n v="-1"/>
    <n v="-1"/>
  </r>
  <r>
    <x v="211"/>
    <m/>
    <n v="-1"/>
    <n v="-1"/>
  </r>
  <r>
    <x v="212"/>
    <m/>
    <n v="-1"/>
    <n v="-1"/>
  </r>
  <r>
    <x v="213"/>
    <m/>
    <n v="-1"/>
    <n v="-1"/>
  </r>
  <r>
    <x v="214"/>
    <m/>
    <n v="-1"/>
    <n v="-1"/>
  </r>
  <r>
    <x v="215"/>
    <m/>
    <n v="-1"/>
    <n v="-1"/>
  </r>
  <r>
    <x v="216"/>
    <m/>
    <n v="-1"/>
    <n v="-1"/>
  </r>
  <r>
    <x v="217"/>
    <m/>
    <n v="-1"/>
    <n v="-1"/>
  </r>
  <r>
    <x v="218"/>
    <m/>
    <n v="-1"/>
    <n v="-1"/>
  </r>
  <r>
    <x v="219"/>
    <m/>
    <n v="-1"/>
    <n v="-1"/>
  </r>
  <r>
    <x v="220"/>
    <m/>
    <n v="-1"/>
    <n v="-1"/>
  </r>
  <r>
    <x v="221"/>
    <m/>
    <n v="-1"/>
    <n v="-1"/>
  </r>
  <r>
    <x v="222"/>
    <m/>
    <n v="-1"/>
    <n v="-1"/>
  </r>
  <r>
    <x v="224"/>
    <m/>
    <n v="-1"/>
    <n v="-1"/>
  </r>
  <r>
    <x v="223"/>
    <m/>
    <n v="-1"/>
    <n v="-1"/>
  </r>
  <r>
    <x v="225"/>
    <m/>
    <n v="-1"/>
    <n v="-1"/>
  </r>
  <r>
    <x v="226"/>
    <m/>
    <n v="-1"/>
    <n v="-1"/>
  </r>
  <r>
    <x v="227"/>
    <m/>
    <n v="-1"/>
    <n v="-1"/>
  </r>
  <r>
    <x v="228"/>
    <m/>
    <n v="-1"/>
    <n v="-1"/>
  </r>
  <r>
    <x v="229"/>
    <m/>
    <n v="-1"/>
    <n v="-1"/>
  </r>
  <r>
    <x v="230"/>
    <m/>
    <n v="-1"/>
    <n v="-1"/>
  </r>
  <r>
    <x v="231"/>
    <m/>
    <n v="-1"/>
    <n v="-1"/>
  </r>
  <r>
    <x v="232"/>
    <m/>
    <n v="-1"/>
    <n v="-1"/>
  </r>
  <r>
    <x v="233"/>
    <m/>
    <n v="-1"/>
    <n v="-1"/>
  </r>
  <r>
    <x v="234"/>
    <m/>
    <n v="-1"/>
    <n v="-1"/>
  </r>
  <r>
    <x v="235"/>
    <m/>
    <n v="-1"/>
    <n v="-1"/>
  </r>
  <r>
    <x v="236"/>
    <m/>
    <n v="-1"/>
    <n v="-1"/>
  </r>
  <r>
    <x v="237"/>
    <m/>
    <n v="-1"/>
    <n v="-1"/>
  </r>
  <r>
    <x v="238"/>
    <m/>
    <n v="-1"/>
    <n v="-1"/>
  </r>
  <r>
    <x v="239"/>
    <m/>
    <n v="-1"/>
    <n v="-1"/>
  </r>
  <r>
    <x v="240"/>
    <m/>
    <n v="-1"/>
    <n v="-1"/>
  </r>
  <r>
    <x v="241"/>
    <m/>
    <n v="-1"/>
    <n v="-1"/>
  </r>
  <r>
    <x v="242"/>
    <m/>
    <n v="-1"/>
    <n v="-1"/>
  </r>
  <r>
    <x v="243"/>
    <m/>
    <n v="-1"/>
    <n v="-1"/>
  </r>
  <r>
    <x v="244"/>
    <m/>
    <n v="-1"/>
    <n v="-1"/>
  </r>
  <r>
    <x v="246"/>
    <m/>
    <n v="-1"/>
    <n v="-1"/>
  </r>
  <r>
    <x v="245"/>
    <m/>
    <n v="-1"/>
    <n v="-1"/>
  </r>
  <r>
    <x v="247"/>
    <m/>
    <n v="-1"/>
    <n v="-1"/>
  </r>
  <r>
    <x v="248"/>
    <m/>
    <n v="-1"/>
    <n v="-1"/>
  </r>
  <r>
    <x v="249"/>
    <m/>
    <n v="-1"/>
    <n v="-1"/>
  </r>
  <r>
    <x v="250"/>
    <m/>
    <n v="-1"/>
    <n v="-1"/>
  </r>
  <r>
    <x v="251"/>
    <m/>
    <n v="-1"/>
    <n v="-1"/>
  </r>
  <r>
    <x v="252"/>
    <m/>
    <n v="-1"/>
    <n v="-1"/>
  </r>
  <r>
    <x v="253"/>
    <m/>
    <n v="-1"/>
    <n v="-1"/>
  </r>
  <r>
    <x v="254"/>
    <m/>
    <n v="-1"/>
    <n v="-1"/>
  </r>
  <r>
    <x v="255"/>
    <m/>
    <n v="-1"/>
    <n v="-1"/>
  </r>
  <r>
    <x v="256"/>
    <m/>
    <n v="-1"/>
    <n v="-1"/>
  </r>
  <r>
    <x v="257"/>
    <m/>
    <n v="-1"/>
    <n v="-1"/>
  </r>
  <r>
    <x v="258"/>
    <m/>
    <n v="-1"/>
    <n v="-1"/>
  </r>
  <r>
    <x v="259"/>
    <m/>
    <n v="-1"/>
    <n v="-1"/>
  </r>
  <r>
    <x v="260"/>
    <m/>
    <n v="-1"/>
    <n v="-1"/>
  </r>
  <r>
    <x v="261"/>
    <m/>
    <n v="-1"/>
    <n v="-1"/>
  </r>
  <r>
    <x v="262"/>
    <m/>
    <n v="-1"/>
    <n v="-1"/>
  </r>
  <r>
    <x v="269"/>
    <m/>
    <n v="-1"/>
    <n v="-1"/>
  </r>
  <r>
    <x v="270"/>
    <m/>
    <n v="-1"/>
    <n v="-1"/>
  </r>
  <r>
    <x v="263"/>
    <m/>
    <n v="-1"/>
    <n v="-1"/>
  </r>
  <r>
    <x v="264"/>
    <m/>
    <n v="-1"/>
    <n v="-1"/>
  </r>
  <r>
    <x v="265"/>
    <m/>
    <n v="-1"/>
    <n v="-1"/>
  </r>
  <r>
    <x v="266"/>
    <m/>
    <n v="-1"/>
    <n v="-1"/>
  </r>
  <r>
    <x v="267"/>
    <m/>
    <n v="-1"/>
    <n v="-1"/>
  </r>
  <r>
    <x v="268"/>
    <m/>
    <n v="-1"/>
    <n v="-1"/>
  </r>
  <r>
    <x v="271"/>
    <m/>
    <n v="-1"/>
    <n v="-1"/>
  </r>
  <r>
    <x v="272"/>
    <m/>
    <n v="-1"/>
    <n v="-1"/>
  </r>
  <r>
    <x v="273"/>
    <m/>
    <n v="-1"/>
    <n v="-1"/>
  </r>
  <r>
    <x v="274"/>
    <m/>
    <n v="-1"/>
    <n v="-1"/>
  </r>
  <r>
    <x v="275"/>
    <m/>
    <n v="-1"/>
    <n v="-1"/>
  </r>
  <r>
    <x v="276"/>
    <m/>
    <n v="-1"/>
    <n v="-1"/>
  </r>
  <r>
    <x v="277"/>
    <m/>
    <n v="-1"/>
    <n v="-1"/>
  </r>
  <r>
    <x v="278"/>
    <m/>
    <n v="-1"/>
    <n v="-1"/>
  </r>
  <r>
    <x v="279"/>
    <m/>
    <n v="-1"/>
    <n v="-1"/>
  </r>
  <r>
    <x v="280"/>
    <m/>
    <n v="-1"/>
    <n v="-1"/>
  </r>
  <r>
    <x v="284"/>
    <m/>
    <n v="-1"/>
    <n v="-1"/>
  </r>
  <r>
    <x v="285"/>
    <m/>
    <n v="-1"/>
    <n v="-1"/>
  </r>
  <r>
    <x v="297"/>
    <m/>
    <n v="-1"/>
    <n v="-1"/>
  </r>
  <r>
    <x v="286"/>
    <m/>
    <n v="-1"/>
    <n v="-1"/>
  </r>
  <r>
    <x v="287"/>
    <m/>
    <n v="-1"/>
    <n v="-1"/>
  </r>
  <r>
    <x v="288"/>
    <m/>
    <n v="-1"/>
    <n v="-1"/>
  </r>
  <r>
    <x v="289"/>
    <m/>
    <n v="-1"/>
    <n v="-1"/>
  </r>
  <r>
    <x v="290"/>
    <m/>
    <n v="-1"/>
    <n v="-1"/>
  </r>
  <r>
    <x v="291"/>
    <m/>
    <n v="-1"/>
    <n v="-1"/>
  </r>
  <r>
    <x v="292"/>
    <m/>
    <n v="-1"/>
    <n v="-1"/>
  </r>
  <r>
    <x v="293"/>
    <m/>
    <n v="-1"/>
    <n v="-1"/>
  </r>
  <r>
    <x v="294"/>
    <m/>
    <n v="-1"/>
    <n v="-1"/>
  </r>
  <r>
    <x v="295"/>
    <m/>
    <n v="-1"/>
    <n v="-1"/>
  </r>
  <r>
    <x v="296"/>
    <m/>
    <n v="-1"/>
    <n v="-1"/>
  </r>
  <r>
    <x v="298"/>
    <m/>
    <n v="-1"/>
    <n v="-1"/>
  </r>
  <r>
    <x v="299"/>
    <m/>
    <n v="-1"/>
    <n v="-1"/>
  </r>
  <r>
    <x v="300"/>
    <m/>
    <n v="-1"/>
    <n v="-1"/>
  </r>
  <r>
    <x v="301"/>
    <m/>
    <n v="-1"/>
    <n v="-1"/>
  </r>
  <r>
    <x v="302"/>
    <m/>
    <n v="-1"/>
    <n v="-1"/>
  </r>
  <r>
    <x v="303"/>
    <m/>
    <n v="-1"/>
    <n v="-1"/>
  </r>
  <r>
    <x v="304"/>
    <m/>
    <n v="-1"/>
    <n v="-1"/>
  </r>
  <r>
    <x v="305"/>
    <m/>
    <n v="-1"/>
    <n v="-1"/>
  </r>
  <r>
    <x v="306"/>
    <m/>
    <n v="-1"/>
    <n v="-1"/>
  </r>
  <r>
    <x v="307"/>
    <m/>
    <n v="-1"/>
    <n v="-1"/>
  </r>
  <r>
    <x v="308"/>
    <m/>
    <n v="-1"/>
    <n v="-1"/>
  </r>
  <r>
    <x v="309"/>
    <m/>
    <n v="-1"/>
    <n v="-1"/>
  </r>
  <r>
    <x v="310"/>
    <m/>
    <n v="-1"/>
    <n v="-1"/>
  </r>
  <r>
    <x v="311"/>
    <m/>
    <n v="-1"/>
    <n v="-1"/>
  </r>
  <r>
    <x v="312"/>
    <m/>
    <n v="-1"/>
    <n v="-1"/>
  </r>
  <r>
    <x v="313"/>
    <m/>
    <n v="-1"/>
    <n v="-1"/>
  </r>
  <r>
    <x v="314"/>
    <m/>
    <n v="-1"/>
    <n v="-1"/>
  </r>
  <r>
    <x v="331"/>
    <m/>
    <n v="-1"/>
    <n v="-1"/>
  </r>
  <r>
    <x v="315"/>
    <m/>
    <n v="-1"/>
    <n v="-1"/>
  </r>
  <r>
    <x v="316"/>
    <m/>
    <n v="-1"/>
    <n v="-1"/>
  </r>
  <r>
    <x v="317"/>
    <m/>
    <n v="-1"/>
    <n v="-1"/>
  </r>
  <r>
    <x v="318"/>
    <m/>
    <n v="-1"/>
    <n v="-1"/>
  </r>
  <r>
    <x v="319"/>
    <m/>
    <n v="-1"/>
    <n v="-1"/>
  </r>
  <r>
    <x v="320"/>
    <m/>
    <n v="-1"/>
    <n v="-1"/>
  </r>
  <r>
    <x v="321"/>
    <m/>
    <n v="-1"/>
    <n v="-1"/>
  </r>
  <r>
    <x v="322"/>
    <m/>
    <n v="-1"/>
    <n v="-1"/>
  </r>
  <r>
    <x v="323"/>
    <m/>
    <n v="-1"/>
    <n v="-1"/>
  </r>
  <r>
    <x v="324"/>
    <m/>
    <n v="-1"/>
    <n v="-1"/>
  </r>
  <r>
    <x v="325"/>
    <m/>
    <n v="-1"/>
    <n v="-1"/>
  </r>
  <r>
    <x v="334"/>
    <m/>
    <n v="-1"/>
    <n v="-1"/>
  </r>
  <r>
    <x v="332"/>
    <m/>
    <n v="-1"/>
    <n v="-1"/>
  </r>
  <r>
    <x v="335"/>
    <m/>
    <n v="-1"/>
    <n v="-1"/>
  </r>
  <r>
    <x v="327"/>
    <m/>
    <n v="-1"/>
    <n v="-1"/>
  </r>
  <r>
    <x v="329"/>
    <m/>
    <n v="-1"/>
    <n v="-1"/>
  </r>
  <r>
    <x v="328"/>
    <m/>
    <n v="-1"/>
    <n v="-1"/>
  </r>
  <r>
    <x v="330"/>
    <m/>
    <n v="-1"/>
    <n v="-1"/>
  </r>
  <r>
    <x v="333"/>
    <m/>
    <n v="-1"/>
    <n v="-1"/>
  </r>
  <r>
    <x v="326"/>
    <m/>
    <n v="-1"/>
    <n v="-1"/>
  </r>
  <r>
    <x v="281"/>
    <m/>
    <n v="-1"/>
    <n v="-1"/>
  </r>
  <r>
    <x v="282"/>
    <m/>
    <n v="-1"/>
    <n v="-1"/>
  </r>
  <r>
    <x v="283"/>
    <m/>
    <n v="-1"/>
    <n v="-1"/>
  </r>
  <r>
    <x v="344"/>
    <m/>
    <n v="-1"/>
    <n v="-1"/>
  </r>
  <r>
    <x v="345"/>
    <m/>
    <n v="-1"/>
    <n v="-1"/>
  </r>
  <r>
    <x v="346"/>
    <m/>
    <n v="-1"/>
    <n v="-1"/>
  </r>
  <r>
    <x v="347"/>
    <m/>
    <n v="-1"/>
    <n v="-1"/>
  </r>
  <r>
    <x v="348"/>
    <m/>
    <n v="-1"/>
    <n v="-1"/>
  </r>
  <r>
    <x v="349"/>
    <m/>
    <n v="-1"/>
    <n v="-1"/>
  </r>
  <r>
    <x v="350"/>
    <m/>
    <n v="-1"/>
    <n v="-1"/>
  </r>
  <r>
    <x v="351"/>
    <m/>
    <n v="-1"/>
    <n v="-1"/>
  </r>
  <r>
    <x v="352"/>
    <m/>
    <n v="-1"/>
    <n v="-1"/>
  </r>
  <r>
    <x v="353"/>
    <m/>
    <n v="-1"/>
    <n v="-1"/>
  </r>
  <r>
    <x v="354"/>
    <m/>
    <n v="-1"/>
    <n v="-1"/>
  </r>
  <r>
    <x v="355"/>
    <m/>
    <n v="-1"/>
    <n v="-1"/>
  </r>
  <r>
    <x v="434"/>
    <m/>
    <n v="-1"/>
    <n v="-1"/>
  </r>
  <r>
    <x v="435"/>
    <m/>
    <n v="-1"/>
    <n v="-1"/>
  </r>
  <r>
    <x v="436"/>
    <m/>
    <n v="-1"/>
    <n v="-1"/>
  </r>
  <r>
    <x v="437"/>
    <m/>
    <n v="-1"/>
    <n v="-1"/>
  </r>
  <r>
    <x v="438"/>
    <m/>
    <n v="-1"/>
    <n v="-1"/>
  </r>
  <r>
    <x v="440"/>
    <m/>
    <n v="-1"/>
    <n v="-1"/>
  </r>
  <r>
    <x v="439"/>
    <m/>
    <n v="-1"/>
    <n v="-1"/>
  </r>
  <r>
    <x v="356"/>
    <m/>
    <n v="-1"/>
    <n v="-1"/>
  </r>
  <r>
    <x v="357"/>
    <m/>
    <n v="-1"/>
    <n v="-1"/>
  </r>
  <r>
    <x v="358"/>
    <m/>
    <n v="-1"/>
    <n v="-1"/>
  </r>
  <r>
    <x v="373"/>
    <m/>
    <n v="-1"/>
    <n v="-1"/>
  </r>
  <r>
    <x v="359"/>
    <m/>
    <n v="-1"/>
    <n v="-1"/>
  </r>
  <r>
    <x v="360"/>
    <m/>
    <n v="-1"/>
    <n v="-1"/>
  </r>
  <r>
    <x v="361"/>
    <m/>
    <n v="-1"/>
    <n v="-1"/>
  </r>
  <r>
    <x v="362"/>
    <m/>
    <n v="-1"/>
    <n v="-1"/>
  </r>
  <r>
    <x v="363"/>
    <m/>
    <n v="-1"/>
    <n v="-1"/>
  </r>
  <r>
    <x v="364"/>
    <m/>
    <n v="-1"/>
    <n v="-1"/>
  </r>
  <r>
    <x v="365"/>
    <m/>
    <n v="-1"/>
    <n v="-1"/>
  </r>
  <r>
    <x v="366"/>
    <m/>
    <n v="-1"/>
    <n v="-1"/>
  </r>
  <r>
    <x v="367"/>
    <m/>
    <n v="-1"/>
    <n v="-1"/>
  </r>
  <r>
    <x v="368"/>
    <m/>
    <n v="-1"/>
    <n v="-1"/>
  </r>
  <r>
    <x v="369"/>
    <m/>
    <n v="-1"/>
    <n v="-1"/>
  </r>
  <r>
    <x v="370"/>
    <m/>
    <n v="-1"/>
    <n v="-1"/>
  </r>
  <r>
    <x v="374"/>
    <m/>
    <n v="-1"/>
    <n v="-1"/>
  </r>
  <r>
    <x v="375"/>
    <m/>
    <n v="-1"/>
    <n v="-1"/>
  </r>
  <r>
    <x v="376"/>
    <m/>
    <n v="-1"/>
    <n v="-1"/>
  </r>
  <r>
    <x v="372"/>
    <m/>
    <n v="-1"/>
    <n v="-1"/>
  </r>
  <r>
    <x v="377"/>
    <m/>
    <n v="-1"/>
    <n v="-1"/>
  </r>
  <r>
    <x v="378"/>
    <m/>
    <n v="-1"/>
    <n v="-1"/>
  </r>
  <r>
    <x v="379"/>
    <m/>
    <n v="-1"/>
    <n v="-1"/>
  </r>
  <r>
    <x v="380"/>
    <m/>
    <n v="-1"/>
    <n v="-1"/>
  </r>
  <r>
    <x v="398"/>
    <m/>
    <n v="-1"/>
    <n v="-1"/>
  </r>
  <r>
    <x v="381"/>
    <m/>
    <n v="-1"/>
    <n v="-1"/>
  </r>
  <r>
    <x v="382"/>
    <m/>
    <n v="-1"/>
    <n v="-1"/>
  </r>
  <r>
    <x v="397"/>
    <m/>
    <n v="-1"/>
    <n v="-1"/>
  </r>
  <r>
    <x v="383"/>
    <m/>
    <n v="-1"/>
    <n v="-1"/>
  </r>
  <r>
    <x v="399"/>
    <m/>
    <n v="-1"/>
    <n v="-1"/>
  </r>
  <r>
    <x v="400"/>
    <m/>
    <n v="-1"/>
    <n v="-1"/>
  </r>
  <r>
    <x v="384"/>
    <m/>
    <n v="-1"/>
    <n v="-1"/>
  </r>
  <r>
    <x v="385"/>
    <m/>
    <n v="-1"/>
    <n v="-1"/>
  </r>
  <r>
    <x v="386"/>
    <m/>
    <n v="-1"/>
    <n v="-1"/>
  </r>
  <r>
    <x v="387"/>
    <m/>
    <n v="-1"/>
    <n v="-1"/>
  </r>
  <r>
    <x v="395"/>
    <m/>
    <n v="-1"/>
    <n v="-1"/>
  </r>
  <r>
    <x v="396"/>
    <m/>
    <n v="-1"/>
    <n v="-1"/>
  </r>
  <r>
    <x v="401"/>
    <m/>
    <n v="-1"/>
    <n v="-1"/>
  </r>
  <r>
    <x v="388"/>
    <m/>
    <n v="-1"/>
    <n v="-1"/>
  </r>
  <r>
    <x v="389"/>
    <m/>
    <n v="-1"/>
    <n v="-1"/>
  </r>
  <r>
    <x v="390"/>
    <m/>
    <n v="-1"/>
    <n v="-1"/>
  </r>
  <r>
    <x v="391"/>
    <m/>
    <n v="-1"/>
    <n v="-1"/>
  </r>
  <r>
    <x v="392"/>
    <m/>
    <n v="-1"/>
    <n v="-1"/>
  </r>
  <r>
    <x v="393"/>
    <m/>
    <n v="-1"/>
    <n v="-1"/>
  </r>
  <r>
    <x v="394"/>
    <m/>
    <n v="-1"/>
    <n v="-1"/>
  </r>
  <r>
    <x v="402"/>
    <m/>
    <n v="-1"/>
    <n v="-1"/>
  </r>
  <r>
    <x v="403"/>
    <m/>
    <n v="-1"/>
    <n v="-1"/>
  </r>
  <r>
    <x v="411"/>
    <m/>
    <n v="-1"/>
    <n v="-1"/>
  </r>
  <r>
    <x v="404"/>
    <m/>
    <n v="-1"/>
    <n v="-1"/>
  </r>
  <r>
    <x v="405"/>
    <m/>
    <n v="-1"/>
    <n v="-1"/>
  </r>
  <r>
    <x v="406"/>
    <m/>
    <n v="-1"/>
    <n v="-1"/>
  </r>
  <r>
    <x v="407"/>
    <m/>
    <n v="-1"/>
    <n v="-1"/>
  </r>
  <r>
    <x v="408"/>
    <m/>
    <n v="-1"/>
    <n v="-1"/>
  </r>
  <r>
    <x v="409"/>
    <m/>
    <n v="-1"/>
    <n v="-1"/>
  </r>
  <r>
    <x v="410"/>
    <m/>
    <n v="-1"/>
    <n v="-1"/>
  </r>
  <r>
    <x v="412"/>
    <m/>
    <n v="-1"/>
    <n v="-1"/>
  </r>
  <r>
    <x v="413"/>
    <m/>
    <n v="-1"/>
    <n v="-1"/>
  </r>
  <r>
    <x v="414"/>
    <m/>
    <n v="-1"/>
    <n v="-1"/>
  </r>
  <r>
    <x v="415"/>
    <m/>
    <n v="-1"/>
    <n v="-1"/>
  </r>
  <r>
    <x v="416"/>
    <m/>
    <n v="-1"/>
    <n v="-1"/>
  </r>
  <r>
    <x v="417"/>
    <m/>
    <n v="-1"/>
    <n v="-1"/>
  </r>
  <r>
    <x v="432"/>
    <m/>
    <n v="-1"/>
    <n v="-1"/>
  </r>
  <r>
    <x v="418"/>
    <m/>
    <n v="-1"/>
    <n v="-1"/>
  </r>
  <r>
    <x v="419"/>
    <m/>
    <n v="-1"/>
    <n v="-1"/>
  </r>
  <r>
    <x v="420"/>
    <m/>
    <n v="-1"/>
    <n v="-1"/>
  </r>
  <r>
    <x v="421"/>
    <m/>
    <n v="-1"/>
    <n v="-1"/>
  </r>
  <r>
    <x v="422"/>
    <m/>
    <n v="-1"/>
    <n v="-1"/>
  </r>
  <r>
    <x v="423"/>
    <m/>
    <n v="-1"/>
    <n v="-1"/>
  </r>
  <r>
    <x v="424"/>
    <m/>
    <n v="-1"/>
    <n v="-1"/>
  </r>
  <r>
    <x v="433"/>
    <m/>
    <n v="-1"/>
    <n v="-1"/>
  </r>
  <r>
    <x v="425"/>
    <m/>
    <n v="-1"/>
    <n v="-1"/>
  </r>
  <r>
    <x v="426"/>
    <m/>
    <n v="-1"/>
    <n v="-1"/>
  </r>
  <r>
    <x v="427"/>
    <m/>
    <n v="-1"/>
    <n v="-1"/>
  </r>
  <r>
    <x v="428"/>
    <m/>
    <n v="-1"/>
    <n v="-1"/>
  </r>
  <r>
    <x v="429"/>
    <m/>
    <n v="-1"/>
    <n v="-1"/>
  </r>
  <r>
    <x v="430"/>
    <m/>
    <n v="-1"/>
    <n v="-1"/>
  </r>
  <r>
    <x v="431"/>
    <m/>
    <n v="-1"/>
    <n v="-1"/>
  </r>
  <r>
    <x v="444"/>
    <m/>
    <n v="-1"/>
    <n v="-1"/>
  </r>
  <r>
    <x v="445"/>
    <m/>
    <n v="-1"/>
    <n v="-1"/>
  </r>
  <r>
    <x v="446"/>
    <m/>
    <n v="-1"/>
    <n v="-1"/>
  </r>
  <r>
    <x v="447"/>
    <m/>
    <n v="-1"/>
    <n v="-1"/>
  </r>
  <r>
    <x v="448"/>
    <m/>
    <n v="-1"/>
    <n v="-1"/>
  </r>
  <r>
    <x v="449"/>
    <m/>
    <n v="-1"/>
    <n v="-1"/>
  </r>
  <r>
    <x v="450"/>
    <m/>
    <n v="-1"/>
    <n v="-1"/>
  </r>
  <r>
    <x v="451"/>
    <m/>
    <n v="-1"/>
    <n v="-1"/>
  </r>
  <r>
    <x v="452"/>
    <m/>
    <n v="-1"/>
    <n v="-1"/>
  </r>
  <r>
    <x v="453"/>
    <m/>
    <n v="-1"/>
    <n v="-1"/>
  </r>
  <r>
    <x v="454"/>
    <m/>
    <n v="-1"/>
    <n v="-1"/>
  </r>
  <r>
    <x v="455"/>
    <m/>
    <n v="-1"/>
    <n v="-1"/>
  </r>
  <r>
    <x v="456"/>
    <m/>
    <n v="-1"/>
    <n v="-1"/>
  </r>
  <r>
    <x v="457"/>
    <m/>
    <n v="-1"/>
    <n v="-1"/>
  </r>
  <r>
    <x v="458"/>
    <m/>
    <n v="-1"/>
    <n v="-1"/>
  </r>
  <r>
    <x v="459"/>
    <m/>
    <n v="-1"/>
    <n v="-1"/>
  </r>
  <r>
    <x v="460"/>
    <m/>
    <n v="-1"/>
    <n v="-1"/>
  </r>
  <r>
    <x v="461"/>
    <m/>
    <n v="-1"/>
    <n v="-1"/>
  </r>
  <r>
    <x v="462"/>
    <m/>
    <n v="-1"/>
    <n v="-1"/>
  </r>
  <r>
    <x v="463"/>
    <m/>
    <n v="-1"/>
    <n v="-1"/>
  </r>
  <r>
    <x v="464"/>
    <m/>
    <n v="-1"/>
    <n v="-1"/>
  </r>
  <r>
    <x v="465"/>
    <m/>
    <n v="-1"/>
    <n v="-1"/>
  </r>
  <r>
    <x v="466"/>
    <m/>
    <n v="-1"/>
    <n v="-1"/>
  </r>
  <r>
    <x v="467"/>
    <m/>
    <n v="-1"/>
    <n v="-1"/>
  </r>
  <r>
    <x v="468"/>
    <m/>
    <n v="-1"/>
    <n v="-1"/>
  </r>
  <r>
    <x v="469"/>
    <m/>
    <n v="-1"/>
    <n v="-1"/>
  </r>
  <r>
    <x v="470"/>
    <m/>
    <n v="-1"/>
    <n v="-1"/>
  </r>
  <r>
    <x v="471"/>
    <m/>
    <n v="-1"/>
    <n v="-1"/>
  </r>
  <r>
    <x v="472"/>
    <m/>
    <n v="-1"/>
    <n v="-1"/>
  </r>
  <r>
    <x v="473"/>
    <m/>
    <n v="-1"/>
    <n v="-1"/>
  </r>
  <r>
    <x v="474"/>
    <m/>
    <n v="-1"/>
    <n v="-1"/>
  </r>
  <r>
    <x v="475"/>
    <m/>
    <n v="-1"/>
    <n v="-1"/>
  </r>
  <r>
    <x v="476"/>
    <m/>
    <n v="-1"/>
    <n v="-1"/>
  </r>
  <r>
    <x v="477"/>
    <m/>
    <n v="-1"/>
    <n v="-1"/>
  </r>
  <r>
    <x v="478"/>
    <m/>
    <n v="-1"/>
    <n v="-1"/>
  </r>
  <r>
    <x v="479"/>
    <m/>
    <n v="-1"/>
    <n v="-1"/>
  </r>
  <r>
    <x v="480"/>
    <m/>
    <n v="-1"/>
    <n v="-1"/>
  </r>
  <r>
    <x v="481"/>
    <m/>
    <n v="-1"/>
    <n v="-1"/>
  </r>
  <r>
    <x v="482"/>
    <m/>
    <n v="-1"/>
    <n v="-1"/>
  </r>
  <r>
    <x v="483"/>
    <m/>
    <n v="-1"/>
    <n v="-1"/>
  </r>
  <r>
    <x v="484"/>
    <m/>
    <n v="-1"/>
    <n v="-1"/>
  </r>
  <r>
    <x v="512"/>
    <m/>
    <n v="-1"/>
    <n v="-1"/>
  </r>
  <r>
    <x v="485"/>
    <m/>
    <n v="-1"/>
    <n v="-1"/>
  </r>
  <r>
    <x v="486"/>
    <m/>
    <n v="-1"/>
    <n v="-1"/>
  </r>
  <r>
    <x v="487"/>
    <m/>
    <n v="-1"/>
    <n v="-1"/>
  </r>
  <r>
    <x v="488"/>
    <m/>
    <n v="-1"/>
    <n v="-1"/>
  </r>
  <r>
    <x v="489"/>
    <m/>
    <n v="-1"/>
    <n v="-1"/>
  </r>
  <r>
    <x v="490"/>
    <m/>
    <n v="-1"/>
    <n v="-1"/>
  </r>
  <r>
    <x v="491"/>
    <m/>
    <n v="-1"/>
    <n v="-1"/>
  </r>
  <r>
    <x v="492"/>
    <m/>
    <n v="-1"/>
    <n v="-1"/>
  </r>
  <r>
    <x v="493"/>
    <m/>
    <n v="-1"/>
    <n v="-1"/>
  </r>
  <r>
    <x v="494"/>
    <m/>
    <n v="-1"/>
    <n v="-1"/>
  </r>
  <r>
    <x v="495"/>
    <m/>
    <n v="-1"/>
    <n v="-1"/>
  </r>
  <r>
    <x v="496"/>
    <m/>
    <n v="-1"/>
    <n v="-1"/>
  </r>
  <r>
    <x v="497"/>
    <m/>
    <n v="-1"/>
    <n v="-1"/>
  </r>
  <r>
    <x v="515"/>
    <m/>
    <n v="-1"/>
    <n v="-1"/>
  </r>
  <r>
    <x v="498"/>
    <m/>
    <n v="-1"/>
    <n v="-1"/>
  </r>
  <r>
    <x v="499"/>
    <m/>
    <n v="-1"/>
    <n v="-1"/>
  </r>
  <r>
    <x v="516"/>
    <m/>
    <n v="-1"/>
    <n v="-1"/>
  </r>
  <r>
    <x v="500"/>
    <m/>
    <n v="-1"/>
    <n v="-1"/>
  </r>
  <r>
    <x v="501"/>
    <m/>
    <n v="-1"/>
    <n v="-1"/>
  </r>
  <r>
    <x v="502"/>
    <m/>
    <n v="-1"/>
    <n v="-1"/>
  </r>
  <r>
    <x v="503"/>
    <m/>
    <n v="-1"/>
    <n v="-1"/>
  </r>
  <r>
    <x v="504"/>
    <m/>
    <n v="-1"/>
    <n v="-1"/>
  </r>
  <r>
    <x v="505"/>
    <m/>
    <n v="-1"/>
    <n v="-1"/>
  </r>
  <r>
    <x v="511"/>
    <m/>
    <n v="-1"/>
    <n v="-1"/>
  </r>
  <r>
    <x v="517"/>
    <m/>
    <n v="-1"/>
    <n v="-1"/>
  </r>
  <r>
    <x v="518"/>
    <m/>
    <n v="-1"/>
    <n v="-1"/>
  </r>
  <r>
    <x v="506"/>
    <m/>
    <n v="-1"/>
    <n v="-1"/>
  </r>
  <r>
    <x v="507"/>
    <m/>
    <n v="-1"/>
    <n v="-1"/>
  </r>
  <r>
    <x v="508"/>
    <m/>
    <n v="-1"/>
    <n v="-1"/>
  </r>
  <r>
    <x v="509"/>
    <m/>
    <n v="-1"/>
    <n v="-1"/>
  </r>
  <r>
    <x v="510"/>
    <m/>
    <n v="-1"/>
    <n v="-1"/>
  </r>
  <r>
    <x v="513"/>
    <m/>
    <n v="-1"/>
    <n v="-1"/>
  </r>
  <r>
    <x v="514"/>
    <m/>
    <n v="-1"/>
    <n v="-1"/>
  </r>
  <r>
    <x v="519"/>
    <m/>
    <n v="-1"/>
    <n v="-1"/>
  </r>
  <r>
    <x v="520"/>
    <m/>
    <n v="-1"/>
    <n v="-1"/>
  </r>
  <r>
    <x v="521"/>
    <m/>
    <n v="-1"/>
    <n v="-1"/>
  </r>
  <r>
    <x v="522"/>
    <m/>
    <n v="-1"/>
    <n v="-1"/>
  </r>
  <r>
    <x v="523"/>
    <m/>
    <n v="-1"/>
    <n v="-1"/>
  </r>
  <r>
    <x v="524"/>
    <m/>
    <n v="-1"/>
    <n v="-1"/>
  </r>
  <r>
    <x v="525"/>
    <m/>
    <n v="-1"/>
    <n v="-1"/>
  </r>
  <r>
    <x v="526"/>
    <m/>
    <n v="-1"/>
    <n v="-1"/>
  </r>
  <r>
    <x v="527"/>
    <m/>
    <n v="-1"/>
    <n v="-1"/>
  </r>
  <r>
    <x v="0"/>
    <m/>
    <n v="-1"/>
    <n v="-1"/>
  </r>
  <r>
    <x v="1"/>
    <m/>
    <n v="-1"/>
    <n v="-1"/>
  </r>
  <r>
    <x v="2"/>
    <m/>
    <n v="-1"/>
    <n v="-1"/>
  </r>
  <r>
    <x v="3"/>
    <m/>
    <n v="-1"/>
    <n v="-1"/>
  </r>
  <r>
    <x v="4"/>
    <m/>
    <n v="-1"/>
    <n v="-1"/>
  </r>
  <r>
    <x v="5"/>
    <m/>
    <n v="-1"/>
    <n v="-1"/>
  </r>
  <r>
    <x v="6"/>
    <m/>
    <n v="-1"/>
    <n v="-1"/>
  </r>
  <r>
    <x v="7"/>
    <m/>
    <n v="-1"/>
    <n v="-1"/>
  </r>
  <r>
    <x v="8"/>
    <m/>
    <n v="-1"/>
    <n v="-1"/>
  </r>
  <r>
    <x v="9"/>
    <m/>
    <n v="-1"/>
    <n v="-1"/>
  </r>
  <r>
    <x v="10"/>
    <m/>
    <n v="-1"/>
    <n v="-1"/>
  </r>
  <r>
    <x v="11"/>
    <m/>
    <n v="-1"/>
    <n v="-1"/>
  </r>
  <r>
    <x v="12"/>
    <m/>
    <n v="-1"/>
    <n v="-1"/>
  </r>
  <r>
    <x v="13"/>
    <m/>
    <n v="-1"/>
    <n v="-1"/>
  </r>
  <r>
    <x v="14"/>
    <m/>
    <n v="-1"/>
    <n v="-1"/>
  </r>
  <r>
    <x v="15"/>
    <m/>
    <n v="-1"/>
    <n v="-1"/>
  </r>
  <r>
    <x v="16"/>
    <m/>
    <n v="-1"/>
    <n v="-1"/>
  </r>
  <r>
    <x v="17"/>
    <m/>
    <n v="-1"/>
    <n v="-1"/>
  </r>
  <r>
    <x v="18"/>
    <m/>
    <n v="-1"/>
    <n v="-1"/>
  </r>
  <r>
    <x v="19"/>
    <m/>
    <n v="-1"/>
    <n v="-1"/>
  </r>
  <r>
    <x v="21"/>
    <m/>
    <n v="-1"/>
    <n v="-1"/>
  </r>
  <r>
    <x v="22"/>
    <m/>
    <n v="-1"/>
    <n v="-1"/>
  </r>
  <r>
    <x v="23"/>
    <m/>
    <n v="-1"/>
    <n v="-1"/>
  </r>
  <r>
    <x v="20"/>
    <m/>
    <n v="-1"/>
    <n v="-1"/>
  </r>
  <r>
    <x v="24"/>
    <m/>
    <n v="-1"/>
    <n v="-1"/>
  </r>
  <r>
    <x v="25"/>
    <m/>
    <n v="-1"/>
    <n v="-1"/>
  </r>
  <r>
    <x v="26"/>
    <m/>
    <n v="-1"/>
    <n v="-1"/>
  </r>
  <r>
    <x v="528"/>
    <m/>
    <m/>
    <m/>
  </r>
  <r>
    <x v="528"/>
    <m/>
    <m/>
    <m/>
  </r>
  <r>
    <x v="528"/>
    <m/>
    <m/>
    <m/>
  </r>
  <r>
    <x v="528"/>
    <m/>
    <m/>
    <m/>
  </r>
  <r>
    <x v="528"/>
    <m/>
    <m/>
    <m/>
  </r>
  <r>
    <x v="528"/>
    <m/>
    <m/>
    <m/>
  </r>
  <r>
    <x v="528"/>
    <m/>
    <m/>
    <m/>
  </r>
  <r>
    <x v="528"/>
    <m/>
    <m/>
    <m/>
  </r>
  <r>
    <x v="528"/>
    <m/>
    <m/>
    <m/>
  </r>
  <r>
    <x v="528"/>
    <m/>
    <m/>
    <m/>
  </r>
  <r>
    <x v="528"/>
    <m/>
    <m/>
    <m/>
  </r>
  <r>
    <x v="528"/>
    <m/>
    <m/>
    <m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1059">
  <r>
    <x v="0"/>
    <n v="1"/>
    <m/>
    <n v="1"/>
  </r>
  <r>
    <x v="1"/>
    <n v="1"/>
    <m/>
    <n v="1"/>
  </r>
  <r>
    <x v="2"/>
    <n v="1"/>
    <m/>
    <n v="1"/>
  </r>
  <r>
    <x v="3"/>
    <n v="1"/>
    <m/>
    <n v="1"/>
  </r>
  <r>
    <x v="4"/>
    <n v="1"/>
    <m/>
    <n v="1"/>
  </r>
  <r>
    <x v="5"/>
    <n v="1"/>
    <m/>
    <n v="1"/>
  </r>
  <r>
    <x v="6"/>
    <n v="1"/>
    <m/>
    <n v="1"/>
  </r>
  <r>
    <x v="7"/>
    <n v="1"/>
    <m/>
    <n v="1"/>
  </r>
  <r>
    <x v="8"/>
    <n v="1"/>
    <m/>
    <n v="1"/>
  </r>
  <r>
    <x v="9"/>
    <n v="1"/>
    <m/>
    <n v="1"/>
  </r>
  <r>
    <x v="10"/>
    <n v="1"/>
    <m/>
    <n v="1"/>
  </r>
  <r>
    <x v="11"/>
    <n v="1"/>
    <m/>
    <n v="1"/>
  </r>
  <r>
    <x v="12"/>
    <n v="1"/>
    <m/>
    <n v="1"/>
  </r>
  <r>
    <x v="13"/>
    <n v="1"/>
    <m/>
    <n v="1"/>
  </r>
  <r>
    <x v="14"/>
    <n v="1"/>
    <m/>
    <n v="1"/>
  </r>
  <r>
    <x v="15"/>
    <n v="1"/>
    <m/>
    <n v="1"/>
  </r>
  <r>
    <x v="16"/>
    <n v="1"/>
    <m/>
    <n v="1"/>
  </r>
  <r>
    <x v="17"/>
    <n v="1"/>
    <m/>
    <n v="1"/>
  </r>
  <r>
    <x v="18"/>
    <n v="1"/>
    <m/>
    <n v="1"/>
  </r>
  <r>
    <x v="19"/>
    <n v="1"/>
    <m/>
    <n v="1"/>
  </r>
  <r>
    <x v="20"/>
    <n v="1"/>
    <m/>
    <n v="1"/>
  </r>
  <r>
    <x v="21"/>
    <n v="1"/>
    <m/>
    <n v="1"/>
  </r>
  <r>
    <x v="22"/>
    <n v="1"/>
    <m/>
    <n v="1"/>
  </r>
  <r>
    <x v="23"/>
    <n v="1"/>
    <m/>
    <n v="1"/>
  </r>
  <r>
    <x v="24"/>
    <n v="1"/>
    <m/>
    <n v="1"/>
  </r>
  <r>
    <x v="25"/>
    <n v="1"/>
    <m/>
    <n v="1"/>
  </r>
  <r>
    <x v="26"/>
    <n v="1"/>
    <m/>
    <n v="1"/>
  </r>
  <r>
    <x v="27"/>
    <n v="1"/>
    <m/>
    <n v="1"/>
  </r>
  <r>
    <x v="28"/>
    <n v="1"/>
    <m/>
    <n v="1"/>
  </r>
  <r>
    <x v="29"/>
    <n v="1"/>
    <m/>
    <n v="1"/>
  </r>
  <r>
    <x v="30"/>
    <n v="1"/>
    <m/>
    <n v="1"/>
  </r>
  <r>
    <x v="31"/>
    <n v="1"/>
    <m/>
    <n v="1"/>
  </r>
  <r>
    <x v="32"/>
    <n v="1"/>
    <m/>
    <n v="1"/>
  </r>
  <r>
    <x v="33"/>
    <n v="1"/>
    <m/>
    <n v="1"/>
  </r>
  <r>
    <x v="34"/>
    <n v="1"/>
    <m/>
    <n v="1"/>
  </r>
  <r>
    <x v="35"/>
    <n v="1"/>
    <m/>
    <n v="1"/>
  </r>
  <r>
    <x v="36"/>
    <n v="1"/>
    <m/>
    <n v="1"/>
  </r>
  <r>
    <x v="37"/>
    <n v="1"/>
    <m/>
    <n v="1"/>
  </r>
  <r>
    <x v="38"/>
    <n v="1"/>
    <m/>
    <n v="1"/>
  </r>
  <r>
    <x v="39"/>
    <n v="1"/>
    <m/>
    <n v="1"/>
  </r>
  <r>
    <x v="40"/>
    <n v="1"/>
    <m/>
    <n v="1"/>
  </r>
  <r>
    <x v="41"/>
    <n v="1"/>
    <m/>
    <n v="1"/>
  </r>
  <r>
    <x v="42"/>
    <n v="1"/>
    <m/>
    <n v="1"/>
  </r>
  <r>
    <x v="43"/>
    <n v="1"/>
    <m/>
    <n v="1"/>
  </r>
  <r>
    <x v="44"/>
    <n v="1"/>
    <m/>
    <n v="1"/>
  </r>
  <r>
    <x v="45"/>
    <n v="1"/>
    <m/>
    <n v="1"/>
  </r>
  <r>
    <x v="46"/>
    <n v="1"/>
    <m/>
    <n v="1"/>
  </r>
  <r>
    <x v="47"/>
    <n v="1"/>
    <m/>
    <n v="1"/>
  </r>
  <r>
    <x v="48"/>
    <n v="1"/>
    <m/>
    <n v="1"/>
  </r>
  <r>
    <x v="49"/>
    <n v="1"/>
    <m/>
    <n v="1"/>
  </r>
  <r>
    <x v="50"/>
    <n v="1"/>
    <m/>
    <n v="1"/>
  </r>
  <r>
    <x v="51"/>
    <n v="1"/>
    <m/>
    <n v="1"/>
  </r>
  <r>
    <x v="52"/>
    <n v="1"/>
    <m/>
    <n v="1"/>
  </r>
  <r>
    <x v="53"/>
    <n v="1"/>
    <m/>
    <n v="1"/>
  </r>
  <r>
    <x v="54"/>
    <n v="1"/>
    <m/>
    <n v="1"/>
  </r>
  <r>
    <x v="55"/>
    <n v="1"/>
    <m/>
    <n v="1"/>
  </r>
  <r>
    <x v="56"/>
    <n v="1"/>
    <m/>
    <n v="1"/>
  </r>
  <r>
    <x v="57"/>
    <n v="1"/>
    <m/>
    <n v="1"/>
  </r>
  <r>
    <x v="58"/>
    <n v="1"/>
    <m/>
    <n v="1"/>
  </r>
  <r>
    <x v="59"/>
    <n v="1"/>
    <m/>
    <n v="1"/>
  </r>
  <r>
    <x v="60"/>
    <n v="1"/>
    <m/>
    <n v="1"/>
  </r>
  <r>
    <x v="61"/>
    <n v="1"/>
    <m/>
    <n v="1"/>
  </r>
  <r>
    <x v="62"/>
    <n v="1"/>
    <m/>
    <n v="1"/>
  </r>
  <r>
    <x v="63"/>
    <n v="1"/>
    <m/>
    <n v="1"/>
  </r>
  <r>
    <x v="64"/>
    <n v="1"/>
    <m/>
    <n v="1"/>
  </r>
  <r>
    <x v="65"/>
    <n v="1"/>
    <m/>
    <n v="1"/>
  </r>
  <r>
    <x v="66"/>
    <n v="1"/>
    <m/>
    <n v="1"/>
  </r>
  <r>
    <x v="67"/>
    <n v="1"/>
    <m/>
    <n v="1"/>
  </r>
  <r>
    <x v="68"/>
    <n v="1"/>
    <m/>
    <n v="1"/>
  </r>
  <r>
    <x v="69"/>
    <n v="1"/>
    <m/>
    <n v="1"/>
  </r>
  <r>
    <x v="70"/>
    <n v="1"/>
    <m/>
    <n v="1"/>
  </r>
  <r>
    <x v="71"/>
    <n v="1"/>
    <m/>
    <n v="1"/>
  </r>
  <r>
    <x v="72"/>
    <n v="1"/>
    <m/>
    <n v="1"/>
  </r>
  <r>
    <x v="73"/>
    <n v="1"/>
    <m/>
    <n v="1"/>
  </r>
  <r>
    <x v="74"/>
    <n v="1"/>
    <m/>
    <n v="1"/>
  </r>
  <r>
    <x v="75"/>
    <n v="1"/>
    <m/>
    <n v="1"/>
  </r>
  <r>
    <x v="76"/>
    <n v="1"/>
    <m/>
    <n v="1"/>
  </r>
  <r>
    <x v="77"/>
    <n v="1"/>
    <m/>
    <n v="1"/>
  </r>
  <r>
    <x v="78"/>
    <n v="1"/>
    <m/>
    <n v="1"/>
  </r>
  <r>
    <x v="79"/>
    <n v="1"/>
    <m/>
    <n v="1"/>
  </r>
  <r>
    <x v="80"/>
    <n v="1"/>
    <m/>
    <n v="1"/>
  </r>
  <r>
    <x v="81"/>
    <n v="1"/>
    <m/>
    <n v="1"/>
  </r>
  <r>
    <x v="82"/>
    <n v="1"/>
    <m/>
    <n v="1"/>
  </r>
  <r>
    <x v="83"/>
    <n v="1"/>
    <m/>
    <n v="1"/>
  </r>
  <r>
    <x v="84"/>
    <n v="1"/>
    <m/>
    <n v="1"/>
  </r>
  <r>
    <x v="85"/>
    <n v="1"/>
    <m/>
    <n v="1"/>
  </r>
  <r>
    <x v="86"/>
    <n v="1"/>
    <m/>
    <n v="1"/>
  </r>
  <r>
    <x v="87"/>
    <n v="1"/>
    <m/>
    <n v="1"/>
  </r>
  <r>
    <x v="88"/>
    <n v="1"/>
    <m/>
    <n v="1"/>
  </r>
  <r>
    <x v="89"/>
    <n v="1"/>
    <m/>
    <n v="1"/>
  </r>
  <r>
    <x v="90"/>
    <n v="1"/>
    <m/>
    <n v="1"/>
  </r>
  <r>
    <x v="91"/>
    <n v="1"/>
    <m/>
    <n v="1"/>
  </r>
  <r>
    <x v="92"/>
    <n v="1"/>
    <m/>
    <n v="1"/>
  </r>
  <r>
    <x v="93"/>
    <n v="1"/>
    <m/>
    <n v="1"/>
  </r>
  <r>
    <x v="94"/>
    <n v="1"/>
    <m/>
    <n v="1"/>
  </r>
  <r>
    <x v="95"/>
    <n v="1"/>
    <m/>
    <n v="1"/>
  </r>
  <r>
    <x v="96"/>
    <n v="1"/>
    <m/>
    <n v="1"/>
  </r>
  <r>
    <x v="97"/>
    <n v="1"/>
    <m/>
    <n v="1"/>
  </r>
  <r>
    <x v="98"/>
    <n v="1"/>
    <m/>
    <n v="1"/>
  </r>
  <r>
    <x v="99"/>
    <n v="1"/>
    <m/>
    <n v="1"/>
  </r>
  <r>
    <x v="100"/>
    <n v="1"/>
    <m/>
    <n v="1"/>
  </r>
  <r>
    <x v="101"/>
    <n v="1"/>
    <m/>
    <n v="1"/>
  </r>
  <r>
    <x v="102"/>
    <n v="1"/>
    <m/>
    <n v="1"/>
  </r>
  <r>
    <x v="103"/>
    <n v="1"/>
    <m/>
    <n v="1"/>
  </r>
  <r>
    <x v="104"/>
    <n v="1"/>
    <m/>
    <n v="1"/>
  </r>
  <r>
    <x v="105"/>
    <n v="1"/>
    <m/>
    <n v="1"/>
  </r>
  <r>
    <x v="106"/>
    <n v="1"/>
    <m/>
    <n v="1"/>
  </r>
  <r>
    <x v="107"/>
    <n v="1"/>
    <m/>
    <n v="1"/>
  </r>
  <r>
    <x v="108"/>
    <n v="1"/>
    <m/>
    <n v="1"/>
  </r>
  <r>
    <x v="109"/>
    <n v="1"/>
    <m/>
    <n v="1"/>
  </r>
  <r>
    <x v="110"/>
    <n v="1"/>
    <m/>
    <n v="1"/>
  </r>
  <r>
    <x v="111"/>
    <n v="1"/>
    <m/>
    <n v="1"/>
  </r>
  <r>
    <x v="112"/>
    <n v="1"/>
    <m/>
    <n v="1"/>
  </r>
  <r>
    <x v="113"/>
    <n v="1"/>
    <m/>
    <n v="1"/>
  </r>
  <r>
    <x v="114"/>
    <n v="1"/>
    <m/>
    <n v="1"/>
  </r>
  <r>
    <x v="115"/>
    <n v="1"/>
    <m/>
    <n v="1"/>
  </r>
  <r>
    <x v="116"/>
    <n v="1"/>
    <m/>
    <n v="1"/>
  </r>
  <r>
    <x v="117"/>
    <n v="1"/>
    <m/>
    <n v="1"/>
  </r>
  <r>
    <x v="118"/>
    <n v="1"/>
    <m/>
    <n v="1"/>
  </r>
  <r>
    <x v="119"/>
    <n v="1"/>
    <m/>
    <n v="1"/>
  </r>
  <r>
    <x v="120"/>
    <n v="1"/>
    <m/>
    <n v="1"/>
  </r>
  <r>
    <x v="121"/>
    <n v="1"/>
    <m/>
    <n v="1"/>
  </r>
  <r>
    <x v="122"/>
    <n v="1"/>
    <m/>
    <n v="1"/>
  </r>
  <r>
    <x v="123"/>
    <n v="1"/>
    <m/>
    <n v="1"/>
  </r>
  <r>
    <x v="124"/>
    <n v="1"/>
    <m/>
    <n v="1"/>
  </r>
  <r>
    <x v="125"/>
    <n v="1"/>
    <m/>
    <n v="1"/>
  </r>
  <r>
    <x v="126"/>
    <n v="1"/>
    <m/>
    <n v="1"/>
  </r>
  <r>
    <x v="127"/>
    <n v="1"/>
    <m/>
    <n v="1"/>
  </r>
  <r>
    <x v="128"/>
    <n v="1"/>
    <m/>
    <n v="1"/>
  </r>
  <r>
    <x v="129"/>
    <n v="1"/>
    <m/>
    <n v="1"/>
  </r>
  <r>
    <x v="130"/>
    <n v="1"/>
    <m/>
    <n v="1"/>
  </r>
  <r>
    <x v="131"/>
    <n v="1"/>
    <m/>
    <n v="1"/>
  </r>
  <r>
    <x v="132"/>
    <n v="1"/>
    <m/>
    <n v="1"/>
  </r>
  <r>
    <x v="133"/>
    <n v="1"/>
    <m/>
    <n v="1"/>
  </r>
  <r>
    <x v="134"/>
    <n v="1"/>
    <m/>
    <n v="1"/>
  </r>
  <r>
    <x v="135"/>
    <n v="1"/>
    <m/>
    <n v="1"/>
  </r>
  <r>
    <x v="136"/>
    <n v="1"/>
    <m/>
    <n v="1"/>
  </r>
  <r>
    <x v="137"/>
    <n v="1"/>
    <m/>
    <n v="1"/>
  </r>
  <r>
    <x v="138"/>
    <n v="1"/>
    <m/>
    <n v="1"/>
  </r>
  <r>
    <x v="139"/>
    <n v="1"/>
    <m/>
    <n v="1"/>
  </r>
  <r>
    <x v="140"/>
    <n v="1"/>
    <m/>
    <n v="1"/>
  </r>
  <r>
    <x v="141"/>
    <n v="1"/>
    <m/>
    <n v="1"/>
  </r>
  <r>
    <x v="142"/>
    <n v="1"/>
    <m/>
    <n v="1"/>
  </r>
  <r>
    <x v="143"/>
    <n v="1"/>
    <m/>
    <n v="1"/>
  </r>
  <r>
    <x v="144"/>
    <n v="1"/>
    <m/>
    <n v="1"/>
  </r>
  <r>
    <x v="145"/>
    <n v="1"/>
    <m/>
    <n v="1"/>
  </r>
  <r>
    <x v="146"/>
    <n v="1"/>
    <m/>
    <n v="1"/>
  </r>
  <r>
    <x v="147"/>
    <n v="1"/>
    <m/>
    <n v="1"/>
  </r>
  <r>
    <x v="148"/>
    <n v="1"/>
    <m/>
    <n v="1"/>
  </r>
  <r>
    <x v="149"/>
    <n v="1"/>
    <m/>
    <n v="1"/>
  </r>
  <r>
    <x v="150"/>
    <n v="1"/>
    <m/>
    <n v="1"/>
  </r>
  <r>
    <x v="151"/>
    <n v="1"/>
    <m/>
    <n v="1"/>
  </r>
  <r>
    <x v="152"/>
    <n v="1"/>
    <m/>
    <n v="1"/>
  </r>
  <r>
    <x v="153"/>
    <n v="1"/>
    <m/>
    <n v="1"/>
  </r>
  <r>
    <x v="154"/>
    <n v="1"/>
    <m/>
    <n v="1"/>
  </r>
  <r>
    <x v="155"/>
    <n v="1"/>
    <m/>
    <n v="1"/>
  </r>
  <r>
    <x v="156"/>
    <n v="1"/>
    <m/>
    <n v="1"/>
  </r>
  <r>
    <x v="157"/>
    <n v="1"/>
    <m/>
    <n v="1"/>
  </r>
  <r>
    <x v="158"/>
    <n v="1"/>
    <m/>
    <n v="1"/>
  </r>
  <r>
    <x v="159"/>
    <n v="1"/>
    <m/>
    <n v="1"/>
  </r>
  <r>
    <x v="160"/>
    <n v="1"/>
    <m/>
    <n v="1"/>
  </r>
  <r>
    <x v="161"/>
    <n v="1"/>
    <m/>
    <n v="1"/>
  </r>
  <r>
    <x v="162"/>
    <n v="1"/>
    <m/>
    <n v="1"/>
  </r>
  <r>
    <x v="163"/>
    <n v="1"/>
    <m/>
    <n v="1"/>
  </r>
  <r>
    <x v="164"/>
    <n v="1"/>
    <m/>
    <n v="1"/>
  </r>
  <r>
    <x v="165"/>
    <n v="1"/>
    <m/>
    <n v="1"/>
  </r>
  <r>
    <x v="166"/>
    <n v="1"/>
    <m/>
    <n v="1"/>
  </r>
  <r>
    <x v="167"/>
    <n v="1"/>
    <m/>
    <n v="1"/>
  </r>
  <r>
    <x v="168"/>
    <n v="1"/>
    <m/>
    <n v="1"/>
  </r>
  <r>
    <x v="169"/>
    <n v="1"/>
    <m/>
    <n v="1"/>
  </r>
  <r>
    <x v="170"/>
    <n v="1"/>
    <m/>
    <n v="1"/>
  </r>
  <r>
    <x v="171"/>
    <n v="1"/>
    <m/>
    <n v="1"/>
  </r>
  <r>
    <x v="172"/>
    <n v="1"/>
    <m/>
    <n v="1"/>
  </r>
  <r>
    <x v="173"/>
    <n v="1"/>
    <m/>
    <n v="1"/>
  </r>
  <r>
    <x v="174"/>
    <n v="1"/>
    <m/>
    <n v="1"/>
  </r>
  <r>
    <x v="175"/>
    <n v="1"/>
    <m/>
    <n v="1"/>
  </r>
  <r>
    <x v="176"/>
    <n v="1"/>
    <m/>
    <n v="1"/>
  </r>
  <r>
    <x v="177"/>
    <n v="1"/>
    <m/>
    <n v="1"/>
  </r>
  <r>
    <x v="178"/>
    <n v="1"/>
    <m/>
    <n v="1"/>
  </r>
  <r>
    <x v="179"/>
    <n v="1"/>
    <m/>
    <n v="1"/>
  </r>
  <r>
    <x v="180"/>
    <n v="1"/>
    <m/>
    <n v="1"/>
  </r>
  <r>
    <x v="181"/>
    <n v="1"/>
    <m/>
    <n v="1"/>
  </r>
  <r>
    <x v="182"/>
    <n v="1"/>
    <m/>
    <n v="1"/>
  </r>
  <r>
    <x v="183"/>
    <n v="1"/>
    <m/>
    <n v="1"/>
  </r>
  <r>
    <x v="184"/>
    <n v="1"/>
    <m/>
    <n v="1"/>
  </r>
  <r>
    <x v="185"/>
    <n v="1"/>
    <m/>
    <n v="1"/>
  </r>
  <r>
    <x v="186"/>
    <n v="1"/>
    <m/>
    <n v="1"/>
  </r>
  <r>
    <x v="187"/>
    <n v="1"/>
    <m/>
    <n v="1"/>
  </r>
  <r>
    <x v="188"/>
    <n v="1"/>
    <m/>
    <n v="1"/>
  </r>
  <r>
    <x v="189"/>
    <n v="1"/>
    <m/>
    <n v="1"/>
  </r>
  <r>
    <x v="190"/>
    <n v="1"/>
    <m/>
    <n v="1"/>
  </r>
  <r>
    <x v="191"/>
    <n v="1"/>
    <m/>
    <n v="1"/>
  </r>
  <r>
    <x v="192"/>
    <n v="1"/>
    <m/>
    <n v="1"/>
  </r>
  <r>
    <x v="193"/>
    <n v="1"/>
    <m/>
    <n v="1"/>
  </r>
  <r>
    <x v="194"/>
    <n v="1"/>
    <m/>
    <n v="1"/>
  </r>
  <r>
    <x v="195"/>
    <n v="1"/>
    <m/>
    <n v="1"/>
  </r>
  <r>
    <x v="196"/>
    <n v="1"/>
    <m/>
    <n v="1"/>
  </r>
  <r>
    <x v="197"/>
    <n v="1"/>
    <m/>
    <n v="1"/>
  </r>
  <r>
    <x v="198"/>
    <n v="1"/>
    <m/>
    <n v="1"/>
  </r>
  <r>
    <x v="199"/>
    <n v="1"/>
    <m/>
    <n v="1"/>
  </r>
  <r>
    <x v="200"/>
    <n v="1"/>
    <m/>
    <n v="1"/>
  </r>
  <r>
    <x v="201"/>
    <n v="1"/>
    <m/>
    <n v="1"/>
  </r>
  <r>
    <x v="202"/>
    <n v="1"/>
    <m/>
    <n v="1"/>
  </r>
  <r>
    <x v="203"/>
    <n v="1"/>
    <m/>
    <n v="1"/>
  </r>
  <r>
    <x v="204"/>
    <n v="1"/>
    <m/>
    <n v="1"/>
  </r>
  <r>
    <x v="205"/>
    <n v="1"/>
    <m/>
    <n v="1"/>
  </r>
  <r>
    <x v="206"/>
    <n v="1"/>
    <m/>
    <n v="1"/>
  </r>
  <r>
    <x v="207"/>
    <n v="1"/>
    <m/>
    <n v="1"/>
  </r>
  <r>
    <x v="208"/>
    <n v="1"/>
    <m/>
    <n v="1"/>
  </r>
  <r>
    <x v="209"/>
    <n v="1"/>
    <m/>
    <n v="1"/>
  </r>
  <r>
    <x v="210"/>
    <n v="1"/>
    <m/>
    <n v="1"/>
  </r>
  <r>
    <x v="211"/>
    <n v="1"/>
    <m/>
    <n v="1"/>
  </r>
  <r>
    <x v="212"/>
    <n v="1"/>
    <m/>
    <n v="1"/>
  </r>
  <r>
    <x v="213"/>
    <n v="1"/>
    <m/>
    <n v="1"/>
  </r>
  <r>
    <x v="214"/>
    <n v="1"/>
    <m/>
    <n v="1"/>
  </r>
  <r>
    <x v="215"/>
    <n v="1"/>
    <m/>
    <n v="1"/>
  </r>
  <r>
    <x v="216"/>
    <n v="1"/>
    <m/>
    <n v="1"/>
  </r>
  <r>
    <x v="217"/>
    <n v="1"/>
    <m/>
    <n v="1"/>
  </r>
  <r>
    <x v="218"/>
    <n v="1"/>
    <m/>
    <n v="1"/>
  </r>
  <r>
    <x v="219"/>
    <n v="1"/>
    <m/>
    <n v="1"/>
  </r>
  <r>
    <x v="220"/>
    <n v="1"/>
    <m/>
    <n v="1"/>
  </r>
  <r>
    <x v="221"/>
    <n v="1"/>
    <m/>
    <n v="1"/>
  </r>
  <r>
    <x v="222"/>
    <n v="1"/>
    <m/>
    <n v="1"/>
  </r>
  <r>
    <x v="223"/>
    <n v="1"/>
    <m/>
    <n v="1"/>
  </r>
  <r>
    <x v="224"/>
    <n v="1"/>
    <m/>
    <n v="1"/>
  </r>
  <r>
    <x v="225"/>
    <n v="1"/>
    <m/>
    <n v="1"/>
  </r>
  <r>
    <x v="226"/>
    <n v="1"/>
    <m/>
    <n v="1"/>
  </r>
  <r>
    <x v="227"/>
    <n v="1"/>
    <m/>
    <n v="1"/>
  </r>
  <r>
    <x v="228"/>
    <n v="1"/>
    <m/>
    <n v="1"/>
  </r>
  <r>
    <x v="229"/>
    <n v="1"/>
    <m/>
    <n v="1"/>
  </r>
  <r>
    <x v="230"/>
    <n v="1"/>
    <m/>
    <n v="1"/>
  </r>
  <r>
    <x v="231"/>
    <n v="1"/>
    <m/>
    <n v="1"/>
  </r>
  <r>
    <x v="232"/>
    <n v="1"/>
    <m/>
    <n v="1"/>
  </r>
  <r>
    <x v="233"/>
    <n v="1"/>
    <m/>
    <n v="1"/>
  </r>
  <r>
    <x v="234"/>
    <n v="1"/>
    <m/>
    <n v="1"/>
  </r>
  <r>
    <x v="235"/>
    <n v="1"/>
    <m/>
    <n v="1"/>
  </r>
  <r>
    <x v="236"/>
    <n v="1"/>
    <m/>
    <n v="1"/>
  </r>
  <r>
    <x v="237"/>
    <n v="1"/>
    <m/>
    <n v="1"/>
  </r>
  <r>
    <x v="238"/>
    <n v="1"/>
    <m/>
    <n v="1"/>
  </r>
  <r>
    <x v="239"/>
    <n v="1"/>
    <m/>
    <n v="1"/>
  </r>
  <r>
    <x v="240"/>
    <n v="1"/>
    <m/>
    <n v="1"/>
  </r>
  <r>
    <x v="241"/>
    <n v="1"/>
    <m/>
    <n v="1"/>
  </r>
  <r>
    <x v="242"/>
    <n v="1"/>
    <m/>
    <n v="1"/>
  </r>
  <r>
    <x v="243"/>
    <n v="1"/>
    <m/>
    <n v="1"/>
  </r>
  <r>
    <x v="244"/>
    <n v="1"/>
    <m/>
    <n v="1"/>
  </r>
  <r>
    <x v="245"/>
    <n v="1"/>
    <m/>
    <n v="1"/>
  </r>
  <r>
    <x v="246"/>
    <n v="1"/>
    <m/>
    <n v="1"/>
  </r>
  <r>
    <x v="247"/>
    <n v="1"/>
    <m/>
    <n v="1"/>
  </r>
  <r>
    <x v="248"/>
    <n v="1"/>
    <m/>
    <n v="1"/>
  </r>
  <r>
    <x v="249"/>
    <n v="1"/>
    <m/>
    <n v="1"/>
  </r>
  <r>
    <x v="250"/>
    <n v="1"/>
    <m/>
    <n v="1"/>
  </r>
  <r>
    <x v="251"/>
    <n v="1"/>
    <m/>
    <n v="1"/>
  </r>
  <r>
    <x v="252"/>
    <n v="1"/>
    <m/>
    <n v="1"/>
  </r>
  <r>
    <x v="253"/>
    <n v="1"/>
    <m/>
    <n v="1"/>
  </r>
  <r>
    <x v="254"/>
    <n v="1"/>
    <m/>
    <n v="1"/>
  </r>
  <r>
    <x v="255"/>
    <n v="1"/>
    <m/>
    <n v="1"/>
  </r>
  <r>
    <x v="256"/>
    <n v="1"/>
    <m/>
    <n v="1"/>
  </r>
  <r>
    <x v="257"/>
    <n v="1"/>
    <m/>
    <n v="1"/>
  </r>
  <r>
    <x v="258"/>
    <n v="1"/>
    <m/>
    <n v="1"/>
  </r>
  <r>
    <x v="259"/>
    <n v="1"/>
    <m/>
    <n v="1"/>
  </r>
  <r>
    <x v="260"/>
    <n v="1"/>
    <m/>
    <n v="1"/>
  </r>
  <r>
    <x v="261"/>
    <n v="1"/>
    <m/>
    <n v="1"/>
  </r>
  <r>
    <x v="262"/>
    <n v="1"/>
    <m/>
    <n v="1"/>
  </r>
  <r>
    <x v="263"/>
    <n v="1"/>
    <m/>
    <n v="1"/>
  </r>
  <r>
    <x v="264"/>
    <n v="1"/>
    <m/>
    <n v="1"/>
  </r>
  <r>
    <x v="265"/>
    <n v="1"/>
    <m/>
    <n v="1"/>
  </r>
  <r>
    <x v="266"/>
    <n v="1"/>
    <m/>
    <n v="1"/>
  </r>
  <r>
    <x v="267"/>
    <n v="1"/>
    <m/>
    <n v="1"/>
  </r>
  <r>
    <x v="268"/>
    <n v="1"/>
    <m/>
    <n v="1"/>
  </r>
  <r>
    <x v="269"/>
    <n v="1"/>
    <m/>
    <n v="1"/>
  </r>
  <r>
    <x v="270"/>
    <n v="1"/>
    <m/>
    <n v="1"/>
  </r>
  <r>
    <x v="271"/>
    <n v="1"/>
    <m/>
    <n v="1"/>
  </r>
  <r>
    <x v="272"/>
    <n v="1"/>
    <m/>
    <n v="1"/>
  </r>
  <r>
    <x v="273"/>
    <n v="1"/>
    <m/>
    <n v="1"/>
  </r>
  <r>
    <x v="274"/>
    <n v="1"/>
    <m/>
    <n v="1"/>
  </r>
  <r>
    <x v="275"/>
    <n v="1"/>
    <m/>
    <n v="1"/>
  </r>
  <r>
    <x v="276"/>
    <n v="1"/>
    <m/>
    <n v="1"/>
  </r>
  <r>
    <x v="277"/>
    <n v="1"/>
    <m/>
    <n v="1"/>
  </r>
  <r>
    <x v="278"/>
    <n v="1"/>
    <m/>
    <n v="1"/>
  </r>
  <r>
    <x v="279"/>
    <n v="1"/>
    <m/>
    <n v="1"/>
  </r>
  <r>
    <x v="280"/>
    <n v="1"/>
    <m/>
    <n v="1"/>
  </r>
  <r>
    <x v="281"/>
    <n v="1"/>
    <m/>
    <n v="1"/>
  </r>
  <r>
    <x v="282"/>
    <n v="1"/>
    <m/>
    <n v="1"/>
  </r>
  <r>
    <x v="283"/>
    <n v="1"/>
    <m/>
    <n v="1"/>
  </r>
  <r>
    <x v="284"/>
    <n v="1"/>
    <m/>
    <n v="1"/>
  </r>
  <r>
    <x v="285"/>
    <n v="1"/>
    <m/>
    <n v="1"/>
  </r>
  <r>
    <x v="286"/>
    <n v="1"/>
    <m/>
    <n v="1"/>
  </r>
  <r>
    <x v="287"/>
    <n v="1"/>
    <m/>
    <n v="1"/>
  </r>
  <r>
    <x v="288"/>
    <n v="1"/>
    <m/>
    <n v="1"/>
  </r>
  <r>
    <x v="289"/>
    <n v="1"/>
    <m/>
    <n v="1"/>
  </r>
  <r>
    <x v="290"/>
    <n v="1"/>
    <m/>
    <n v="1"/>
  </r>
  <r>
    <x v="291"/>
    <n v="1"/>
    <m/>
    <n v="1"/>
  </r>
  <r>
    <x v="292"/>
    <n v="1"/>
    <m/>
    <n v="1"/>
  </r>
  <r>
    <x v="293"/>
    <n v="1"/>
    <m/>
    <n v="1"/>
  </r>
  <r>
    <x v="294"/>
    <n v="1"/>
    <m/>
    <n v="1"/>
  </r>
  <r>
    <x v="295"/>
    <n v="1"/>
    <m/>
    <n v="1"/>
  </r>
  <r>
    <x v="296"/>
    <n v="1"/>
    <m/>
    <n v="1"/>
  </r>
  <r>
    <x v="297"/>
    <n v="1"/>
    <m/>
    <n v="1"/>
  </r>
  <r>
    <x v="298"/>
    <n v="1"/>
    <m/>
    <n v="1"/>
  </r>
  <r>
    <x v="299"/>
    <n v="1"/>
    <m/>
    <n v="1"/>
  </r>
  <r>
    <x v="300"/>
    <n v="1"/>
    <m/>
    <n v="1"/>
  </r>
  <r>
    <x v="301"/>
    <n v="1"/>
    <m/>
    <n v="1"/>
  </r>
  <r>
    <x v="302"/>
    <n v="1"/>
    <m/>
    <n v="1"/>
  </r>
  <r>
    <x v="303"/>
    <n v="1"/>
    <m/>
    <n v="1"/>
  </r>
  <r>
    <x v="304"/>
    <n v="1"/>
    <m/>
    <n v="1"/>
  </r>
  <r>
    <x v="305"/>
    <n v="1"/>
    <m/>
    <n v="1"/>
  </r>
  <r>
    <x v="306"/>
    <n v="1"/>
    <m/>
    <n v="1"/>
  </r>
  <r>
    <x v="307"/>
    <n v="1"/>
    <m/>
    <n v="1"/>
  </r>
  <r>
    <x v="308"/>
    <n v="1"/>
    <m/>
    <n v="1"/>
  </r>
  <r>
    <x v="309"/>
    <n v="1"/>
    <m/>
    <n v="1"/>
  </r>
  <r>
    <x v="310"/>
    <n v="1"/>
    <m/>
    <n v="1"/>
  </r>
  <r>
    <x v="311"/>
    <n v="1"/>
    <m/>
    <n v="1"/>
  </r>
  <r>
    <x v="312"/>
    <n v="1"/>
    <m/>
    <n v="1"/>
  </r>
  <r>
    <x v="313"/>
    <n v="1"/>
    <m/>
    <n v="1"/>
  </r>
  <r>
    <x v="314"/>
    <n v="1"/>
    <m/>
    <n v="1"/>
  </r>
  <r>
    <x v="315"/>
    <n v="1"/>
    <m/>
    <n v="1"/>
  </r>
  <r>
    <x v="316"/>
    <n v="1"/>
    <m/>
    <n v="1"/>
  </r>
  <r>
    <x v="317"/>
    <n v="1"/>
    <m/>
    <n v="1"/>
  </r>
  <r>
    <x v="318"/>
    <n v="1"/>
    <m/>
    <n v="1"/>
  </r>
  <r>
    <x v="319"/>
    <n v="1"/>
    <m/>
    <n v="1"/>
  </r>
  <r>
    <x v="320"/>
    <n v="1"/>
    <m/>
    <n v="1"/>
  </r>
  <r>
    <x v="321"/>
    <n v="1"/>
    <m/>
    <n v="1"/>
  </r>
  <r>
    <x v="322"/>
    <n v="1"/>
    <m/>
    <n v="1"/>
  </r>
  <r>
    <x v="323"/>
    <n v="1"/>
    <m/>
    <n v="1"/>
  </r>
  <r>
    <x v="324"/>
    <n v="1"/>
    <m/>
    <n v="1"/>
  </r>
  <r>
    <x v="325"/>
    <n v="1"/>
    <m/>
    <n v="1"/>
  </r>
  <r>
    <x v="326"/>
    <n v="1"/>
    <m/>
    <n v="1"/>
  </r>
  <r>
    <x v="327"/>
    <n v="1"/>
    <m/>
    <n v="1"/>
  </r>
  <r>
    <x v="328"/>
    <n v="1"/>
    <m/>
    <n v="1"/>
  </r>
  <r>
    <x v="329"/>
    <n v="1"/>
    <m/>
    <n v="1"/>
  </r>
  <r>
    <x v="330"/>
    <n v="1"/>
    <m/>
    <n v="1"/>
  </r>
  <r>
    <x v="331"/>
    <n v="1"/>
    <m/>
    <n v="1"/>
  </r>
  <r>
    <x v="332"/>
    <n v="1"/>
    <m/>
    <n v="1"/>
  </r>
  <r>
    <x v="333"/>
    <n v="1"/>
    <m/>
    <n v="1"/>
  </r>
  <r>
    <x v="334"/>
    <n v="1"/>
    <m/>
    <n v="1"/>
  </r>
  <r>
    <x v="335"/>
    <n v="1"/>
    <m/>
    <n v="1"/>
  </r>
  <r>
    <x v="336"/>
    <n v="1"/>
    <m/>
    <n v="1"/>
  </r>
  <r>
    <x v="337"/>
    <n v="1"/>
    <m/>
    <n v="1"/>
  </r>
  <r>
    <x v="338"/>
    <n v="1"/>
    <m/>
    <n v="1"/>
  </r>
  <r>
    <x v="339"/>
    <n v="1"/>
    <m/>
    <n v="1"/>
  </r>
  <r>
    <x v="340"/>
    <n v="1"/>
    <m/>
    <n v="1"/>
  </r>
  <r>
    <x v="341"/>
    <n v="1"/>
    <m/>
    <n v="1"/>
  </r>
  <r>
    <x v="342"/>
    <n v="1"/>
    <m/>
    <n v="1"/>
  </r>
  <r>
    <x v="343"/>
    <n v="1"/>
    <m/>
    <n v="1"/>
  </r>
  <r>
    <x v="344"/>
    <n v="1"/>
    <m/>
    <n v="1"/>
  </r>
  <r>
    <x v="345"/>
    <n v="1"/>
    <m/>
    <n v="1"/>
  </r>
  <r>
    <x v="346"/>
    <n v="1"/>
    <m/>
    <n v="1"/>
  </r>
  <r>
    <x v="347"/>
    <n v="1"/>
    <m/>
    <n v="1"/>
  </r>
  <r>
    <x v="348"/>
    <n v="1"/>
    <m/>
    <n v="1"/>
  </r>
  <r>
    <x v="349"/>
    <n v="1"/>
    <m/>
    <n v="1"/>
  </r>
  <r>
    <x v="350"/>
    <n v="1"/>
    <m/>
    <n v="1"/>
  </r>
  <r>
    <x v="351"/>
    <n v="1"/>
    <m/>
    <n v="1"/>
  </r>
  <r>
    <x v="352"/>
    <n v="1"/>
    <m/>
    <n v="1"/>
  </r>
  <r>
    <x v="353"/>
    <n v="1"/>
    <m/>
    <n v="1"/>
  </r>
  <r>
    <x v="354"/>
    <n v="1"/>
    <m/>
    <n v="1"/>
  </r>
  <r>
    <x v="355"/>
    <n v="1"/>
    <m/>
    <n v="1"/>
  </r>
  <r>
    <x v="356"/>
    <n v="1"/>
    <m/>
    <n v="1"/>
  </r>
  <r>
    <x v="357"/>
    <n v="1"/>
    <m/>
    <n v="1"/>
  </r>
  <r>
    <x v="358"/>
    <n v="1"/>
    <m/>
    <n v="1"/>
  </r>
  <r>
    <x v="359"/>
    <n v="1"/>
    <m/>
    <n v="1"/>
  </r>
  <r>
    <x v="360"/>
    <n v="1"/>
    <m/>
    <n v="1"/>
  </r>
  <r>
    <x v="361"/>
    <n v="1"/>
    <m/>
    <n v="1"/>
  </r>
  <r>
    <x v="362"/>
    <n v="1"/>
    <m/>
    <n v="1"/>
  </r>
  <r>
    <x v="363"/>
    <n v="1"/>
    <m/>
    <n v="1"/>
  </r>
  <r>
    <x v="364"/>
    <n v="1"/>
    <m/>
    <n v="1"/>
  </r>
  <r>
    <x v="365"/>
    <n v="1"/>
    <m/>
    <n v="1"/>
  </r>
  <r>
    <x v="366"/>
    <n v="1"/>
    <m/>
    <n v="1"/>
  </r>
  <r>
    <x v="367"/>
    <n v="1"/>
    <m/>
    <n v="1"/>
  </r>
  <r>
    <x v="368"/>
    <n v="1"/>
    <m/>
    <n v="1"/>
  </r>
  <r>
    <x v="369"/>
    <n v="1"/>
    <m/>
    <n v="1"/>
  </r>
  <r>
    <x v="370"/>
    <n v="1"/>
    <m/>
    <n v="1"/>
  </r>
  <r>
    <x v="371"/>
    <n v="1"/>
    <m/>
    <n v="1"/>
  </r>
  <r>
    <x v="372"/>
    <n v="1"/>
    <m/>
    <n v="1"/>
  </r>
  <r>
    <x v="373"/>
    <n v="1"/>
    <m/>
    <n v="1"/>
  </r>
  <r>
    <x v="374"/>
    <n v="1"/>
    <m/>
    <n v="1"/>
  </r>
  <r>
    <x v="375"/>
    <n v="1"/>
    <m/>
    <n v="1"/>
  </r>
  <r>
    <x v="376"/>
    <n v="1"/>
    <m/>
    <n v="1"/>
  </r>
  <r>
    <x v="377"/>
    <n v="1"/>
    <m/>
    <n v="1"/>
  </r>
  <r>
    <x v="378"/>
    <n v="1"/>
    <m/>
    <n v="1"/>
  </r>
  <r>
    <x v="379"/>
    <n v="1"/>
    <m/>
    <n v="1"/>
  </r>
  <r>
    <x v="380"/>
    <n v="1"/>
    <m/>
    <n v="1"/>
  </r>
  <r>
    <x v="381"/>
    <n v="1"/>
    <m/>
    <n v="1"/>
  </r>
  <r>
    <x v="382"/>
    <n v="1"/>
    <m/>
    <n v="1"/>
  </r>
  <r>
    <x v="383"/>
    <n v="1"/>
    <m/>
    <n v="1"/>
  </r>
  <r>
    <x v="384"/>
    <n v="1"/>
    <m/>
    <n v="1"/>
  </r>
  <r>
    <x v="385"/>
    <n v="1"/>
    <m/>
    <n v="1"/>
  </r>
  <r>
    <x v="386"/>
    <n v="1"/>
    <m/>
    <n v="1"/>
  </r>
  <r>
    <x v="387"/>
    <n v="1"/>
    <m/>
    <n v="1"/>
  </r>
  <r>
    <x v="388"/>
    <n v="1"/>
    <m/>
    <n v="1"/>
  </r>
  <r>
    <x v="389"/>
    <n v="1"/>
    <m/>
    <n v="1"/>
  </r>
  <r>
    <x v="390"/>
    <n v="1"/>
    <m/>
    <n v="1"/>
  </r>
  <r>
    <x v="391"/>
    <n v="1"/>
    <m/>
    <n v="1"/>
  </r>
  <r>
    <x v="392"/>
    <n v="1"/>
    <m/>
    <n v="1"/>
  </r>
  <r>
    <x v="393"/>
    <n v="1"/>
    <m/>
    <n v="1"/>
  </r>
  <r>
    <x v="394"/>
    <n v="1"/>
    <m/>
    <n v="1"/>
  </r>
  <r>
    <x v="395"/>
    <n v="1"/>
    <m/>
    <n v="1"/>
  </r>
  <r>
    <x v="396"/>
    <n v="1"/>
    <m/>
    <n v="1"/>
  </r>
  <r>
    <x v="373"/>
    <n v="1"/>
    <m/>
    <n v="1"/>
  </r>
  <r>
    <x v="397"/>
    <n v="1"/>
    <m/>
    <n v="1"/>
  </r>
  <r>
    <x v="398"/>
    <n v="1"/>
    <m/>
    <n v="1"/>
  </r>
  <r>
    <x v="399"/>
    <n v="1"/>
    <m/>
    <n v="1"/>
  </r>
  <r>
    <x v="400"/>
    <n v="1"/>
    <m/>
    <n v="1"/>
  </r>
  <r>
    <x v="401"/>
    <n v="1"/>
    <m/>
    <n v="1"/>
  </r>
  <r>
    <x v="402"/>
    <n v="1"/>
    <m/>
    <n v="1"/>
  </r>
  <r>
    <x v="403"/>
    <n v="1"/>
    <m/>
    <n v="1"/>
  </r>
  <r>
    <x v="404"/>
    <n v="1"/>
    <m/>
    <n v="1"/>
  </r>
  <r>
    <x v="405"/>
    <n v="1"/>
    <m/>
    <n v="1"/>
  </r>
  <r>
    <x v="406"/>
    <n v="1"/>
    <m/>
    <n v="1"/>
  </r>
  <r>
    <x v="407"/>
    <n v="1"/>
    <m/>
    <n v="1"/>
  </r>
  <r>
    <x v="408"/>
    <n v="1"/>
    <m/>
    <n v="1"/>
  </r>
  <r>
    <x v="409"/>
    <n v="1"/>
    <m/>
    <n v="1"/>
  </r>
  <r>
    <x v="410"/>
    <n v="1"/>
    <m/>
    <n v="1"/>
  </r>
  <r>
    <x v="411"/>
    <n v="1"/>
    <m/>
    <n v="1"/>
  </r>
  <r>
    <x v="412"/>
    <n v="1"/>
    <m/>
    <n v="1"/>
  </r>
  <r>
    <x v="413"/>
    <n v="1"/>
    <m/>
    <n v="1"/>
  </r>
  <r>
    <x v="414"/>
    <n v="1"/>
    <m/>
    <n v="1"/>
  </r>
  <r>
    <x v="415"/>
    <n v="1"/>
    <m/>
    <n v="1"/>
  </r>
  <r>
    <x v="416"/>
    <n v="1"/>
    <m/>
    <n v="1"/>
  </r>
  <r>
    <x v="417"/>
    <n v="1"/>
    <m/>
    <n v="1"/>
  </r>
  <r>
    <x v="418"/>
    <n v="1"/>
    <m/>
    <n v="1"/>
  </r>
  <r>
    <x v="419"/>
    <n v="1"/>
    <m/>
    <n v="1"/>
  </r>
  <r>
    <x v="420"/>
    <n v="1"/>
    <m/>
    <n v="1"/>
  </r>
  <r>
    <x v="421"/>
    <n v="1"/>
    <m/>
    <n v="1"/>
  </r>
  <r>
    <x v="422"/>
    <n v="1"/>
    <m/>
    <n v="1"/>
  </r>
  <r>
    <x v="423"/>
    <n v="1"/>
    <m/>
    <n v="1"/>
  </r>
  <r>
    <x v="424"/>
    <n v="1"/>
    <m/>
    <n v="1"/>
  </r>
  <r>
    <x v="425"/>
    <n v="1"/>
    <m/>
    <n v="1"/>
  </r>
  <r>
    <x v="426"/>
    <n v="1"/>
    <m/>
    <n v="1"/>
  </r>
  <r>
    <x v="427"/>
    <n v="1"/>
    <m/>
    <n v="1"/>
  </r>
  <r>
    <x v="428"/>
    <n v="1"/>
    <m/>
    <n v="1"/>
  </r>
  <r>
    <x v="429"/>
    <n v="1"/>
    <m/>
    <n v="1"/>
  </r>
  <r>
    <x v="430"/>
    <n v="1"/>
    <m/>
    <n v="1"/>
  </r>
  <r>
    <x v="431"/>
    <n v="1"/>
    <m/>
    <n v="1"/>
  </r>
  <r>
    <x v="432"/>
    <n v="1"/>
    <m/>
    <n v="1"/>
  </r>
  <r>
    <x v="433"/>
    <n v="1"/>
    <m/>
    <n v="1"/>
  </r>
  <r>
    <x v="434"/>
    <n v="1"/>
    <m/>
    <n v="1"/>
  </r>
  <r>
    <x v="435"/>
    <n v="1"/>
    <m/>
    <n v="1"/>
  </r>
  <r>
    <x v="436"/>
    <n v="1"/>
    <m/>
    <n v="1"/>
  </r>
  <r>
    <x v="437"/>
    <n v="1"/>
    <m/>
    <n v="1"/>
  </r>
  <r>
    <x v="438"/>
    <n v="1"/>
    <m/>
    <n v="1"/>
  </r>
  <r>
    <x v="439"/>
    <n v="1"/>
    <m/>
    <n v="1"/>
  </r>
  <r>
    <x v="440"/>
    <n v="1"/>
    <m/>
    <n v="1"/>
  </r>
  <r>
    <x v="441"/>
    <n v="1"/>
    <m/>
    <n v="1"/>
  </r>
  <r>
    <x v="442"/>
    <n v="1"/>
    <m/>
    <n v="1"/>
  </r>
  <r>
    <x v="443"/>
    <n v="1"/>
    <m/>
    <n v="1"/>
  </r>
  <r>
    <x v="444"/>
    <n v="1"/>
    <m/>
    <n v="1"/>
  </r>
  <r>
    <x v="445"/>
    <n v="1"/>
    <m/>
    <n v="1"/>
  </r>
  <r>
    <x v="446"/>
    <n v="1"/>
    <m/>
    <n v="1"/>
  </r>
  <r>
    <x v="447"/>
    <n v="1"/>
    <m/>
    <n v="1"/>
  </r>
  <r>
    <x v="448"/>
    <n v="1"/>
    <m/>
    <n v="1"/>
  </r>
  <r>
    <x v="449"/>
    <n v="1"/>
    <m/>
    <n v="1"/>
  </r>
  <r>
    <x v="450"/>
    <n v="1"/>
    <m/>
    <n v="1"/>
  </r>
  <r>
    <x v="451"/>
    <n v="1"/>
    <m/>
    <n v="1"/>
  </r>
  <r>
    <x v="452"/>
    <n v="1"/>
    <m/>
    <n v="1"/>
  </r>
  <r>
    <x v="453"/>
    <n v="1"/>
    <m/>
    <n v="1"/>
  </r>
  <r>
    <x v="454"/>
    <n v="1"/>
    <m/>
    <n v="1"/>
  </r>
  <r>
    <x v="455"/>
    <n v="1"/>
    <m/>
    <n v="1"/>
  </r>
  <r>
    <x v="456"/>
    <n v="1"/>
    <m/>
    <n v="1"/>
  </r>
  <r>
    <x v="457"/>
    <n v="1"/>
    <m/>
    <n v="1"/>
  </r>
  <r>
    <x v="458"/>
    <n v="1"/>
    <m/>
    <n v="1"/>
  </r>
  <r>
    <x v="459"/>
    <n v="1"/>
    <m/>
    <n v="1"/>
  </r>
  <r>
    <x v="460"/>
    <n v="1"/>
    <m/>
    <n v="1"/>
  </r>
  <r>
    <x v="461"/>
    <n v="1"/>
    <m/>
    <n v="1"/>
  </r>
  <r>
    <x v="462"/>
    <n v="1"/>
    <m/>
    <n v="1"/>
  </r>
  <r>
    <x v="463"/>
    <n v="1"/>
    <m/>
    <n v="1"/>
  </r>
  <r>
    <x v="464"/>
    <n v="1"/>
    <m/>
    <n v="1"/>
  </r>
  <r>
    <x v="465"/>
    <n v="1"/>
    <m/>
    <n v="1"/>
  </r>
  <r>
    <x v="466"/>
    <n v="1"/>
    <m/>
    <n v="1"/>
  </r>
  <r>
    <x v="467"/>
    <n v="1"/>
    <m/>
    <n v="1"/>
  </r>
  <r>
    <x v="468"/>
    <n v="1"/>
    <m/>
    <n v="1"/>
  </r>
  <r>
    <x v="469"/>
    <n v="1"/>
    <m/>
    <n v="1"/>
  </r>
  <r>
    <x v="470"/>
    <n v="1"/>
    <m/>
    <n v="1"/>
  </r>
  <r>
    <x v="471"/>
    <n v="1"/>
    <m/>
    <n v="1"/>
  </r>
  <r>
    <x v="472"/>
    <n v="1"/>
    <m/>
    <n v="1"/>
  </r>
  <r>
    <x v="473"/>
    <n v="1"/>
    <m/>
    <n v="1"/>
  </r>
  <r>
    <x v="373"/>
    <n v="1"/>
    <m/>
    <n v="1"/>
  </r>
  <r>
    <x v="474"/>
    <n v="1"/>
    <m/>
    <n v="1"/>
  </r>
  <r>
    <x v="475"/>
    <n v="1"/>
    <m/>
    <n v="1"/>
  </r>
  <r>
    <x v="476"/>
    <n v="1"/>
    <m/>
    <n v="1"/>
  </r>
  <r>
    <x v="477"/>
    <n v="1"/>
    <m/>
    <n v="1"/>
  </r>
  <r>
    <x v="478"/>
    <n v="1"/>
    <m/>
    <n v="1"/>
  </r>
  <r>
    <x v="479"/>
    <n v="1"/>
    <m/>
    <n v="1"/>
  </r>
  <r>
    <x v="480"/>
    <n v="1"/>
    <m/>
    <n v="1"/>
  </r>
  <r>
    <x v="481"/>
    <n v="1"/>
    <m/>
    <n v="1"/>
  </r>
  <r>
    <x v="482"/>
    <n v="1"/>
    <m/>
    <n v="1"/>
  </r>
  <r>
    <x v="483"/>
    <n v="1"/>
    <m/>
    <n v="1"/>
  </r>
  <r>
    <x v="484"/>
    <n v="1"/>
    <m/>
    <n v="1"/>
  </r>
  <r>
    <x v="485"/>
    <n v="1"/>
    <m/>
    <n v="1"/>
  </r>
  <r>
    <x v="486"/>
    <n v="1"/>
    <m/>
    <n v="1"/>
  </r>
  <r>
    <x v="487"/>
    <n v="1"/>
    <m/>
    <n v="1"/>
  </r>
  <r>
    <x v="488"/>
    <n v="1"/>
    <m/>
    <n v="1"/>
  </r>
  <r>
    <x v="489"/>
    <n v="1"/>
    <m/>
    <n v="1"/>
  </r>
  <r>
    <x v="490"/>
    <n v="1"/>
    <m/>
    <n v="1"/>
  </r>
  <r>
    <x v="491"/>
    <n v="1"/>
    <m/>
    <n v="1"/>
  </r>
  <r>
    <x v="492"/>
    <n v="1"/>
    <m/>
    <n v="1"/>
  </r>
  <r>
    <x v="493"/>
    <n v="1"/>
    <m/>
    <n v="1"/>
  </r>
  <r>
    <x v="494"/>
    <n v="1"/>
    <m/>
    <n v="1"/>
  </r>
  <r>
    <x v="495"/>
    <n v="1"/>
    <m/>
    <n v="1"/>
  </r>
  <r>
    <x v="496"/>
    <n v="1"/>
    <m/>
    <n v="1"/>
  </r>
  <r>
    <x v="497"/>
    <n v="1"/>
    <m/>
    <n v="1"/>
  </r>
  <r>
    <x v="498"/>
    <n v="1"/>
    <m/>
    <n v="1"/>
  </r>
  <r>
    <x v="499"/>
    <n v="1"/>
    <m/>
    <n v="1"/>
  </r>
  <r>
    <x v="500"/>
    <n v="1"/>
    <m/>
    <n v="1"/>
  </r>
  <r>
    <x v="501"/>
    <n v="1"/>
    <m/>
    <n v="1"/>
  </r>
  <r>
    <x v="502"/>
    <n v="1"/>
    <m/>
    <n v="1"/>
  </r>
  <r>
    <x v="503"/>
    <n v="1"/>
    <m/>
    <n v="1"/>
  </r>
  <r>
    <x v="504"/>
    <n v="1"/>
    <m/>
    <n v="1"/>
  </r>
  <r>
    <x v="505"/>
    <n v="1"/>
    <m/>
    <n v="1"/>
  </r>
  <r>
    <x v="506"/>
    <n v="1"/>
    <m/>
    <n v="1"/>
  </r>
  <r>
    <x v="507"/>
    <n v="1"/>
    <m/>
    <n v="1"/>
  </r>
  <r>
    <x v="508"/>
    <n v="1"/>
    <m/>
    <n v="1"/>
  </r>
  <r>
    <x v="509"/>
    <n v="1"/>
    <m/>
    <n v="1"/>
  </r>
  <r>
    <x v="373"/>
    <n v="1"/>
    <m/>
    <n v="1"/>
  </r>
  <r>
    <x v="510"/>
    <n v="1"/>
    <m/>
    <n v="1"/>
  </r>
  <r>
    <x v="511"/>
    <n v="1"/>
    <m/>
    <n v="1"/>
  </r>
  <r>
    <x v="512"/>
    <n v="1"/>
    <m/>
    <n v="1"/>
  </r>
  <r>
    <x v="513"/>
    <n v="1"/>
    <m/>
    <n v="1"/>
  </r>
  <r>
    <x v="514"/>
    <n v="1"/>
    <m/>
    <n v="1"/>
  </r>
  <r>
    <x v="515"/>
    <n v="1"/>
    <m/>
    <n v="1"/>
  </r>
  <r>
    <x v="516"/>
    <n v="1"/>
    <m/>
    <n v="1"/>
  </r>
  <r>
    <x v="517"/>
    <n v="1"/>
    <m/>
    <n v="1"/>
  </r>
  <r>
    <x v="518"/>
    <n v="1"/>
    <m/>
    <n v="1"/>
  </r>
  <r>
    <x v="519"/>
    <n v="1"/>
    <m/>
    <n v="1"/>
  </r>
  <r>
    <x v="520"/>
    <n v="1"/>
    <m/>
    <n v="1"/>
  </r>
  <r>
    <x v="521"/>
    <n v="1"/>
    <m/>
    <n v="1"/>
  </r>
  <r>
    <x v="522"/>
    <n v="1"/>
    <m/>
    <n v="1"/>
  </r>
  <r>
    <x v="523"/>
    <n v="1"/>
    <m/>
    <n v="1"/>
  </r>
  <r>
    <x v="524"/>
    <n v="1"/>
    <m/>
    <n v="1"/>
  </r>
  <r>
    <x v="525"/>
    <n v="1"/>
    <m/>
    <n v="1"/>
  </r>
  <r>
    <x v="526"/>
    <n v="1"/>
    <m/>
    <n v="1"/>
  </r>
  <r>
    <x v="527"/>
    <n v="1"/>
    <m/>
    <n v="1"/>
  </r>
  <r>
    <x v="528"/>
    <n v="1"/>
    <m/>
    <n v="1"/>
  </r>
  <r>
    <x v="529"/>
    <n v="1"/>
    <m/>
    <n v="1"/>
  </r>
  <r>
    <x v="530"/>
    <m/>
    <m/>
    <m/>
  </r>
  <r>
    <x v="27"/>
    <m/>
    <n v="-1"/>
    <n v="-1"/>
  </r>
  <r>
    <x v="28"/>
    <m/>
    <n v="-1"/>
    <n v="-1"/>
  </r>
  <r>
    <x v="29"/>
    <m/>
    <n v="-1"/>
    <n v="-1"/>
  </r>
  <r>
    <x v="30"/>
    <m/>
    <n v="-1"/>
    <n v="-1"/>
  </r>
  <r>
    <x v="31"/>
    <m/>
    <n v="-1"/>
    <n v="-1"/>
  </r>
  <r>
    <x v="33"/>
    <m/>
    <n v="-1"/>
    <n v="-1"/>
  </r>
  <r>
    <x v="36"/>
    <m/>
    <n v="-1"/>
    <n v="-1"/>
  </r>
  <r>
    <x v="37"/>
    <m/>
    <n v="-1"/>
    <n v="-1"/>
  </r>
  <r>
    <x v="38"/>
    <m/>
    <n v="-1"/>
    <n v="-1"/>
  </r>
  <r>
    <x v="39"/>
    <m/>
    <n v="-1"/>
    <n v="-1"/>
  </r>
  <r>
    <x v="40"/>
    <m/>
    <n v="-1"/>
    <n v="-1"/>
  </r>
  <r>
    <x v="41"/>
    <m/>
    <n v="-1"/>
    <n v="-1"/>
  </r>
  <r>
    <x v="42"/>
    <m/>
    <n v="-1"/>
    <n v="-1"/>
  </r>
  <r>
    <x v="43"/>
    <m/>
    <n v="-1"/>
    <n v="-1"/>
  </r>
  <r>
    <x v="44"/>
    <m/>
    <n v="-1"/>
    <n v="-1"/>
  </r>
  <r>
    <x v="45"/>
    <m/>
    <n v="-1"/>
    <n v="-1"/>
  </r>
  <r>
    <x v="46"/>
    <m/>
    <n v="-1"/>
    <n v="-1"/>
  </r>
  <r>
    <x v="47"/>
    <m/>
    <n v="-1"/>
    <n v="-1"/>
  </r>
  <r>
    <x v="48"/>
    <m/>
    <n v="-1"/>
    <n v="-1"/>
  </r>
  <r>
    <x v="49"/>
    <m/>
    <n v="-1"/>
    <n v="-1"/>
  </r>
  <r>
    <x v="50"/>
    <m/>
    <n v="-1"/>
    <n v="-1"/>
  </r>
  <r>
    <x v="51"/>
    <m/>
    <n v="-1"/>
    <n v="-1"/>
  </r>
  <r>
    <x v="52"/>
    <m/>
    <n v="-1"/>
    <n v="-1"/>
  </r>
  <r>
    <x v="53"/>
    <m/>
    <n v="-1"/>
    <n v="-1"/>
  </r>
  <r>
    <x v="54"/>
    <m/>
    <n v="-1"/>
    <n v="-1"/>
  </r>
  <r>
    <x v="55"/>
    <m/>
    <n v="-1"/>
    <n v="-1"/>
  </r>
  <r>
    <x v="56"/>
    <m/>
    <n v="-1"/>
    <n v="-1"/>
  </r>
  <r>
    <x v="105"/>
    <m/>
    <n v="-1"/>
    <n v="-1"/>
  </r>
  <r>
    <x v="106"/>
    <m/>
    <n v="-1"/>
    <n v="-1"/>
  </r>
  <r>
    <x v="107"/>
    <m/>
    <n v="-1"/>
    <n v="-1"/>
  </r>
  <r>
    <x v="108"/>
    <m/>
    <n v="-1"/>
    <n v="-1"/>
  </r>
  <r>
    <x v="109"/>
    <m/>
    <n v="-1"/>
    <n v="-1"/>
  </r>
  <r>
    <x v="110"/>
    <m/>
    <n v="-1"/>
    <n v="-1"/>
  </r>
  <r>
    <x v="57"/>
    <m/>
    <n v="-1"/>
    <n v="-1"/>
  </r>
  <r>
    <x v="58"/>
    <m/>
    <n v="-1"/>
    <n v="-1"/>
  </r>
  <r>
    <x v="59"/>
    <m/>
    <n v="-1"/>
    <n v="-1"/>
  </r>
  <r>
    <x v="60"/>
    <m/>
    <n v="-1"/>
    <n v="-1"/>
  </r>
  <r>
    <x v="63"/>
    <m/>
    <n v="-1"/>
    <n v="-1"/>
  </r>
  <r>
    <x v="61"/>
    <m/>
    <n v="-1"/>
    <n v="-1"/>
  </r>
  <r>
    <x v="62"/>
    <m/>
    <n v="-1"/>
    <n v="-1"/>
  </r>
  <r>
    <x v="64"/>
    <m/>
    <n v="-1"/>
    <n v="-1"/>
  </r>
  <r>
    <x v="65"/>
    <m/>
    <n v="-1"/>
    <n v="-1"/>
  </r>
  <r>
    <x v="66"/>
    <m/>
    <n v="-1"/>
    <n v="-1"/>
  </r>
  <r>
    <x v="67"/>
    <m/>
    <n v="-1"/>
    <n v="-1"/>
  </r>
  <r>
    <x v="68"/>
    <m/>
    <n v="-1"/>
    <n v="-1"/>
  </r>
  <r>
    <x v="69"/>
    <m/>
    <n v="-1"/>
    <n v="-1"/>
  </r>
  <r>
    <x v="70"/>
    <m/>
    <n v="-1"/>
    <n v="-1"/>
  </r>
  <r>
    <x v="73"/>
    <m/>
    <n v="-1"/>
    <n v="-1"/>
  </r>
  <r>
    <x v="71"/>
    <m/>
    <n v="-1"/>
    <n v="-1"/>
  </r>
  <r>
    <x v="72"/>
    <m/>
    <n v="-1"/>
    <n v="-1"/>
  </r>
  <r>
    <x v="75"/>
    <m/>
    <n v="-1"/>
    <n v="-1"/>
  </r>
  <r>
    <x v="74"/>
    <m/>
    <n v="-1"/>
    <n v="-1"/>
  </r>
  <r>
    <x v="76"/>
    <m/>
    <n v="-1"/>
    <n v="-1"/>
  </r>
  <r>
    <x v="77"/>
    <m/>
    <n v="-1"/>
    <n v="-1"/>
  </r>
  <r>
    <x v="78"/>
    <m/>
    <n v="-1"/>
    <n v="-1"/>
  </r>
  <r>
    <x v="79"/>
    <m/>
    <n v="-1"/>
    <n v="-1"/>
  </r>
  <r>
    <x v="80"/>
    <m/>
    <n v="-1"/>
    <n v="-1"/>
  </r>
  <r>
    <x v="81"/>
    <m/>
    <n v="-1"/>
    <n v="-1"/>
  </r>
  <r>
    <x v="82"/>
    <m/>
    <n v="-1"/>
    <n v="-1"/>
  </r>
  <r>
    <x v="83"/>
    <m/>
    <n v="-1"/>
    <n v="-1"/>
  </r>
  <r>
    <x v="84"/>
    <m/>
    <n v="-1"/>
    <n v="-1"/>
  </r>
  <r>
    <x v="85"/>
    <m/>
    <n v="-1"/>
    <n v="-1"/>
  </r>
  <r>
    <x v="86"/>
    <m/>
    <n v="-1"/>
    <n v="-1"/>
  </r>
  <r>
    <x v="87"/>
    <m/>
    <n v="-1"/>
    <n v="-1"/>
  </r>
  <r>
    <x v="88"/>
    <m/>
    <n v="-1"/>
    <n v="-1"/>
  </r>
  <r>
    <x v="89"/>
    <m/>
    <n v="-1"/>
    <n v="-1"/>
  </r>
  <r>
    <x v="90"/>
    <m/>
    <n v="-1"/>
    <n v="-1"/>
  </r>
  <r>
    <x v="91"/>
    <m/>
    <n v="-1"/>
    <n v="-1"/>
  </r>
  <r>
    <x v="92"/>
    <m/>
    <n v="-1"/>
    <n v="-1"/>
  </r>
  <r>
    <x v="93"/>
    <m/>
    <n v="-1"/>
    <n v="-1"/>
  </r>
  <r>
    <x v="94"/>
    <m/>
    <n v="-1"/>
    <n v="-1"/>
  </r>
  <r>
    <x v="95"/>
    <m/>
    <n v="-1"/>
    <n v="-1"/>
  </r>
  <r>
    <x v="96"/>
    <m/>
    <n v="-1"/>
    <n v="-1"/>
  </r>
  <r>
    <x v="97"/>
    <m/>
    <n v="-1"/>
    <n v="-1"/>
  </r>
  <r>
    <x v="98"/>
    <m/>
    <n v="-1"/>
    <n v="-1"/>
  </r>
  <r>
    <x v="99"/>
    <m/>
    <n v="-1"/>
    <n v="-1"/>
  </r>
  <r>
    <x v="100"/>
    <m/>
    <n v="-1"/>
    <n v="-1"/>
  </r>
  <r>
    <x v="101"/>
    <m/>
    <n v="-1"/>
    <n v="-1"/>
  </r>
  <r>
    <x v="102"/>
    <m/>
    <n v="-1"/>
    <n v="-1"/>
  </r>
  <r>
    <x v="103"/>
    <m/>
    <n v="-1"/>
    <n v="-1"/>
  </r>
  <r>
    <x v="104"/>
    <m/>
    <n v="-1"/>
    <n v="-1"/>
  </r>
  <r>
    <x v="530"/>
    <m/>
    <n v="-1"/>
    <n v="-1"/>
  </r>
  <r>
    <x v="530"/>
    <m/>
    <n v="-1"/>
    <n v="-1"/>
  </r>
  <r>
    <x v="111"/>
    <m/>
    <n v="-1"/>
    <n v="-1"/>
  </r>
  <r>
    <x v="112"/>
    <m/>
    <n v="-1"/>
    <n v="-1"/>
  </r>
  <r>
    <x v="113"/>
    <m/>
    <n v="-1"/>
    <n v="-1"/>
  </r>
  <r>
    <x v="114"/>
    <m/>
    <n v="-1"/>
    <n v="-1"/>
  </r>
  <r>
    <x v="115"/>
    <m/>
    <n v="-1"/>
    <n v="-1"/>
  </r>
  <r>
    <x v="116"/>
    <m/>
    <n v="-1"/>
    <n v="-1"/>
  </r>
  <r>
    <x v="117"/>
    <m/>
    <n v="-1"/>
    <n v="-1"/>
  </r>
  <r>
    <x v="118"/>
    <m/>
    <n v="-1"/>
    <n v="-1"/>
  </r>
  <r>
    <x v="119"/>
    <m/>
    <n v="-1"/>
    <n v="-1"/>
  </r>
  <r>
    <x v="151"/>
    <m/>
    <n v="-1"/>
    <n v="-1"/>
  </r>
  <r>
    <x v="120"/>
    <m/>
    <n v="-1"/>
    <n v="-1"/>
  </r>
  <r>
    <x v="121"/>
    <m/>
    <n v="-1"/>
    <n v="-1"/>
  </r>
  <r>
    <x v="122"/>
    <m/>
    <n v="-1"/>
    <n v="-1"/>
  </r>
  <r>
    <x v="154"/>
    <m/>
    <n v="-1"/>
    <n v="-1"/>
  </r>
  <r>
    <x v="123"/>
    <m/>
    <n v="-1"/>
    <n v="-1"/>
  </r>
  <r>
    <x v="124"/>
    <m/>
    <n v="-1"/>
    <n v="-1"/>
  </r>
  <r>
    <x v="125"/>
    <m/>
    <n v="-1"/>
    <n v="-1"/>
  </r>
  <r>
    <x v="126"/>
    <m/>
    <n v="-1"/>
    <n v="-1"/>
  </r>
  <r>
    <x v="127"/>
    <m/>
    <n v="-1"/>
    <n v="-1"/>
  </r>
  <r>
    <x v="152"/>
    <m/>
    <n v="-1"/>
    <n v="-1"/>
  </r>
  <r>
    <x v="128"/>
    <m/>
    <n v="-1"/>
    <n v="-1"/>
  </r>
  <r>
    <x v="129"/>
    <m/>
    <n v="-1"/>
    <n v="-1"/>
  </r>
  <r>
    <x v="130"/>
    <m/>
    <n v="-1"/>
    <n v="-1"/>
  </r>
  <r>
    <x v="131"/>
    <m/>
    <n v="-1"/>
    <n v="-1"/>
  </r>
  <r>
    <x v="132"/>
    <m/>
    <n v="-1"/>
    <n v="-1"/>
  </r>
  <r>
    <x v="133"/>
    <m/>
    <n v="-1"/>
    <n v="-1"/>
  </r>
  <r>
    <x v="134"/>
    <m/>
    <n v="-1"/>
    <n v="-1"/>
  </r>
  <r>
    <x v="135"/>
    <m/>
    <n v="-1"/>
    <n v="-1"/>
  </r>
  <r>
    <x v="136"/>
    <m/>
    <n v="-1"/>
    <n v="-1"/>
  </r>
  <r>
    <x v="137"/>
    <m/>
    <n v="-1"/>
    <n v="-1"/>
  </r>
  <r>
    <x v="138"/>
    <m/>
    <n v="-1"/>
    <n v="-1"/>
  </r>
  <r>
    <x v="139"/>
    <m/>
    <n v="-1"/>
    <n v="-1"/>
  </r>
  <r>
    <x v="140"/>
    <m/>
    <n v="-1"/>
    <n v="-1"/>
  </r>
  <r>
    <x v="141"/>
    <m/>
    <n v="-1"/>
    <n v="-1"/>
  </r>
  <r>
    <x v="153"/>
    <m/>
    <n v="-1"/>
    <n v="-1"/>
  </r>
  <r>
    <x v="142"/>
    <m/>
    <n v="-1"/>
    <n v="-1"/>
  </r>
  <r>
    <x v="143"/>
    <m/>
    <n v="-1"/>
    <n v="-1"/>
  </r>
  <r>
    <x v="144"/>
    <m/>
    <n v="-1"/>
    <n v="-1"/>
  </r>
  <r>
    <x v="145"/>
    <m/>
    <n v="-1"/>
    <n v="-1"/>
  </r>
  <r>
    <x v="146"/>
    <m/>
    <n v="-1"/>
    <n v="-1"/>
  </r>
  <r>
    <x v="147"/>
    <m/>
    <n v="-1"/>
    <n v="-1"/>
  </r>
  <r>
    <x v="148"/>
    <m/>
    <n v="-1"/>
    <n v="-1"/>
  </r>
  <r>
    <x v="149"/>
    <m/>
    <n v="-1"/>
    <n v="-1"/>
  </r>
  <r>
    <x v="150"/>
    <m/>
    <n v="-1"/>
    <n v="-1"/>
  </r>
  <r>
    <x v="155"/>
    <m/>
    <n v="-1"/>
    <n v="-1"/>
  </r>
  <r>
    <x v="156"/>
    <m/>
    <n v="-1"/>
    <n v="-1"/>
  </r>
  <r>
    <x v="157"/>
    <m/>
    <n v="-1"/>
    <n v="-1"/>
  </r>
  <r>
    <x v="158"/>
    <m/>
    <n v="-1"/>
    <n v="-1"/>
  </r>
  <r>
    <x v="159"/>
    <m/>
    <n v="-1"/>
    <n v="-1"/>
  </r>
  <r>
    <x v="160"/>
    <m/>
    <n v="-1"/>
    <n v="-1"/>
  </r>
  <r>
    <x v="161"/>
    <m/>
    <n v="-1"/>
    <n v="-1"/>
  </r>
  <r>
    <x v="162"/>
    <m/>
    <n v="-1"/>
    <n v="-1"/>
  </r>
  <r>
    <x v="163"/>
    <m/>
    <n v="-1"/>
    <n v="-1"/>
  </r>
  <r>
    <x v="164"/>
    <m/>
    <n v="-1"/>
    <n v="-1"/>
  </r>
  <r>
    <x v="165"/>
    <m/>
    <n v="-1"/>
    <n v="-1"/>
  </r>
  <r>
    <x v="166"/>
    <m/>
    <n v="-1"/>
    <n v="-1"/>
  </r>
  <r>
    <x v="167"/>
    <m/>
    <n v="-1"/>
    <n v="-1"/>
  </r>
  <r>
    <x v="168"/>
    <m/>
    <n v="-1"/>
    <n v="-1"/>
  </r>
  <r>
    <x v="170"/>
    <m/>
    <n v="-1"/>
    <n v="-1"/>
  </r>
  <r>
    <x v="169"/>
    <m/>
    <n v="-1"/>
    <n v="-1"/>
  </r>
  <r>
    <x v="171"/>
    <m/>
    <n v="-1"/>
    <n v="-1"/>
  </r>
  <r>
    <x v="172"/>
    <m/>
    <n v="-1"/>
    <n v="-1"/>
  </r>
  <r>
    <x v="173"/>
    <m/>
    <n v="-1"/>
    <n v="-1"/>
  </r>
  <r>
    <x v="174"/>
    <m/>
    <n v="-1"/>
    <n v="-1"/>
  </r>
  <r>
    <x v="175"/>
    <m/>
    <n v="-1"/>
    <n v="-1"/>
  </r>
  <r>
    <x v="176"/>
    <m/>
    <n v="-1"/>
    <n v="-1"/>
  </r>
  <r>
    <x v="177"/>
    <m/>
    <n v="-1"/>
    <n v="-1"/>
  </r>
  <r>
    <x v="178"/>
    <m/>
    <n v="-1"/>
    <n v="-1"/>
  </r>
  <r>
    <x v="179"/>
    <m/>
    <n v="-1"/>
    <n v="-1"/>
  </r>
  <r>
    <x v="180"/>
    <m/>
    <n v="-1"/>
    <n v="-1"/>
  </r>
  <r>
    <x v="181"/>
    <m/>
    <n v="-1"/>
    <n v="-1"/>
  </r>
  <r>
    <x v="182"/>
    <m/>
    <n v="-1"/>
    <n v="-1"/>
  </r>
  <r>
    <x v="186"/>
    <m/>
    <n v="-1"/>
    <n v="-1"/>
  </r>
  <r>
    <x v="183"/>
    <m/>
    <n v="-1"/>
    <n v="-1"/>
  </r>
  <r>
    <x v="184"/>
    <m/>
    <n v="-1"/>
    <n v="-1"/>
  </r>
  <r>
    <x v="185"/>
    <m/>
    <n v="-1"/>
    <n v="-1"/>
  </r>
  <r>
    <x v="187"/>
    <m/>
    <n v="-1"/>
    <n v="-1"/>
  </r>
  <r>
    <x v="188"/>
    <m/>
    <n v="-1"/>
    <n v="-1"/>
  </r>
  <r>
    <x v="189"/>
    <m/>
    <n v="-1"/>
    <n v="-1"/>
  </r>
  <r>
    <x v="190"/>
    <m/>
    <n v="-1"/>
    <n v="-1"/>
  </r>
  <r>
    <x v="191"/>
    <m/>
    <n v="-1"/>
    <n v="-1"/>
  </r>
  <r>
    <x v="192"/>
    <m/>
    <n v="-1"/>
    <n v="-1"/>
  </r>
  <r>
    <x v="193"/>
    <m/>
    <n v="-1"/>
    <n v="-1"/>
  </r>
  <r>
    <x v="194"/>
    <m/>
    <n v="-1"/>
    <n v="-1"/>
  </r>
  <r>
    <x v="195"/>
    <m/>
    <n v="-1"/>
    <n v="-1"/>
  </r>
  <r>
    <x v="196"/>
    <m/>
    <n v="-1"/>
    <n v="-1"/>
  </r>
  <r>
    <x v="197"/>
    <m/>
    <n v="-1"/>
    <n v="-1"/>
  </r>
  <r>
    <x v="198"/>
    <m/>
    <n v="-1"/>
    <n v="-1"/>
  </r>
  <r>
    <x v="199"/>
    <m/>
    <n v="-1"/>
    <n v="-1"/>
  </r>
  <r>
    <x v="200"/>
    <m/>
    <n v="-1"/>
    <n v="-1"/>
  </r>
  <r>
    <x v="201"/>
    <m/>
    <n v="-1"/>
    <n v="-1"/>
  </r>
  <r>
    <x v="202"/>
    <m/>
    <n v="-1"/>
    <n v="-1"/>
  </r>
  <r>
    <x v="203"/>
    <m/>
    <n v="-1"/>
    <n v="-1"/>
  </r>
  <r>
    <x v="204"/>
    <m/>
    <n v="-1"/>
    <n v="-1"/>
  </r>
  <r>
    <x v="205"/>
    <m/>
    <n v="-1"/>
    <n v="-1"/>
  </r>
  <r>
    <x v="206"/>
    <m/>
    <n v="-1"/>
    <n v="-1"/>
  </r>
  <r>
    <x v="207"/>
    <m/>
    <n v="-1"/>
    <n v="-1"/>
  </r>
  <r>
    <x v="208"/>
    <m/>
    <n v="-1"/>
    <n v="-1"/>
  </r>
  <r>
    <x v="209"/>
    <m/>
    <n v="-1"/>
    <n v="-1"/>
  </r>
  <r>
    <x v="210"/>
    <m/>
    <n v="-1"/>
    <n v="-1"/>
  </r>
  <r>
    <x v="211"/>
    <m/>
    <n v="-1"/>
    <n v="-1"/>
  </r>
  <r>
    <x v="212"/>
    <m/>
    <n v="-1"/>
    <n v="-1"/>
  </r>
  <r>
    <x v="213"/>
    <m/>
    <n v="-1"/>
    <n v="-1"/>
  </r>
  <r>
    <x v="214"/>
    <m/>
    <n v="-1"/>
    <n v="-1"/>
  </r>
  <r>
    <x v="215"/>
    <m/>
    <n v="-1"/>
    <n v="-1"/>
  </r>
  <r>
    <x v="216"/>
    <m/>
    <n v="-1"/>
    <n v="-1"/>
  </r>
  <r>
    <x v="217"/>
    <m/>
    <n v="-1"/>
    <n v="-1"/>
  </r>
  <r>
    <x v="218"/>
    <m/>
    <n v="-1"/>
    <n v="-1"/>
  </r>
  <r>
    <x v="219"/>
    <m/>
    <n v="-1"/>
    <n v="-1"/>
  </r>
  <r>
    <x v="220"/>
    <m/>
    <n v="-1"/>
    <n v="-1"/>
  </r>
  <r>
    <x v="221"/>
    <m/>
    <n v="-1"/>
    <n v="-1"/>
  </r>
  <r>
    <x v="222"/>
    <m/>
    <n v="-1"/>
    <n v="-1"/>
  </r>
  <r>
    <x v="224"/>
    <m/>
    <n v="-1"/>
    <n v="-1"/>
  </r>
  <r>
    <x v="223"/>
    <m/>
    <n v="-1"/>
    <n v="-1"/>
  </r>
  <r>
    <x v="225"/>
    <m/>
    <n v="-1"/>
    <n v="-1"/>
  </r>
  <r>
    <x v="226"/>
    <m/>
    <n v="-1"/>
    <n v="-1"/>
  </r>
  <r>
    <x v="227"/>
    <m/>
    <n v="-1"/>
    <n v="-1"/>
  </r>
  <r>
    <x v="228"/>
    <m/>
    <n v="-1"/>
    <n v="-1"/>
  </r>
  <r>
    <x v="229"/>
    <m/>
    <n v="-1"/>
    <n v="-1"/>
  </r>
  <r>
    <x v="230"/>
    <m/>
    <n v="-1"/>
    <n v="-1"/>
  </r>
  <r>
    <x v="231"/>
    <m/>
    <n v="-1"/>
    <n v="-1"/>
  </r>
  <r>
    <x v="232"/>
    <m/>
    <n v="-1"/>
    <n v="-1"/>
  </r>
  <r>
    <x v="233"/>
    <m/>
    <n v="-1"/>
    <n v="-1"/>
  </r>
  <r>
    <x v="234"/>
    <m/>
    <n v="-1"/>
    <n v="-1"/>
  </r>
  <r>
    <x v="235"/>
    <m/>
    <n v="-1"/>
    <n v="-1"/>
  </r>
  <r>
    <x v="236"/>
    <m/>
    <n v="-1"/>
    <n v="-1"/>
  </r>
  <r>
    <x v="237"/>
    <m/>
    <n v="-1"/>
    <n v="-1"/>
  </r>
  <r>
    <x v="238"/>
    <m/>
    <n v="-1"/>
    <n v="-1"/>
  </r>
  <r>
    <x v="239"/>
    <m/>
    <n v="-1"/>
    <n v="-1"/>
  </r>
  <r>
    <x v="240"/>
    <m/>
    <n v="-1"/>
    <n v="-1"/>
  </r>
  <r>
    <x v="241"/>
    <m/>
    <n v="-1"/>
    <n v="-1"/>
  </r>
  <r>
    <x v="242"/>
    <m/>
    <n v="-1"/>
    <n v="-1"/>
  </r>
  <r>
    <x v="243"/>
    <m/>
    <n v="-1"/>
    <n v="-1"/>
  </r>
  <r>
    <x v="244"/>
    <m/>
    <n v="-1"/>
    <n v="-1"/>
  </r>
  <r>
    <x v="246"/>
    <m/>
    <n v="-1"/>
    <n v="-1"/>
  </r>
  <r>
    <x v="245"/>
    <m/>
    <n v="-1"/>
    <n v="-1"/>
  </r>
  <r>
    <x v="247"/>
    <m/>
    <n v="-1"/>
    <n v="-1"/>
  </r>
  <r>
    <x v="248"/>
    <m/>
    <n v="-1"/>
    <n v="-1"/>
  </r>
  <r>
    <x v="249"/>
    <m/>
    <n v="-1"/>
    <n v="-1"/>
  </r>
  <r>
    <x v="250"/>
    <m/>
    <n v="-1"/>
    <n v="-1"/>
  </r>
  <r>
    <x v="251"/>
    <m/>
    <n v="-1"/>
    <n v="-1"/>
  </r>
  <r>
    <x v="252"/>
    <m/>
    <n v="-1"/>
    <n v="-1"/>
  </r>
  <r>
    <x v="253"/>
    <m/>
    <n v="-1"/>
    <n v="-1"/>
  </r>
  <r>
    <x v="254"/>
    <m/>
    <n v="-1"/>
    <n v="-1"/>
  </r>
  <r>
    <x v="255"/>
    <m/>
    <n v="-1"/>
    <n v="-1"/>
  </r>
  <r>
    <x v="256"/>
    <m/>
    <n v="-1"/>
    <n v="-1"/>
  </r>
  <r>
    <x v="257"/>
    <m/>
    <n v="-1"/>
    <n v="-1"/>
  </r>
  <r>
    <x v="258"/>
    <m/>
    <n v="-1"/>
    <n v="-1"/>
  </r>
  <r>
    <x v="259"/>
    <m/>
    <n v="-1"/>
    <n v="-1"/>
  </r>
  <r>
    <x v="260"/>
    <m/>
    <n v="-1"/>
    <n v="-1"/>
  </r>
  <r>
    <x v="261"/>
    <m/>
    <n v="-1"/>
    <n v="-1"/>
  </r>
  <r>
    <x v="262"/>
    <m/>
    <n v="-1"/>
    <n v="-1"/>
  </r>
  <r>
    <x v="269"/>
    <m/>
    <n v="-1"/>
    <n v="-1"/>
  </r>
  <r>
    <x v="270"/>
    <m/>
    <n v="-1"/>
    <n v="-1"/>
  </r>
  <r>
    <x v="263"/>
    <m/>
    <n v="-1"/>
    <n v="-1"/>
  </r>
  <r>
    <x v="264"/>
    <m/>
    <n v="-1"/>
    <n v="-1"/>
  </r>
  <r>
    <x v="265"/>
    <m/>
    <n v="-1"/>
    <n v="-1"/>
  </r>
  <r>
    <x v="266"/>
    <m/>
    <n v="-1"/>
    <n v="-1"/>
  </r>
  <r>
    <x v="267"/>
    <m/>
    <n v="-1"/>
    <n v="-1"/>
  </r>
  <r>
    <x v="268"/>
    <m/>
    <n v="-1"/>
    <n v="-1"/>
  </r>
  <r>
    <x v="271"/>
    <m/>
    <n v="-1"/>
    <n v="-1"/>
  </r>
  <r>
    <x v="272"/>
    <m/>
    <n v="-1"/>
    <n v="-1"/>
  </r>
  <r>
    <x v="273"/>
    <m/>
    <n v="-1"/>
    <n v="-1"/>
  </r>
  <r>
    <x v="274"/>
    <m/>
    <n v="-1"/>
    <n v="-1"/>
  </r>
  <r>
    <x v="275"/>
    <m/>
    <n v="-1"/>
    <n v="-1"/>
  </r>
  <r>
    <x v="276"/>
    <m/>
    <n v="-1"/>
    <n v="-1"/>
  </r>
  <r>
    <x v="277"/>
    <m/>
    <n v="-1"/>
    <n v="-1"/>
  </r>
  <r>
    <x v="278"/>
    <m/>
    <n v="-1"/>
    <n v="-1"/>
  </r>
  <r>
    <x v="279"/>
    <m/>
    <n v="-1"/>
    <n v="-1"/>
  </r>
  <r>
    <x v="280"/>
    <m/>
    <n v="-1"/>
    <n v="-1"/>
  </r>
  <r>
    <x v="284"/>
    <m/>
    <n v="-1"/>
    <n v="-1"/>
  </r>
  <r>
    <x v="285"/>
    <m/>
    <n v="-1"/>
    <n v="-1"/>
  </r>
  <r>
    <x v="297"/>
    <m/>
    <n v="-1"/>
    <n v="-1"/>
  </r>
  <r>
    <x v="286"/>
    <m/>
    <n v="-1"/>
    <n v="-1"/>
  </r>
  <r>
    <x v="287"/>
    <m/>
    <n v="-1"/>
    <n v="-1"/>
  </r>
  <r>
    <x v="288"/>
    <m/>
    <n v="-1"/>
    <n v="-1"/>
  </r>
  <r>
    <x v="289"/>
    <m/>
    <n v="-1"/>
    <n v="-1"/>
  </r>
  <r>
    <x v="290"/>
    <m/>
    <n v="-1"/>
    <n v="-1"/>
  </r>
  <r>
    <x v="291"/>
    <m/>
    <n v="-1"/>
    <n v="-1"/>
  </r>
  <r>
    <x v="292"/>
    <m/>
    <n v="-1"/>
    <n v="-1"/>
  </r>
  <r>
    <x v="293"/>
    <m/>
    <n v="-1"/>
    <n v="-1"/>
  </r>
  <r>
    <x v="294"/>
    <m/>
    <n v="-1"/>
    <n v="-1"/>
  </r>
  <r>
    <x v="295"/>
    <m/>
    <n v="-1"/>
    <n v="-1"/>
  </r>
  <r>
    <x v="296"/>
    <m/>
    <n v="-1"/>
    <n v="-1"/>
  </r>
  <r>
    <x v="298"/>
    <m/>
    <n v="-1"/>
    <n v="-1"/>
  </r>
  <r>
    <x v="299"/>
    <m/>
    <n v="-1"/>
    <n v="-1"/>
  </r>
  <r>
    <x v="300"/>
    <m/>
    <n v="-1"/>
    <n v="-1"/>
  </r>
  <r>
    <x v="301"/>
    <m/>
    <n v="-1"/>
    <n v="-1"/>
  </r>
  <r>
    <x v="302"/>
    <m/>
    <n v="-1"/>
    <n v="-1"/>
  </r>
  <r>
    <x v="303"/>
    <m/>
    <n v="-1"/>
    <n v="-1"/>
  </r>
  <r>
    <x v="304"/>
    <m/>
    <n v="-1"/>
    <n v="-1"/>
  </r>
  <r>
    <x v="305"/>
    <m/>
    <n v="-1"/>
    <n v="-1"/>
  </r>
  <r>
    <x v="306"/>
    <m/>
    <n v="-1"/>
    <n v="-1"/>
  </r>
  <r>
    <x v="307"/>
    <m/>
    <n v="-1"/>
    <n v="-1"/>
  </r>
  <r>
    <x v="308"/>
    <m/>
    <n v="-1"/>
    <n v="-1"/>
  </r>
  <r>
    <x v="309"/>
    <m/>
    <n v="-1"/>
    <n v="-1"/>
  </r>
  <r>
    <x v="310"/>
    <m/>
    <n v="-1"/>
    <n v="-1"/>
  </r>
  <r>
    <x v="311"/>
    <m/>
    <n v="-1"/>
    <n v="-1"/>
  </r>
  <r>
    <x v="312"/>
    <m/>
    <n v="-1"/>
    <n v="-1"/>
  </r>
  <r>
    <x v="313"/>
    <m/>
    <n v="-1"/>
    <n v="-1"/>
  </r>
  <r>
    <x v="314"/>
    <m/>
    <n v="-1"/>
    <n v="-1"/>
  </r>
  <r>
    <x v="331"/>
    <m/>
    <n v="-1"/>
    <n v="-1"/>
  </r>
  <r>
    <x v="315"/>
    <m/>
    <n v="-1"/>
    <n v="-1"/>
  </r>
  <r>
    <x v="316"/>
    <m/>
    <n v="-1"/>
    <n v="-1"/>
  </r>
  <r>
    <x v="317"/>
    <m/>
    <n v="-1"/>
    <n v="-1"/>
  </r>
  <r>
    <x v="318"/>
    <m/>
    <n v="-1"/>
    <n v="-1"/>
  </r>
  <r>
    <x v="319"/>
    <m/>
    <n v="-1"/>
    <n v="-1"/>
  </r>
  <r>
    <x v="320"/>
    <m/>
    <n v="-1"/>
    <n v="-1"/>
  </r>
  <r>
    <x v="321"/>
    <m/>
    <n v="-1"/>
    <n v="-1"/>
  </r>
  <r>
    <x v="322"/>
    <m/>
    <n v="-1"/>
    <n v="-1"/>
  </r>
  <r>
    <x v="323"/>
    <m/>
    <n v="-1"/>
    <n v="-1"/>
  </r>
  <r>
    <x v="324"/>
    <m/>
    <n v="-1"/>
    <n v="-1"/>
  </r>
  <r>
    <x v="325"/>
    <m/>
    <n v="-1"/>
    <n v="-1"/>
  </r>
  <r>
    <x v="334"/>
    <m/>
    <n v="-1"/>
    <n v="-1"/>
  </r>
  <r>
    <x v="332"/>
    <m/>
    <n v="-1"/>
    <n v="-1"/>
  </r>
  <r>
    <x v="335"/>
    <m/>
    <n v="-1"/>
    <n v="-1"/>
  </r>
  <r>
    <x v="327"/>
    <m/>
    <n v="-1"/>
    <n v="-1"/>
  </r>
  <r>
    <x v="329"/>
    <m/>
    <n v="-1"/>
    <n v="-1"/>
  </r>
  <r>
    <x v="328"/>
    <m/>
    <n v="-1"/>
    <n v="-1"/>
  </r>
  <r>
    <x v="330"/>
    <m/>
    <n v="-1"/>
    <n v="-1"/>
  </r>
  <r>
    <x v="333"/>
    <m/>
    <n v="-1"/>
    <n v="-1"/>
  </r>
  <r>
    <x v="326"/>
    <m/>
    <n v="-1"/>
    <n v="-1"/>
  </r>
  <r>
    <x v="281"/>
    <m/>
    <n v="-1"/>
    <n v="-1"/>
  </r>
  <r>
    <x v="282"/>
    <m/>
    <n v="-1"/>
    <n v="-1"/>
  </r>
  <r>
    <x v="283"/>
    <m/>
    <n v="-1"/>
    <n v="-1"/>
  </r>
  <r>
    <x v="346"/>
    <m/>
    <n v="-1"/>
    <n v="-1"/>
  </r>
  <r>
    <x v="347"/>
    <m/>
    <n v="-1"/>
    <n v="-1"/>
  </r>
  <r>
    <x v="348"/>
    <m/>
    <n v="-1"/>
    <n v="-1"/>
  </r>
  <r>
    <x v="349"/>
    <m/>
    <n v="-1"/>
    <n v="-1"/>
  </r>
  <r>
    <x v="350"/>
    <m/>
    <n v="-1"/>
    <n v="-1"/>
  </r>
  <r>
    <x v="351"/>
    <m/>
    <n v="-1"/>
    <n v="-1"/>
  </r>
  <r>
    <x v="352"/>
    <m/>
    <n v="-1"/>
    <n v="-1"/>
  </r>
  <r>
    <x v="353"/>
    <m/>
    <n v="-1"/>
    <n v="-1"/>
  </r>
  <r>
    <x v="354"/>
    <m/>
    <n v="-1"/>
    <n v="-1"/>
  </r>
  <r>
    <x v="355"/>
    <m/>
    <n v="-1"/>
    <n v="-1"/>
  </r>
  <r>
    <x v="356"/>
    <m/>
    <n v="-1"/>
    <n v="-1"/>
  </r>
  <r>
    <x v="357"/>
    <m/>
    <n v="-1"/>
    <n v="-1"/>
  </r>
  <r>
    <x v="436"/>
    <m/>
    <n v="-1"/>
    <n v="-1"/>
  </r>
  <r>
    <x v="437"/>
    <m/>
    <n v="-1"/>
    <n v="-1"/>
  </r>
  <r>
    <x v="438"/>
    <m/>
    <n v="-1"/>
    <n v="-1"/>
  </r>
  <r>
    <x v="439"/>
    <m/>
    <n v="-1"/>
    <n v="-1"/>
  </r>
  <r>
    <x v="440"/>
    <m/>
    <n v="-1"/>
    <n v="-1"/>
  </r>
  <r>
    <x v="442"/>
    <m/>
    <n v="-1"/>
    <n v="-1"/>
  </r>
  <r>
    <x v="441"/>
    <m/>
    <n v="-1"/>
    <n v="-1"/>
  </r>
  <r>
    <x v="443"/>
    <m/>
    <n v="-1"/>
    <n v="-1"/>
  </r>
  <r>
    <x v="444"/>
    <m/>
    <n v="-1"/>
    <n v="-1"/>
  </r>
  <r>
    <x v="445"/>
    <m/>
    <n v="-1"/>
    <n v="-1"/>
  </r>
  <r>
    <x v="358"/>
    <m/>
    <n v="-1"/>
    <n v="-1"/>
  </r>
  <r>
    <x v="359"/>
    <m/>
    <n v="-1"/>
    <n v="-1"/>
  </r>
  <r>
    <x v="360"/>
    <m/>
    <n v="-1"/>
    <n v="-1"/>
  </r>
  <r>
    <x v="375"/>
    <m/>
    <n v="-1"/>
    <n v="-1"/>
  </r>
  <r>
    <x v="361"/>
    <m/>
    <n v="-1"/>
    <n v="-1"/>
  </r>
  <r>
    <x v="362"/>
    <m/>
    <n v="-1"/>
    <n v="-1"/>
  </r>
  <r>
    <x v="363"/>
    <m/>
    <n v="-1"/>
    <n v="-1"/>
  </r>
  <r>
    <x v="364"/>
    <m/>
    <n v="-1"/>
    <n v="-1"/>
  </r>
  <r>
    <x v="365"/>
    <m/>
    <n v="-1"/>
    <n v="-1"/>
  </r>
  <r>
    <x v="366"/>
    <m/>
    <n v="-1"/>
    <n v="-1"/>
  </r>
  <r>
    <x v="367"/>
    <m/>
    <n v="-1"/>
    <n v="-1"/>
  </r>
  <r>
    <x v="368"/>
    <m/>
    <n v="-1"/>
    <n v="-1"/>
  </r>
  <r>
    <x v="369"/>
    <m/>
    <n v="-1"/>
    <n v="-1"/>
  </r>
  <r>
    <x v="370"/>
    <m/>
    <n v="-1"/>
    <n v="-1"/>
  </r>
  <r>
    <x v="371"/>
    <m/>
    <n v="-1"/>
    <n v="-1"/>
  </r>
  <r>
    <x v="372"/>
    <m/>
    <n v="-1"/>
    <n v="-1"/>
  </r>
  <r>
    <x v="376"/>
    <m/>
    <n v="-1"/>
    <n v="-1"/>
  </r>
  <r>
    <x v="377"/>
    <m/>
    <n v="-1"/>
    <n v="-1"/>
  </r>
  <r>
    <x v="378"/>
    <m/>
    <n v="-1"/>
    <n v="-1"/>
  </r>
  <r>
    <x v="374"/>
    <m/>
    <n v="-1"/>
    <n v="-1"/>
  </r>
  <r>
    <x v="379"/>
    <m/>
    <n v="-1"/>
    <n v="-1"/>
  </r>
  <r>
    <x v="380"/>
    <m/>
    <n v="-1"/>
    <n v="-1"/>
  </r>
  <r>
    <x v="381"/>
    <m/>
    <n v="-1"/>
    <n v="-1"/>
  </r>
  <r>
    <x v="382"/>
    <m/>
    <n v="-1"/>
    <n v="-1"/>
  </r>
  <r>
    <x v="400"/>
    <m/>
    <n v="-1"/>
    <n v="-1"/>
  </r>
  <r>
    <x v="383"/>
    <m/>
    <n v="-1"/>
    <n v="-1"/>
  </r>
  <r>
    <x v="384"/>
    <m/>
    <n v="-1"/>
    <n v="-1"/>
  </r>
  <r>
    <x v="399"/>
    <m/>
    <n v="-1"/>
    <n v="-1"/>
  </r>
  <r>
    <x v="385"/>
    <m/>
    <n v="-1"/>
    <n v="-1"/>
  </r>
  <r>
    <x v="401"/>
    <m/>
    <n v="-1"/>
    <n v="-1"/>
  </r>
  <r>
    <x v="402"/>
    <m/>
    <n v="-1"/>
    <n v="-1"/>
  </r>
  <r>
    <x v="386"/>
    <m/>
    <n v="-1"/>
    <n v="-1"/>
  </r>
  <r>
    <x v="387"/>
    <m/>
    <n v="-1"/>
    <n v="-1"/>
  </r>
  <r>
    <x v="388"/>
    <m/>
    <n v="-1"/>
    <n v="-1"/>
  </r>
  <r>
    <x v="389"/>
    <m/>
    <n v="-1"/>
    <n v="-1"/>
  </r>
  <r>
    <x v="397"/>
    <m/>
    <n v="-1"/>
    <n v="-1"/>
  </r>
  <r>
    <x v="398"/>
    <m/>
    <n v="-1"/>
    <n v="-1"/>
  </r>
  <r>
    <x v="403"/>
    <m/>
    <n v="-1"/>
    <n v="-1"/>
  </r>
  <r>
    <x v="390"/>
    <m/>
    <n v="-1"/>
    <n v="-1"/>
  </r>
  <r>
    <x v="391"/>
    <m/>
    <n v="-1"/>
    <n v="-1"/>
  </r>
  <r>
    <x v="392"/>
    <m/>
    <n v="-1"/>
    <n v="-1"/>
  </r>
  <r>
    <x v="393"/>
    <m/>
    <n v="-1"/>
    <n v="-1"/>
  </r>
  <r>
    <x v="394"/>
    <m/>
    <n v="-1"/>
    <n v="-1"/>
  </r>
  <r>
    <x v="395"/>
    <m/>
    <n v="-1"/>
    <n v="-1"/>
  </r>
  <r>
    <x v="396"/>
    <m/>
    <n v="-1"/>
    <n v="-1"/>
  </r>
  <r>
    <x v="404"/>
    <m/>
    <n v="-1"/>
    <n v="-1"/>
  </r>
  <r>
    <x v="405"/>
    <m/>
    <n v="-1"/>
    <n v="-1"/>
  </r>
  <r>
    <x v="413"/>
    <m/>
    <n v="-1"/>
    <n v="-1"/>
  </r>
  <r>
    <x v="406"/>
    <m/>
    <n v="-1"/>
    <n v="-1"/>
  </r>
  <r>
    <x v="407"/>
    <m/>
    <n v="-1"/>
    <n v="-1"/>
  </r>
  <r>
    <x v="408"/>
    <m/>
    <n v="-1"/>
    <n v="-1"/>
  </r>
  <r>
    <x v="409"/>
    <m/>
    <n v="-1"/>
    <n v="-1"/>
  </r>
  <r>
    <x v="410"/>
    <m/>
    <n v="-1"/>
    <n v="-1"/>
  </r>
  <r>
    <x v="411"/>
    <m/>
    <n v="-1"/>
    <n v="-1"/>
  </r>
  <r>
    <x v="412"/>
    <m/>
    <n v="-1"/>
    <n v="-1"/>
  </r>
  <r>
    <x v="414"/>
    <m/>
    <n v="-1"/>
    <n v="-1"/>
  </r>
  <r>
    <x v="415"/>
    <m/>
    <n v="-1"/>
    <n v="-1"/>
  </r>
  <r>
    <x v="416"/>
    <m/>
    <n v="-1"/>
    <n v="-1"/>
  </r>
  <r>
    <x v="417"/>
    <m/>
    <n v="-1"/>
    <n v="-1"/>
  </r>
  <r>
    <x v="418"/>
    <m/>
    <n v="-1"/>
    <n v="-1"/>
  </r>
  <r>
    <x v="419"/>
    <m/>
    <n v="-1"/>
    <n v="-1"/>
  </r>
  <r>
    <x v="434"/>
    <m/>
    <n v="-1"/>
    <n v="-1"/>
  </r>
  <r>
    <x v="420"/>
    <m/>
    <n v="-1"/>
    <n v="-1"/>
  </r>
  <r>
    <x v="421"/>
    <m/>
    <n v="-1"/>
    <n v="-1"/>
  </r>
  <r>
    <x v="422"/>
    <m/>
    <n v="-1"/>
    <n v="-1"/>
  </r>
  <r>
    <x v="423"/>
    <m/>
    <n v="-1"/>
    <n v="-1"/>
  </r>
  <r>
    <x v="424"/>
    <m/>
    <n v="-1"/>
    <n v="-1"/>
  </r>
  <r>
    <x v="425"/>
    <m/>
    <n v="-1"/>
    <n v="-1"/>
  </r>
  <r>
    <x v="426"/>
    <m/>
    <n v="-1"/>
    <n v="-1"/>
  </r>
  <r>
    <x v="435"/>
    <m/>
    <n v="-1"/>
    <n v="-1"/>
  </r>
  <r>
    <x v="427"/>
    <m/>
    <n v="-1"/>
    <n v="-1"/>
  </r>
  <r>
    <x v="428"/>
    <m/>
    <n v="-1"/>
    <n v="-1"/>
  </r>
  <r>
    <x v="429"/>
    <m/>
    <n v="-1"/>
    <n v="-1"/>
  </r>
  <r>
    <x v="430"/>
    <m/>
    <n v="-1"/>
    <n v="-1"/>
  </r>
  <r>
    <x v="431"/>
    <m/>
    <n v="-1"/>
    <n v="-1"/>
  </r>
  <r>
    <x v="432"/>
    <m/>
    <n v="-1"/>
    <n v="-1"/>
  </r>
  <r>
    <x v="433"/>
    <m/>
    <n v="-1"/>
    <n v="-1"/>
  </r>
  <r>
    <x v="446"/>
    <m/>
    <n v="-1"/>
    <n v="-1"/>
  </r>
  <r>
    <x v="447"/>
    <m/>
    <n v="-1"/>
    <n v="-1"/>
  </r>
  <r>
    <x v="448"/>
    <m/>
    <n v="-1"/>
    <n v="-1"/>
  </r>
  <r>
    <x v="449"/>
    <m/>
    <n v="-1"/>
    <n v="-1"/>
  </r>
  <r>
    <x v="450"/>
    <m/>
    <n v="-1"/>
    <n v="-1"/>
  </r>
  <r>
    <x v="451"/>
    <m/>
    <n v="-1"/>
    <n v="-1"/>
  </r>
  <r>
    <x v="452"/>
    <m/>
    <n v="-1"/>
    <n v="-1"/>
  </r>
  <r>
    <x v="453"/>
    <m/>
    <n v="-1"/>
    <n v="-1"/>
  </r>
  <r>
    <x v="454"/>
    <m/>
    <n v="-1"/>
    <n v="-1"/>
  </r>
  <r>
    <x v="455"/>
    <m/>
    <n v="-1"/>
    <n v="-1"/>
  </r>
  <r>
    <x v="456"/>
    <m/>
    <n v="-1"/>
    <n v="-1"/>
  </r>
  <r>
    <x v="457"/>
    <m/>
    <n v="-1"/>
    <n v="-1"/>
  </r>
  <r>
    <x v="458"/>
    <m/>
    <n v="-1"/>
    <n v="-1"/>
  </r>
  <r>
    <x v="459"/>
    <m/>
    <n v="-1"/>
    <n v="-1"/>
  </r>
  <r>
    <x v="460"/>
    <m/>
    <n v="-1"/>
    <n v="-1"/>
  </r>
  <r>
    <x v="461"/>
    <m/>
    <n v="-1"/>
    <n v="-1"/>
  </r>
  <r>
    <x v="462"/>
    <m/>
    <n v="-1"/>
    <n v="-1"/>
  </r>
  <r>
    <x v="463"/>
    <m/>
    <n v="-1"/>
    <n v="-1"/>
  </r>
  <r>
    <x v="464"/>
    <m/>
    <n v="-1"/>
    <n v="-1"/>
  </r>
  <r>
    <x v="465"/>
    <m/>
    <n v="-1"/>
    <n v="-1"/>
  </r>
  <r>
    <x v="466"/>
    <m/>
    <n v="-1"/>
    <n v="-1"/>
  </r>
  <r>
    <x v="467"/>
    <m/>
    <n v="-1"/>
    <n v="-1"/>
  </r>
  <r>
    <x v="468"/>
    <m/>
    <n v="-1"/>
    <n v="-1"/>
  </r>
  <r>
    <x v="469"/>
    <m/>
    <n v="-1"/>
    <n v="-1"/>
  </r>
  <r>
    <x v="470"/>
    <m/>
    <n v="-1"/>
    <n v="-1"/>
  </r>
  <r>
    <x v="471"/>
    <m/>
    <n v="-1"/>
    <n v="-1"/>
  </r>
  <r>
    <x v="472"/>
    <m/>
    <n v="-1"/>
    <n v="-1"/>
  </r>
  <r>
    <x v="473"/>
    <m/>
    <n v="-1"/>
    <n v="-1"/>
  </r>
  <r>
    <x v="474"/>
    <m/>
    <n v="-1"/>
    <n v="-1"/>
  </r>
  <r>
    <x v="475"/>
    <m/>
    <n v="-1"/>
    <n v="-1"/>
  </r>
  <r>
    <x v="476"/>
    <m/>
    <n v="-1"/>
    <n v="-1"/>
  </r>
  <r>
    <x v="477"/>
    <m/>
    <n v="-1"/>
    <n v="-1"/>
  </r>
  <r>
    <x v="478"/>
    <m/>
    <n v="-1"/>
    <n v="-1"/>
  </r>
  <r>
    <x v="479"/>
    <m/>
    <n v="-1"/>
    <n v="-1"/>
  </r>
  <r>
    <x v="480"/>
    <m/>
    <n v="-1"/>
    <n v="-1"/>
  </r>
  <r>
    <x v="481"/>
    <m/>
    <n v="-1"/>
    <n v="-1"/>
  </r>
  <r>
    <x v="482"/>
    <m/>
    <n v="-1"/>
    <n v="-1"/>
  </r>
  <r>
    <x v="483"/>
    <m/>
    <n v="-1"/>
    <n v="-1"/>
  </r>
  <r>
    <x v="484"/>
    <m/>
    <n v="-1"/>
    <n v="-1"/>
  </r>
  <r>
    <x v="485"/>
    <m/>
    <n v="-1"/>
    <n v="-1"/>
  </r>
  <r>
    <x v="486"/>
    <m/>
    <n v="-1"/>
    <n v="-1"/>
  </r>
  <r>
    <x v="514"/>
    <m/>
    <n v="-1"/>
    <n v="-1"/>
  </r>
  <r>
    <x v="487"/>
    <m/>
    <n v="-1"/>
    <n v="-1"/>
  </r>
  <r>
    <x v="488"/>
    <m/>
    <n v="-1"/>
    <n v="-1"/>
  </r>
  <r>
    <x v="489"/>
    <m/>
    <n v="-1"/>
    <n v="-1"/>
  </r>
  <r>
    <x v="490"/>
    <m/>
    <n v="-1"/>
    <n v="-1"/>
  </r>
  <r>
    <x v="491"/>
    <m/>
    <n v="-1"/>
    <n v="-1"/>
  </r>
  <r>
    <x v="492"/>
    <m/>
    <n v="-1"/>
    <n v="-1"/>
  </r>
  <r>
    <x v="493"/>
    <m/>
    <n v="-1"/>
    <n v="-1"/>
  </r>
  <r>
    <x v="494"/>
    <m/>
    <n v="-1"/>
    <n v="-1"/>
  </r>
  <r>
    <x v="495"/>
    <m/>
    <n v="-1"/>
    <n v="-1"/>
  </r>
  <r>
    <x v="496"/>
    <m/>
    <n v="-1"/>
    <n v="-1"/>
  </r>
  <r>
    <x v="497"/>
    <m/>
    <n v="-1"/>
    <n v="-1"/>
  </r>
  <r>
    <x v="498"/>
    <m/>
    <n v="-1"/>
    <n v="-1"/>
  </r>
  <r>
    <x v="499"/>
    <m/>
    <n v="-1"/>
    <n v="-1"/>
  </r>
  <r>
    <x v="517"/>
    <m/>
    <n v="-1"/>
    <n v="-1"/>
  </r>
  <r>
    <x v="500"/>
    <m/>
    <n v="-1"/>
    <n v="-1"/>
  </r>
  <r>
    <x v="501"/>
    <m/>
    <n v="-1"/>
    <n v="-1"/>
  </r>
  <r>
    <x v="518"/>
    <m/>
    <n v="-1"/>
    <n v="-1"/>
  </r>
  <r>
    <x v="502"/>
    <m/>
    <n v="-1"/>
    <n v="-1"/>
  </r>
  <r>
    <x v="503"/>
    <m/>
    <n v="-1"/>
    <n v="-1"/>
  </r>
  <r>
    <x v="504"/>
    <m/>
    <n v="-1"/>
    <n v="-1"/>
  </r>
  <r>
    <x v="505"/>
    <m/>
    <n v="-1"/>
    <n v="-1"/>
  </r>
  <r>
    <x v="506"/>
    <m/>
    <n v="-1"/>
    <n v="-1"/>
  </r>
  <r>
    <x v="507"/>
    <m/>
    <n v="-1"/>
    <n v="-1"/>
  </r>
  <r>
    <x v="513"/>
    <m/>
    <n v="-1"/>
    <n v="-1"/>
  </r>
  <r>
    <x v="519"/>
    <m/>
    <n v="-1"/>
    <n v="-1"/>
  </r>
  <r>
    <x v="520"/>
    <m/>
    <n v="-1"/>
    <n v="-1"/>
  </r>
  <r>
    <x v="508"/>
    <m/>
    <n v="-1"/>
    <n v="-1"/>
  </r>
  <r>
    <x v="509"/>
    <m/>
    <n v="-1"/>
    <n v="-1"/>
  </r>
  <r>
    <x v="510"/>
    <m/>
    <n v="-1"/>
    <n v="-1"/>
  </r>
  <r>
    <x v="511"/>
    <m/>
    <n v="-1"/>
    <n v="-1"/>
  </r>
  <r>
    <x v="512"/>
    <m/>
    <n v="-1"/>
    <n v="-1"/>
  </r>
  <r>
    <x v="515"/>
    <m/>
    <n v="-1"/>
    <n v="-1"/>
  </r>
  <r>
    <x v="516"/>
    <m/>
    <n v="-1"/>
    <n v="-1"/>
  </r>
  <r>
    <x v="521"/>
    <m/>
    <n v="-1"/>
    <n v="-1"/>
  </r>
  <r>
    <x v="522"/>
    <m/>
    <n v="-1"/>
    <n v="-1"/>
  </r>
  <r>
    <x v="523"/>
    <m/>
    <n v="-1"/>
    <n v="-1"/>
  </r>
  <r>
    <x v="524"/>
    <m/>
    <n v="-1"/>
    <n v="-1"/>
  </r>
  <r>
    <x v="525"/>
    <m/>
    <n v="-1"/>
    <n v="-1"/>
  </r>
  <r>
    <x v="526"/>
    <m/>
    <n v="-1"/>
    <n v="-1"/>
  </r>
  <r>
    <x v="527"/>
    <m/>
    <n v="-1"/>
    <n v="-1"/>
  </r>
  <r>
    <x v="528"/>
    <m/>
    <n v="-1"/>
    <n v="-1"/>
  </r>
  <r>
    <x v="529"/>
    <m/>
    <n v="-1"/>
    <n v="-1"/>
  </r>
  <r>
    <x v="530"/>
    <m/>
    <n v="-1"/>
    <n v="-1"/>
  </r>
  <r>
    <x v="530"/>
    <m/>
    <n v="-1"/>
    <n v="-1"/>
  </r>
  <r>
    <x v="530"/>
    <m/>
    <n v="-1"/>
    <n v="-1"/>
  </r>
  <r>
    <x v="530"/>
    <m/>
    <n v="-1"/>
    <n v="-1"/>
  </r>
  <r>
    <x v="530"/>
    <m/>
    <n v="-1"/>
    <n v="-1"/>
  </r>
  <r>
    <x v="530"/>
    <m/>
    <n v="-1"/>
    <n v="-1"/>
  </r>
  <r>
    <x v="530"/>
    <m/>
    <n v="-1"/>
    <n v="-1"/>
  </r>
  <r>
    <x v="0"/>
    <m/>
    <n v="-1"/>
    <n v="-1"/>
  </r>
  <r>
    <x v="1"/>
    <m/>
    <n v="-1"/>
    <n v="-1"/>
  </r>
  <r>
    <x v="2"/>
    <m/>
    <n v="-1"/>
    <n v="-1"/>
  </r>
  <r>
    <x v="3"/>
    <m/>
    <n v="-1"/>
    <n v="-1"/>
  </r>
  <r>
    <x v="4"/>
    <m/>
    <n v="-1"/>
    <n v="-1"/>
  </r>
  <r>
    <x v="5"/>
    <m/>
    <n v="-1"/>
    <n v="-1"/>
  </r>
  <r>
    <x v="6"/>
    <m/>
    <n v="-1"/>
    <n v="-1"/>
  </r>
  <r>
    <x v="7"/>
    <m/>
    <n v="-1"/>
    <n v="-1"/>
  </r>
  <r>
    <x v="8"/>
    <m/>
    <n v="-1"/>
    <n v="-1"/>
  </r>
  <r>
    <x v="9"/>
    <m/>
    <n v="-1"/>
    <n v="-1"/>
  </r>
  <r>
    <x v="10"/>
    <m/>
    <n v="-1"/>
    <n v="-1"/>
  </r>
  <r>
    <x v="11"/>
    <m/>
    <n v="-1"/>
    <n v="-1"/>
  </r>
  <r>
    <x v="12"/>
    <m/>
    <n v="-1"/>
    <n v="-1"/>
  </r>
  <r>
    <x v="13"/>
    <m/>
    <n v="-1"/>
    <n v="-1"/>
  </r>
  <r>
    <x v="14"/>
    <m/>
    <n v="-1"/>
    <n v="-1"/>
  </r>
  <r>
    <x v="15"/>
    <m/>
    <n v="-1"/>
    <n v="-1"/>
  </r>
  <r>
    <x v="16"/>
    <m/>
    <n v="-1"/>
    <n v="-1"/>
  </r>
  <r>
    <x v="17"/>
    <m/>
    <n v="-1"/>
    <n v="-1"/>
  </r>
  <r>
    <x v="18"/>
    <m/>
    <n v="-1"/>
    <n v="-1"/>
  </r>
  <r>
    <x v="19"/>
    <m/>
    <n v="-1"/>
    <n v="-1"/>
  </r>
  <r>
    <x v="21"/>
    <m/>
    <n v="-1"/>
    <n v="-1"/>
  </r>
  <r>
    <x v="22"/>
    <m/>
    <n v="-1"/>
    <n v="-1"/>
  </r>
  <r>
    <x v="23"/>
    <m/>
    <n v="-1"/>
    <n v="-1"/>
  </r>
  <r>
    <x v="20"/>
    <m/>
    <n v="-1"/>
    <n v="-1"/>
  </r>
  <r>
    <x v="24"/>
    <m/>
    <n v="-1"/>
    <n v="-1"/>
  </r>
  <r>
    <x v="25"/>
    <m/>
    <n v="-1"/>
    <n v="-1"/>
  </r>
  <r>
    <x v="26"/>
    <m/>
    <n v="-1"/>
    <n v="-1"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1063">
  <r>
    <x v="0"/>
    <n v="1"/>
    <m/>
    <n v="1"/>
  </r>
  <r>
    <x v="1"/>
    <n v="1"/>
    <m/>
    <n v="1"/>
  </r>
  <r>
    <x v="2"/>
    <n v="1"/>
    <m/>
    <n v="1"/>
  </r>
  <r>
    <x v="3"/>
    <n v="1"/>
    <m/>
    <n v="1"/>
  </r>
  <r>
    <x v="4"/>
    <n v="1"/>
    <m/>
    <n v="1"/>
  </r>
  <r>
    <x v="5"/>
    <n v="1"/>
    <m/>
    <n v="1"/>
  </r>
  <r>
    <x v="6"/>
    <n v="1"/>
    <m/>
    <n v="1"/>
  </r>
  <r>
    <x v="7"/>
    <n v="1"/>
    <m/>
    <n v="1"/>
  </r>
  <r>
    <x v="8"/>
    <n v="1"/>
    <m/>
    <n v="1"/>
  </r>
  <r>
    <x v="9"/>
    <n v="1"/>
    <m/>
    <n v="1"/>
  </r>
  <r>
    <x v="10"/>
    <n v="1"/>
    <m/>
    <n v="1"/>
  </r>
  <r>
    <x v="11"/>
    <n v="1"/>
    <m/>
    <n v="1"/>
  </r>
  <r>
    <x v="12"/>
    <n v="1"/>
    <m/>
    <n v="1"/>
  </r>
  <r>
    <x v="13"/>
    <n v="1"/>
    <m/>
    <n v="1"/>
  </r>
  <r>
    <x v="14"/>
    <n v="1"/>
    <m/>
    <n v="1"/>
  </r>
  <r>
    <x v="15"/>
    <n v="1"/>
    <m/>
    <n v="1"/>
  </r>
  <r>
    <x v="16"/>
    <n v="1"/>
    <m/>
    <n v="1"/>
  </r>
  <r>
    <x v="17"/>
    <n v="1"/>
    <m/>
    <n v="1"/>
  </r>
  <r>
    <x v="18"/>
    <n v="1"/>
    <m/>
    <n v="1"/>
  </r>
  <r>
    <x v="19"/>
    <n v="1"/>
    <m/>
    <n v="1"/>
  </r>
  <r>
    <x v="20"/>
    <n v="1"/>
    <m/>
    <n v="1"/>
  </r>
  <r>
    <x v="21"/>
    <n v="1"/>
    <m/>
    <n v="1"/>
  </r>
  <r>
    <x v="22"/>
    <n v="1"/>
    <m/>
    <n v="1"/>
  </r>
  <r>
    <x v="23"/>
    <n v="1"/>
    <m/>
    <n v="1"/>
  </r>
  <r>
    <x v="24"/>
    <n v="1"/>
    <m/>
    <n v="1"/>
  </r>
  <r>
    <x v="25"/>
    <n v="1"/>
    <m/>
    <n v="1"/>
  </r>
  <r>
    <x v="26"/>
    <n v="1"/>
    <m/>
    <n v="1"/>
  </r>
  <r>
    <x v="27"/>
    <n v="1"/>
    <m/>
    <n v="1"/>
  </r>
  <r>
    <x v="28"/>
    <n v="1"/>
    <m/>
    <n v="1"/>
  </r>
  <r>
    <x v="29"/>
    <n v="1"/>
    <m/>
    <n v="1"/>
  </r>
  <r>
    <x v="30"/>
    <n v="1"/>
    <m/>
    <n v="1"/>
  </r>
  <r>
    <x v="31"/>
    <n v="1"/>
    <m/>
    <n v="1"/>
  </r>
  <r>
    <x v="32"/>
    <n v="1"/>
    <m/>
    <n v="1"/>
  </r>
  <r>
    <x v="33"/>
    <n v="1"/>
    <m/>
    <n v="1"/>
  </r>
  <r>
    <x v="34"/>
    <n v="1"/>
    <m/>
    <n v="1"/>
  </r>
  <r>
    <x v="35"/>
    <n v="1"/>
    <m/>
    <n v="1"/>
  </r>
  <r>
    <x v="36"/>
    <n v="1"/>
    <m/>
    <n v="1"/>
  </r>
  <r>
    <x v="37"/>
    <n v="1"/>
    <m/>
    <n v="1"/>
  </r>
  <r>
    <x v="38"/>
    <n v="1"/>
    <m/>
    <n v="1"/>
  </r>
  <r>
    <x v="39"/>
    <n v="1"/>
    <m/>
    <n v="1"/>
  </r>
  <r>
    <x v="40"/>
    <n v="1"/>
    <m/>
    <n v="1"/>
  </r>
  <r>
    <x v="41"/>
    <n v="1"/>
    <m/>
    <n v="1"/>
  </r>
  <r>
    <x v="42"/>
    <n v="1"/>
    <m/>
    <n v="1"/>
  </r>
  <r>
    <x v="43"/>
    <n v="1"/>
    <m/>
    <n v="1"/>
  </r>
  <r>
    <x v="44"/>
    <n v="1"/>
    <m/>
    <n v="1"/>
  </r>
  <r>
    <x v="45"/>
    <n v="1"/>
    <m/>
    <n v="1"/>
  </r>
  <r>
    <x v="46"/>
    <n v="1"/>
    <m/>
    <n v="1"/>
  </r>
  <r>
    <x v="47"/>
    <n v="1"/>
    <m/>
    <n v="1"/>
  </r>
  <r>
    <x v="48"/>
    <n v="1"/>
    <m/>
    <n v="1"/>
  </r>
  <r>
    <x v="49"/>
    <n v="1"/>
    <m/>
    <n v="1"/>
  </r>
  <r>
    <x v="50"/>
    <n v="1"/>
    <m/>
    <n v="1"/>
  </r>
  <r>
    <x v="51"/>
    <n v="1"/>
    <m/>
    <n v="1"/>
  </r>
  <r>
    <x v="52"/>
    <n v="1"/>
    <m/>
    <n v="1"/>
  </r>
  <r>
    <x v="53"/>
    <n v="1"/>
    <m/>
    <n v="1"/>
  </r>
  <r>
    <x v="54"/>
    <n v="1"/>
    <m/>
    <n v="1"/>
  </r>
  <r>
    <x v="55"/>
    <n v="1"/>
    <m/>
    <n v="1"/>
  </r>
  <r>
    <x v="56"/>
    <n v="1"/>
    <m/>
    <n v="1"/>
  </r>
  <r>
    <x v="57"/>
    <n v="1"/>
    <m/>
    <n v="1"/>
  </r>
  <r>
    <x v="58"/>
    <n v="1"/>
    <m/>
    <n v="1"/>
  </r>
  <r>
    <x v="59"/>
    <n v="1"/>
    <m/>
    <n v="1"/>
  </r>
  <r>
    <x v="60"/>
    <n v="1"/>
    <m/>
    <n v="1"/>
  </r>
  <r>
    <x v="61"/>
    <n v="1"/>
    <m/>
    <n v="1"/>
  </r>
  <r>
    <x v="62"/>
    <n v="1"/>
    <m/>
    <n v="1"/>
  </r>
  <r>
    <x v="63"/>
    <n v="1"/>
    <m/>
    <n v="1"/>
  </r>
  <r>
    <x v="64"/>
    <n v="1"/>
    <m/>
    <n v="1"/>
  </r>
  <r>
    <x v="65"/>
    <n v="1"/>
    <m/>
    <n v="1"/>
  </r>
  <r>
    <x v="66"/>
    <n v="1"/>
    <m/>
    <n v="1"/>
  </r>
  <r>
    <x v="67"/>
    <n v="1"/>
    <m/>
    <n v="1"/>
  </r>
  <r>
    <x v="68"/>
    <n v="1"/>
    <m/>
    <n v="1"/>
  </r>
  <r>
    <x v="69"/>
    <n v="1"/>
    <m/>
    <n v="1"/>
  </r>
  <r>
    <x v="70"/>
    <n v="1"/>
    <m/>
    <n v="1"/>
  </r>
  <r>
    <x v="71"/>
    <n v="1"/>
    <m/>
    <n v="1"/>
  </r>
  <r>
    <x v="72"/>
    <n v="1"/>
    <m/>
    <n v="1"/>
  </r>
  <r>
    <x v="73"/>
    <n v="1"/>
    <m/>
    <n v="1"/>
  </r>
  <r>
    <x v="74"/>
    <n v="1"/>
    <m/>
    <n v="1"/>
  </r>
  <r>
    <x v="75"/>
    <n v="1"/>
    <m/>
    <n v="1"/>
  </r>
  <r>
    <x v="76"/>
    <n v="1"/>
    <m/>
    <n v="1"/>
  </r>
  <r>
    <x v="77"/>
    <n v="1"/>
    <m/>
    <n v="1"/>
  </r>
  <r>
    <x v="78"/>
    <n v="1"/>
    <m/>
    <n v="1"/>
  </r>
  <r>
    <x v="79"/>
    <n v="1"/>
    <m/>
    <n v="1"/>
  </r>
  <r>
    <x v="80"/>
    <n v="1"/>
    <m/>
    <n v="1"/>
  </r>
  <r>
    <x v="81"/>
    <n v="1"/>
    <m/>
    <n v="1"/>
  </r>
  <r>
    <x v="82"/>
    <n v="1"/>
    <m/>
    <n v="1"/>
  </r>
  <r>
    <x v="83"/>
    <n v="1"/>
    <m/>
    <n v="1"/>
  </r>
  <r>
    <x v="84"/>
    <n v="1"/>
    <m/>
    <n v="1"/>
  </r>
  <r>
    <x v="85"/>
    <n v="1"/>
    <m/>
    <n v="1"/>
  </r>
  <r>
    <x v="86"/>
    <n v="1"/>
    <m/>
    <n v="1"/>
  </r>
  <r>
    <x v="87"/>
    <n v="1"/>
    <m/>
    <n v="1"/>
  </r>
  <r>
    <x v="88"/>
    <n v="1"/>
    <m/>
    <n v="1"/>
  </r>
  <r>
    <x v="89"/>
    <n v="1"/>
    <m/>
    <n v="1"/>
  </r>
  <r>
    <x v="90"/>
    <n v="1"/>
    <m/>
    <n v="1"/>
  </r>
  <r>
    <x v="91"/>
    <n v="1"/>
    <m/>
    <n v="1"/>
  </r>
  <r>
    <x v="92"/>
    <n v="1"/>
    <m/>
    <n v="1"/>
  </r>
  <r>
    <x v="93"/>
    <n v="1"/>
    <m/>
    <n v="1"/>
  </r>
  <r>
    <x v="94"/>
    <n v="1"/>
    <m/>
    <n v="1"/>
  </r>
  <r>
    <x v="95"/>
    <n v="1"/>
    <m/>
    <n v="1"/>
  </r>
  <r>
    <x v="96"/>
    <n v="1"/>
    <m/>
    <n v="1"/>
  </r>
  <r>
    <x v="97"/>
    <n v="1"/>
    <m/>
    <n v="1"/>
  </r>
  <r>
    <x v="98"/>
    <n v="1"/>
    <m/>
    <n v="1"/>
  </r>
  <r>
    <x v="99"/>
    <n v="1"/>
    <m/>
    <n v="1"/>
  </r>
  <r>
    <x v="100"/>
    <n v="1"/>
    <m/>
    <n v="1"/>
  </r>
  <r>
    <x v="101"/>
    <n v="1"/>
    <m/>
    <n v="1"/>
  </r>
  <r>
    <x v="102"/>
    <n v="1"/>
    <m/>
    <n v="1"/>
  </r>
  <r>
    <x v="103"/>
    <n v="1"/>
    <m/>
    <n v="1"/>
  </r>
  <r>
    <x v="104"/>
    <n v="1"/>
    <m/>
    <n v="1"/>
  </r>
  <r>
    <x v="105"/>
    <n v="1"/>
    <m/>
    <n v="1"/>
  </r>
  <r>
    <x v="106"/>
    <n v="1"/>
    <m/>
    <n v="1"/>
  </r>
  <r>
    <x v="107"/>
    <n v="1"/>
    <m/>
    <n v="1"/>
  </r>
  <r>
    <x v="108"/>
    <n v="1"/>
    <m/>
    <n v="1"/>
  </r>
  <r>
    <x v="109"/>
    <n v="1"/>
    <m/>
    <n v="1"/>
  </r>
  <r>
    <x v="110"/>
    <n v="1"/>
    <m/>
    <n v="1"/>
  </r>
  <r>
    <x v="111"/>
    <n v="1"/>
    <m/>
    <n v="1"/>
  </r>
  <r>
    <x v="112"/>
    <n v="1"/>
    <m/>
    <n v="1"/>
  </r>
  <r>
    <x v="113"/>
    <n v="1"/>
    <m/>
    <n v="1"/>
  </r>
  <r>
    <x v="114"/>
    <n v="1"/>
    <m/>
    <n v="1"/>
  </r>
  <r>
    <x v="115"/>
    <n v="1"/>
    <m/>
    <n v="1"/>
  </r>
  <r>
    <x v="116"/>
    <n v="1"/>
    <m/>
    <n v="1"/>
  </r>
  <r>
    <x v="117"/>
    <n v="1"/>
    <m/>
    <n v="1"/>
  </r>
  <r>
    <x v="118"/>
    <n v="1"/>
    <m/>
    <n v="1"/>
  </r>
  <r>
    <x v="119"/>
    <n v="1"/>
    <m/>
    <n v="1"/>
  </r>
  <r>
    <x v="120"/>
    <n v="1"/>
    <m/>
    <n v="1"/>
  </r>
  <r>
    <x v="121"/>
    <n v="1"/>
    <m/>
    <n v="1"/>
  </r>
  <r>
    <x v="122"/>
    <n v="1"/>
    <m/>
    <n v="1"/>
  </r>
  <r>
    <x v="123"/>
    <n v="1"/>
    <m/>
    <n v="1"/>
  </r>
  <r>
    <x v="124"/>
    <n v="1"/>
    <m/>
    <n v="1"/>
  </r>
  <r>
    <x v="125"/>
    <n v="1"/>
    <m/>
    <n v="1"/>
  </r>
  <r>
    <x v="126"/>
    <n v="1"/>
    <m/>
    <n v="1"/>
  </r>
  <r>
    <x v="127"/>
    <n v="1"/>
    <m/>
    <n v="1"/>
  </r>
  <r>
    <x v="128"/>
    <n v="1"/>
    <m/>
    <n v="1"/>
  </r>
  <r>
    <x v="129"/>
    <n v="1"/>
    <m/>
    <n v="1"/>
  </r>
  <r>
    <x v="130"/>
    <n v="1"/>
    <m/>
    <n v="1"/>
  </r>
  <r>
    <x v="131"/>
    <n v="1"/>
    <m/>
    <n v="1"/>
  </r>
  <r>
    <x v="132"/>
    <n v="1"/>
    <m/>
    <n v="1"/>
  </r>
  <r>
    <x v="133"/>
    <n v="1"/>
    <m/>
    <n v="1"/>
  </r>
  <r>
    <x v="134"/>
    <n v="1"/>
    <m/>
    <n v="1"/>
  </r>
  <r>
    <x v="135"/>
    <n v="1"/>
    <m/>
    <n v="1"/>
  </r>
  <r>
    <x v="136"/>
    <n v="1"/>
    <m/>
    <n v="1"/>
  </r>
  <r>
    <x v="137"/>
    <n v="1"/>
    <m/>
    <n v="1"/>
  </r>
  <r>
    <x v="138"/>
    <n v="1"/>
    <m/>
    <n v="1"/>
  </r>
  <r>
    <x v="139"/>
    <n v="1"/>
    <m/>
    <n v="1"/>
  </r>
  <r>
    <x v="140"/>
    <n v="1"/>
    <m/>
    <n v="1"/>
  </r>
  <r>
    <x v="141"/>
    <n v="1"/>
    <m/>
    <n v="1"/>
  </r>
  <r>
    <x v="142"/>
    <n v="1"/>
    <m/>
    <n v="1"/>
  </r>
  <r>
    <x v="143"/>
    <n v="1"/>
    <m/>
    <n v="1"/>
  </r>
  <r>
    <x v="144"/>
    <n v="1"/>
    <m/>
    <n v="1"/>
  </r>
  <r>
    <x v="145"/>
    <n v="1"/>
    <m/>
    <n v="1"/>
  </r>
  <r>
    <x v="146"/>
    <n v="1"/>
    <m/>
    <n v="1"/>
  </r>
  <r>
    <x v="147"/>
    <n v="1"/>
    <m/>
    <n v="1"/>
  </r>
  <r>
    <x v="148"/>
    <n v="1"/>
    <m/>
    <n v="1"/>
  </r>
  <r>
    <x v="149"/>
    <n v="1"/>
    <m/>
    <n v="1"/>
  </r>
  <r>
    <x v="150"/>
    <n v="1"/>
    <m/>
    <n v="1"/>
  </r>
  <r>
    <x v="151"/>
    <n v="1"/>
    <m/>
    <n v="1"/>
  </r>
  <r>
    <x v="152"/>
    <n v="1"/>
    <m/>
    <n v="1"/>
  </r>
  <r>
    <x v="153"/>
    <n v="1"/>
    <m/>
    <n v="1"/>
  </r>
  <r>
    <x v="154"/>
    <n v="1"/>
    <m/>
    <n v="1"/>
  </r>
  <r>
    <x v="155"/>
    <n v="1"/>
    <m/>
    <n v="1"/>
  </r>
  <r>
    <x v="156"/>
    <n v="1"/>
    <m/>
    <n v="1"/>
  </r>
  <r>
    <x v="157"/>
    <n v="1"/>
    <m/>
    <n v="1"/>
  </r>
  <r>
    <x v="158"/>
    <n v="1"/>
    <m/>
    <n v="1"/>
  </r>
  <r>
    <x v="159"/>
    <n v="1"/>
    <m/>
    <n v="1"/>
  </r>
  <r>
    <x v="160"/>
    <n v="1"/>
    <m/>
    <n v="1"/>
  </r>
  <r>
    <x v="161"/>
    <n v="1"/>
    <m/>
    <n v="1"/>
  </r>
  <r>
    <x v="162"/>
    <n v="1"/>
    <m/>
    <n v="1"/>
  </r>
  <r>
    <x v="163"/>
    <n v="1"/>
    <m/>
    <n v="1"/>
  </r>
  <r>
    <x v="164"/>
    <n v="1"/>
    <m/>
    <n v="1"/>
  </r>
  <r>
    <x v="165"/>
    <n v="1"/>
    <m/>
    <n v="1"/>
  </r>
  <r>
    <x v="166"/>
    <n v="1"/>
    <m/>
    <n v="1"/>
  </r>
  <r>
    <x v="167"/>
    <n v="1"/>
    <m/>
    <n v="1"/>
  </r>
  <r>
    <x v="168"/>
    <n v="1"/>
    <m/>
    <n v="1"/>
  </r>
  <r>
    <x v="169"/>
    <n v="1"/>
    <m/>
    <n v="1"/>
  </r>
  <r>
    <x v="170"/>
    <n v="1"/>
    <m/>
    <n v="1"/>
  </r>
  <r>
    <x v="171"/>
    <n v="1"/>
    <m/>
    <n v="1"/>
  </r>
  <r>
    <x v="172"/>
    <n v="1"/>
    <m/>
    <n v="1"/>
  </r>
  <r>
    <x v="173"/>
    <n v="1"/>
    <m/>
    <n v="1"/>
  </r>
  <r>
    <x v="174"/>
    <n v="1"/>
    <m/>
    <n v="1"/>
  </r>
  <r>
    <x v="175"/>
    <n v="1"/>
    <m/>
    <n v="1"/>
  </r>
  <r>
    <x v="176"/>
    <n v="1"/>
    <m/>
    <n v="1"/>
  </r>
  <r>
    <x v="177"/>
    <n v="1"/>
    <m/>
    <n v="1"/>
  </r>
  <r>
    <x v="178"/>
    <n v="1"/>
    <m/>
    <n v="1"/>
  </r>
  <r>
    <x v="179"/>
    <n v="1"/>
    <m/>
    <n v="1"/>
  </r>
  <r>
    <x v="180"/>
    <n v="1"/>
    <m/>
    <n v="1"/>
  </r>
  <r>
    <x v="181"/>
    <n v="1"/>
    <m/>
    <n v="1"/>
  </r>
  <r>
    <x v="182"/>
    <n v="1"/>
    <m/>
    <n v="1"/>
  </r>
  <r>
    <x v="183"/>
    <n v="1"/>
    <m/>
    <n v="1"/>
  </r>
  <r>
    <x v="184"/>
    <n v="1"/>
    <m/>
    <n v="1"/>
  </r>
  <r>
    <x v="185"/>
    <n v="1"/>
    <m/>
    <n v="1"/>
  </r>
  <r>
    <x v="186"/>
    <n v="1"/>
    <m/>
    <n v="1"/>
  </r>
  <r>
    <x v="187"/>
    <n v="1"/>
    <m/>
    <n v="1"/>
  </r>
  <r>
    <x v="188"/>
    <n v="1"/>
    <m/>
    <n v="1"/>
  </r>
  <r>
    <x v="189"/>
    <n v="1"/>
    <m/>
    <n v="1"/>
  </r>
  <r>
    <x v="190"/>
    <n v="1"/>
    <m/>
    <n v="1"/>
  </r>
  <r>
    <x v="191"/>
    <n v="1"/>
    <m/>
    <n v="1"/>
  </r>
  <r>
    <x v="192"/>
    <n v="1"/>
    <m/>
    <n v="1"/>
  </r>
  <r>
    <x v="193"/>
    <n v="1"/>
    <m/>
    <n v="1"/>
  </r>
  <r>
    <x v="194"/>
    <n v="1"/>
    <m/>
    <n v="1"/>
  </r>
  <r>
    <x v="195"/>
    <n v="1"/>
    <m/>
    <n v="1"/>
  </r>
  <r>
    <x v="196"/>
    <n v="1"/>
    <m/>
    <n v="1"/>
  </r>
  <r>
    <x v="197"/>
    <n v="1"/>
    <m/>
    <n v="1"/>
  </r>
  <r>
    <x v="198"/>
    <n v="1"/>
    <m/>
    <n v="1"/>
  </r>
  <r>
    <x v="199"/>
    <n v="1"/>
    <m/>
    <n v="1"/>
  </r>
  <r>
    <x v="200"/>
    <n v="1"/>
    <m/>
    <n v="1"/>
  </r>
  <r>
    <x v="201"/>
    <n v="1"/>
    <m/>
    <n v="1"/>
  </r>
  <r>
    <x v="202"/>
    <n v="1"/>
    <m/>
    <n v="1"/>
  </r>
  <r>
    <x v="203"/>
    <n v="1"/>
    <m/>
    <n v="1"/>
  </r>
  <r>
    <x v="204"/>
    <n v="1"/>
    <m/>
    <n v="1"/>
  </r>
  <r>
    <x v="205"/>
    <n v="1"/>
    <m/>
    <n v="1"/>
  </r>
  <r>
    <x v="206"/>
    <n v="1"/>
    <m/>
    <n v="1"/>
  </r>
  <r>
    <x v="207"/>
    <n v="1"/>
    <m/>
    <n v="1"/>
  </r>
  <r>
    <x v="208"/>
    <n v="1"/>
    <m/>
    <n v="1"/>
  </r>
  <r>
    <x v="209"/>
    <n v="1"/>
    <m/>
    <n v="1"/>
  </r>
  <r>
    <x v="210"/>
    <n v="1"/>
    <m/>
    <n v="1"/>
  </r>
  <r>
    <x v="211"/>
    <n v="1"/>
    <m/>
    <n v="1"/>
  </r>
  <r>
    <x v="212"/>
    <n v="1"/>
    <m/>
    <n v="1"/>
  </r>
  <r>
    <x v="213"/>
    <n v="1"/>
    <m/>
    <n v="1"/>
  </r>
  <r>
    <x v="214"/>
    <n v="1"/>
    <m/>
    <n v="1"/>
  </r>
  <r>
    <x v="215"/>
    <n v="1"/>
    <m/>
    <n v="1"/>
  </r>
  <r>
    <x v="216"/>
    <n v="1"/>
    <m/>
    <n v="1"/>
  </r>
  <r>
    <x v="217"/>
    <n v="1"/>
    <m/>
    <n v="1"/>
  </r>
  <r>
    <x v="218"/>
    <n v="1"/>
    <m/>
    <n v="1"/>
  </r>
  <r>
    <x v="219"/>
    <n v="1"/>
    <m/>
    <n v="1"/>
  </r>
  <r>
    <x v="220"/>
    <n v="1"/>
    <m/>
    <n v="1"/>
  </r>
  <r>
    <x v="221"/>
    <n v="1"/>
    <m/>
    <n v="1"/>
  </r>
  <r>
    <x v="222"/>
    <n v="1"/>
    <m/>
    <n v="1"/>
  </r>
  <r>
    <x v="223"/>
    <n v="1"/>
    <m/>
    <n v="1"/>
  </r>
  <r>
    <x v="224"/>
    <n v="1"/>
    <m/>
    <n v="1"/>
  </r>
  <r>
    <x v="225"/>
    <n v="1"/>
    <m/>
    <n v="1"/>
  </r>
  <r>
    <x v="226"/>
    <n v="1"/>
    <m/>
    <n v="1"/>
  </r>
  <r>
    <x v="227"/>
    <n v="1"/>
    <m/>
    <n v="1"/>
  </r>
  <r>
    <x v="228"/>
    <n v="1"/>
    <m/>
    <n v="1"/>
  </r>
  <r>
    <x v="229"/>
    <n v="1"/>
    <m/>
    <n v="1"/>
  </r>
  <r>
    <x v="230"/>
    <n v="1"/>
    <m/>
    <n v="1"/>
  </r>
  <r>
    <x v="231"/>
    <n v="1"/>
    <m/>
    <n v="1"/>
  </r>
  <r>
    <x v="232"/>
    <n v="1"/>
    <m/>
    <n v="1"/>
  </r>
  <r>
    <x v="233"/>
    <n v="1"/>
    <m/>
    <n v="1"/>
  </r>
  <r>
    <x v="234"/>
    <n v="1"/>
    <m/>
    <n v="1"/>
  </r>
  <r>
    <x v="235"/>
    <n v="1"/>
    <m/>
    <n v="1"/>
  </r>
  <r>
    <x v="236"/>
    <n v="1"/>
    <m/>
    <n v="1"/>
  </r>
  <r>
    <x v="237"/>
    <n v="1"/>
    <m/>
    <n v="1"/>
  </r>
  <r>
    <x v="238"/>
    <n v="1"/>
    <m/>
    <n v="1"/>
  </r>
  <r>
    <x v="239"/>
    <n v="1"/>
    <m/>
    <n v="1"/>
  </r>
  <r>
    <x v="240"/>
    <n v="1"/>
    <m/>
    <n v="1"/>
  </r>
  <r>
    <x v="241"/>
    <n v="1"/>
    <m/>
    <n v="1"/>
  </r>
  <r>
    <x v="242"/>
    <n v="1"/>
    <m/>
    <n v="1"/>
  </r>
  <r>
    <x v="243"/>
    <n v="1"/>
    <m/>
    <n v="1"/>
  </r>
  <r>
    <x v="244"/>
    <n v="1"/>
    <m/>
    <n v="1"/>
  </r>
  <r>
    <x v="245"/>
    <n v="1"/>
    <m/>
    <n v="1"/>
  </r>
  <r>
    <x v="246"/>
    <n v="1"/>
    <m/>
    <n v="1"/>
  </r>
  <r>
    <x v="247"/>
    <n v="1"/>
    <m/>
    <n v="1"/>
  </r>
  <r>
    <x v="248"/>
    <n v="1"/>
    <m/>
    <n v="1"/>
  </r>
  <r>
    <x v="249"/>
    <n v="1"/>
    <m/>
    <n v="1"/>
  </r>
  <r>
    <x v="250"/>
    <n v="1"/>
    <m/>
    <n v="1"/>
  </r>
  <r>
    <x v="251"/>
    <n v="1"/>
    <m/>
    <n v="1"/>
  </r>
  <r>
    <x v="252"/>
    <n v="1"/>
    <m/>
    <n v="1"/>
  </r>
  <r>
    <x v="253"/>
    <n v="1"/>
    <m/>
    <n v="1"/>
  </r>
  <r>
    <x v="254"/>
    <n v="1"/>
    <m/>
    <n v="1"/>
  </r>
  <r>
    <x v="255"/>
    <n v="1"/>
    <m/>
    <n v="1"/>
  </r>
  <r>
    <x v="256"/>
    <n v="1"/>
    <m/>
    <n v="1"/>
  </r>
  <r>
    <x v="257"/>
    <n v="1"/>
    <m/>
    <n v="1"/>
  </r>
  <r>
    <x v="258"/>
    <n v="1"/>
    <m/>
    <n v="1"/>
  </r>
  <r>
    <x v="259"/>
    <n v="1"/>
    <m/>
    <n v="1"/>
  </r>
  <r>
    <x v="260"/>
    <n v="1"/>
    <m/>
    <n v="1"/>
  </r>
  <r>
    <x v="261"/>
    <n v="1"/>
    <m/>
    <n v="1"/>
  </r>
  <r>
    <x v="262"/>
    <n v="1"/>
    <m/>
    <n v="1"/>
  </r>
  <r>
    <x v="263"/>
    <n v="1"/>
    <m/>
    <n v="1"/>
  </r>
  <r>
    <x v="264"/>
    <n v="1"/>
    <m/>
    <n v="1"/>
  </r>
  <r>
    <x v="265"/>
    <n v="1"/>
    <m/>
    <n v="1"/>
  </r>
  <r>
    <x v="266"/>
    <n v="1"/>
    <m/>
    <n v="1"/>
  </r>
  <r>
    <x v="267"/>
    <n v="1"/>
    <m/>
    <n v="1"/>
  </r>
  <r>
    <x v="268"/>
    <n v="1"/>
    <m/>
    <n v="1"/>
  </r>
  <r>
    <x v="269"/>
    <n v="1"/>
    <m/>
    <n v="1"/>
  </r>
  <r>
    <x v="270"/>
    <n v="1"/>
    <m/>
    <n v="1"/>
  </r>
  <r>
    <x v="271"/>
    <n v="1"/>
    <m/>
    <n v="1"/>
  </r>
  <r>
    <x v="272"/>
    <n v="1"/>
    <m/>
    <n v="1"/>
  </r>
  <r>
    <x v="273"/>
    <n v="1"/>
    <m/>
    <n v="1"/>
  </r>
  <r>
    <x v="274"/>
    <n v="1"/>
    <m/>
    <n v="1"/>
  </r>
  <r>
    <x v="275"/>
    <n v="1"/>
    <m/>
    <n v="1"/>
  </r>
  <r>
    <x v="276"/>
    <n v="1"/>
    <m/>
    <n v="1"/>
  </r>
  <r>
    <x v="277"/>
    <n v="1"/>
    <m/>
    <n v="1"/>
  </r>
  <r>
    <x v="278"/>
    <n v="1"/>
    <m/>
    <n v="1"/>
  </r>
  <r>
    <x v="279"/>
    <n v="1"/>
    <m/>
    <n v="1"/>
  </r>
  <r>
    <x v="280"/>
    <n v="1"/>
    <m/>
    <n v="1"/>
  </r>
  <r>
    <x v="281"/>
    <n v="1"/>
    <m/>
    <n v="1"/>
  </r>
  <r>
    <x v="282"/>
    <n v="1"/>
    <m/>
    <n v="1"/>
  </r>
  <r>
    <x v="283"/>
    <n v="1"/>
    <m/>
    <n v="1"/>
  </r>
  <r>
    <x v="284"/>
    <n v="1"/>
    <m/>
    <n v="1"/>
  </r>
  <r>
    <x v="285"/>
    <n v="1"/>
    <m/>
    <n v="1"/>
  </r>
  <r>
    <x v="286"/>
    <n v="1"/>
    <m/>
    <n v="1"/>
  </r>
  <r>
    <x v="287"/>
    <n v="1"/>
    <m/>
    <n v="1"/>
  </r>
  <r>
    <x v="288"/>
    <n v="1"/>
    <m/>
    <n v="1"/>
  </r>
  <r>
    <x v="289"/>
    <n v="1"/>
    <m/>
    <n v="1"/>
  </r>
  <r>
    <x v="290"/>
    <n v="1"/>
    <m/>
    <n v="1"/>
  </r>
  <r>
    <x v="291"/>
    <n v="1"/>
    <m/>
    <n v="1"/>
  </r>
  <r>
    <x v="292"/>
    <n v="1"/>
    <m/>
    <n v="1"/>
  </r>
  <r>
    <x v="293"/>
    <n v="1"/>
    <m/>
    <n v="1"/>
  </r>
  <r>
    <x v="294"/>
    <n v="1"/>
    <m/>
    <n v="1"/>
  </r>
  <r>
    <x v="295"/>
    <n v="1"/>
    <m/>
    <n v="1"/>
  </r>
  <r>
    <x v="296"/>
    <n v="1"/>
    <m/>
    <n v="1"/>
  </r>
  <r>
    <x v="297"/>
    <n v="1"/>
    <m/>
    <n v="1"/>
  </r>
  <r>
    <x v="298"/>
    <n v="1"/>
    <m/>
    <n v="1"/>
  </r>
  <r>
    <x v="299"/>
    <n v="1"/>
    <m/>
    <n v="1"/>
  </r>
  <r>
    <x v="300"/>
    <n v="1"/>
    <m/>
    <n v="1"/>
  </r>
  <r>
    <x v="301"/>
    <n v="1"/>
    <m/>
    <n v="1"/>
  </r>
  <r>
    <x v="302"/>
    <n v="1"/>
    <m/>
    <n v="1"/>
  </r>
  <r>
    <x v="303"/>
    <n v="1"/>
    <m/>
    <n v="1"/>
  </r>
  <r>
    <x v="304"/>
    <n v="1"/>
    <m/>
    <n v="1"/>
  </r>
  <r>
    <x v="305"/>
    <n v="1"/>
    <m/>
    <n v="1"/>
  </r>
  <r>
    <x v="306"/>
    <n v="1"/>
    <m/>
    <n v="1"/>
  </r>
  <r>
    <x v="307"/>
    <n v="1"/>
    <m/>
    <n v="1"/>
  </r>
  <r>
    <x v="308"/>
    <n v="1"/>
    <m/>
    <n v="1"/>
  </r>
  <r>
    <x v="309"/>
    <n v="1"/>
    <m/>
    <n v="1"/>
  </r>
  <r>
    <x v="310"/>
    <n v="1"/>
    <m/>
    <n v="1"/>
  </r>
  <r>
    <x v="311"/>
    <n v="1"/>
    <m/>
    <n v="1"/>
  </r>
  <r>
    <x v="312"/>
    <n v="1"/>
    <m/>
    <n v="1"/>
  </r>
  <r>
    <x v="313"/>
    <n v="1"/>
    <m/>
    <n v="1"/>
  </r>
  <r>
    <x v="314"/>
    <n v="1"/>
    <m/>
    <n v="1"/>
  </r>
  <r>
    <x v="315"/>
    <n v="1"/>
    <m/>
    <n v="1"/>
  </r>
  <r>
    <x v="316"/>
    <n v="1"/>
    <m/>
    <n v="1"/>
  </r>
  <r>
    <x v="317"/>
    <n v="1"/>
    <m/>
    <n v="1"/>
  </r>
  <r>
    <x v="318"/>
    <n v="1"/>
    <m/>
    <n v="1"/>
  </r>
  <r>
    <x v="319"/>
    <n v="1"/>
    <m/>
    <n v="1"/>
  </r>
  <r>
    <x v="320"/>
    <n v="1"/>
    <m/>
    <n v="1"/>
  </r>
  <r>
    <x v="321"/>
    <n v="1"/>
    <m/>
    <n v="1"/>
  </r>
  <r>
    <x v="322"/>
    <n v="1"/>
    <m/>
    <n v="1"/>
  </r>
  <r>
    <x v="323"/>
    <n v="1"/>
    <m/>
    <n v="1"/>
  </r>
  <r>
    <x v="324"/>
    <n v="1"/>
    <m/>
    <n v="1"/>
  </r>
  <r>
    <x v="325"/>
    <n v="1"/>
    <m/>
    <n v="1"/>
  </r>
  <r>
    <x v="326"/>
    <n v="1"/>
    <m/>
    <n v="1"/>
  </r>
  <r>
    <x v="327"/>
    <n v="1"/>
    <m/>
    <n v="1"/>
  </r>
  <r>
    <x v="328"/>
    <n v="1"/>
    <m/>
    <n v="1"/>
  </r>
  <r>
    <x v="329"/>
    <n v="1"/>
    <m/>
    <n v="1"/>
  </r>
  <r>
    <x v="330"/>
    <n v="1"/>
    <m/>
    <n v="1"/>
  </r>
  <r>
    <x v="331"/>
    <n v="1"/>
    <m/>
    <n v="1"/>
  </r>
  <r>
    <x v="332"/>
    <n v="1"/>
    <m/>
    <n v="1"/>
  </r>
  <r>
    <x v="333"/>
    <n v="1"/>
    <m/>
    <n v="1"/>
  </r>
  <r>
    <x v="334"/>
    <n v="1"/>
    <m/>
    <n v="1"/>
  </r>
  <r>
    <x v="335"/>
    <n v="1"/>
    <m/>
    <n v="1"/>
  </r>
  <r>
    <x v="336"/>
    <n v="1"/>
    <m/>
    <n v="1"/>
  </r>
  <r>
    <x v="337"/>
    <n v="1"/>
    <m/>
    <n v="1"/>
  </r>
  <r>
    <x v="338"/>
    <n v="1"/>
    <m/>
    <n v="1"/>
  </r>
  <r>
    <x v="339"/>
    <n v="1"/>
    <m/>
    <n v="1"/>
  </r>
  <r>
    <x v="340"/>
    <n v="1"/>
    <m/>
    <n v="1"/>
  </r>
  <r>
    <x v="341"/>
    <n v="1"/>
    <m/>
    <n v="1"/>
  </r>
  <r>
    <x v="342"/>
    <n v="1"/>
    <m/>
    <n v="1"/>
  </r>
  <r>
    <x v="343"/>
    <n v="1"/>
    <m/>
    <n v="1"/>
  </r>
  <r>
    <x v="344"/>
    <n v="1"/>
    <m/>
    <n v="1"/>
  </r>
  <r>
    <x v="345"/>
    <n v="1"/>
    <m/>
    <n v="1"/>
  </r>
  <r>
    <x v="346"/>
    <n v="1"/>
    <m/>
    <n v="1"/>
  </r>
  <r>
    <x v="347"/>
    <n v="1"/>
    <m/>
    <n v="1"/>
  </r>
  <r>
    <x v="348"/>
    <n v="1"/>
    <m/>
    <n v="1"/>
  </r>
  <r>
    <x v="349"/>
    <n v="1"/>
    <m/>
    <n v="1"/>
  </r>
  <r>
    <x v="350"/>
    <n v="1"/>
    <m/>
    <n v="1"/>
  </r>
  <r>
    <x v="351"/>
    <n v="1"/>
    <m/>
    <n v="1"/>
  </r>
  <r>
    <x v="352"/>
    <n v="1"/>
    <m/>
    <n v="1"/>
  </r>
  <r>
    <x v="353"/>
    <n v="1"/>
    <m/>
    <n v="1"/>
  </r>
  <r>
    <x v="354"/>
    <n v="1"/>
    <m/>
    <n v="1"/>
  </r>
  <r>
    <x v="355"/>
    <n v="1"/>
    <m/>
    <n v="1"/>
  </r>
  <r>
    <x v="356"/>
    <n v="1"/>
    <m/>
    <n v="1"/>
  </r>
  <r>
    <x v="357"/>
    <n v="1"/>
    <m/>
    <n v="1"/>
  </r>
  <r>
    <x v="358"/>
    <n v="1"/>
    <m/>
    <n v="1"/>
  </r>
  <r>
    <x v="359"/>
    <n v="1"/>
    <m/>
    <n v="1"/>
  </r>
  <r>
    <x v="360"/>
    <n v="1"/>
    <m/>
    <n v="1"/>
  </r>
  <r>
    <x v="361"/>
    <n v="1"/>
    <m/>
    <n v="1"/>
  </r>
  <r>
    <x v="362"/>
    <n v="1"/>
    <m/>
    <n v="1"/>
  </r>
  <r>
    <x v="363"/>
    <n v="1"/>
    <m/>
    <n v="1"/>
  </r>
  <r>
    <x v="364"/>
    <n v="1"/>
    <m/>
    <n v="1"/>
  </r>
  <r>
    <x v="365"/>
    <n v="1"/>
    <m/>
    <n v="1"/>
  </r>
  <r>
    <x v="366"/>
    <n v="1"/>
    <m/>
    <n v="1"/>
  </r>
  <r>
    <x v="367"/>
    <n v="1"/>
    <m/>
    <n v="1"/>
  </r>
  <r>
    <x v="368"/>
    <n v="1"/>
    <m/>
    <n v="1"/>
  </r>
  <r>
    <x v="369"/>
    <n v="1"/>
    <m/>
    <n v="1"/>
  </r>
  <r>
    <x v="370"/>
    <n v="1"/>
    <m/>
    <n v="1"/>
  </r>
  <r>
    <x v="371"/>
    <n v="1"/>
    <m/>
    <n v="1"/>
  </r>
  <r>
    <x v="372"/>
    <n v="1"/>
    <m/>
    <n v="1"/>
  </r>
  <r>
    <x v="373"/>
    <n v="1"/>
    <m/>
    <n v="1"/>
  </r>
  <r>
    <x v="374"/>
    <n v="1"/>
    <m/>
    <n v="1"/>
  </r>
  <r>
    <x v="375"/>
    <n v="1"/>
    <m/>
    <n v="1"/>
  </r>
  <r>
    <x v="376"/>
    <n v="1"/>
    <m/>
    <n v="1"/>
  </r>
  <r>
    <x v="377"/>
    <n v="1"/>
    <m/>
    <n v="1"/>
  </r>
  <r>
    <x v="378"/>
    <n v="1"/>
    <m/>
    <n v="1"/>
  </r>
  <r>
    <x v="379"/>
    <n v="1"/>
    <m/>
    <n v="1"/>
  </r>
  <r>
    <x v="380"/>
    <n v="1"/>
    <m/>
    <n v="1"/>
  </r>
  <r>
    <x v="381"/>
    <n v="1"/>
    <m/>
    <n v="1"/>
  </r>
  <r>
    <x v="382"/>
    <n v="1"/>
    <m/>
    <n v="1"/>
  </r>
  <r>
    <x v="383"/>
    <n v="1"/>
    <m/>
    <n v="1"/>
  </r>
  <r>
    <x v="384"/>
    <n v="1"/>
    <m/>
    <n v="1"/>
  </r>
  <r>
    <x v="385"/>
    <n v="1"/>
    <m/>
    <n v="1"/>
  </r>
  <r>
    <x v="386"/>
    <n v="1"/>
    <m/>
    <n v="1"/>
  </r>
  <r>
    <x v="387"/>
    <n v="1"/>
    <m/>
    <n v="1"/>
  </r>
  <r>
    <x v="388"/>
    <n v="1"/>
    <m/>
    <n v="1"/>
  </r>
  <r>
    <x v="389"/>
    <n v="1"/>
    <m/>
    <n v="1"/>
  </r>
  <r>
    <x v="390"/>
    <n v="1"/>
    <m/>
    <n v="1"/>
  </r>
  <r>
    <x v="391"/>
    <n v="1"/>
    <m/>
    <n v="1"/>
  </r>
  <r>
    <x v="392"/>
    <n v="1"/>
    <m/>
    <n v="1"/>
  </r>
  <r>
    <x v="393"/>
    <n v="1"/>
    <m/>
    <n v="1"/>
  </r>
  <r>
    <x v="394"/>
    <n v="1"/>
    <m/>
    <n v="1"/>
  </r>
  <r>
    <x v="395"/>
    <n v="1"/>
    <m/>
    <n v="1"/>
  </r>
  <r>
    <x v="396"/>
    <n v="1"/>
    <m/>
    <n v="1"/>
  </r>
  <r>
    <x v="397"/>
    <n v="1"/>
    <m/>
    <n v="1"/>
  </r>
  <r>
    <x v="398"/>
    <n v="1"/>
    <m/>
    <n v="1"/>
  </r>
  <r>
    <x v="375"/>
    <n v="1"/>
    <m/>
    <n v="1"/>
  </r>
  <r>
    <x v="399"/>
    <n v="1"/>
    <m/>
    <n v="1"/>
  </r>
  <r>
    <x v="400"/>
    <n v="1"/>
    <m/>
    <n v="1"/>
  </r>
  <r>
    <x v="401"/>
    <n v="1"/>
    <m/>
    <n v="1"/>
  </r>
  <r>
    <x v="402"/>
    <n v="1"/>
    <m/>
    <n v="1"/>
  </r>
  <r>
    <x v="403"/>
    <n v="1"/>
    <m/>
    <n v="1"/>
  </r>
  <r>
    <x v="404"/>
    <n v="1"/>
    <m/>
    <n v="1"/>
  </r>
  <r>
    <x v="405"/>
    <n v="1"/>
    <m/>
    <n v="1"/>
  </r>
  <r>
    <x v="406"/>
    <n v="1"/>
    <m/>
    <n v="1"/>
  </r>
  <r>
    <x v="407"/>
    <n v="1"/>
    <m/>
    <n v="1"/>
  </r>
  <r>
    <x v="408"/>
    <n v="1"/>
    <m/>
    <n v="1"/>
  </r>
  <r>
    <x v="409"/>
    <n v="1"/>
    <m/>
    <n v="1"/>
  </r>
  <r>
    <x v="410"/>
    <n v="1"/>
    <m/>
    <n v="1"/>
  </r>
  <r>
    <x v="411"/>
    <n v="1"/>
    <m/>
    <n v="1"/>
  </r>
  <r>
    <x v="412"/>
    <n v="1"/>
    <m/>
    <n v="1"/>
  </r>
  <r>
    <x v="413"/>
    <n v="1"/>
    <m/>
    <n v="1"/>
  </r>
  <r>
    <x v="414"/>
    <n v="1"/>
    <m/>
    <n v="1"/>
  </r>
  <r>
    <x v="415"/>
    <n v="1"/>
    <m/>
    <n v="1"/>
  </r>
  <r>
    <x v="416"/>
    <n v="1"/>
    <m/>
    <n v="1"/>
  </r>
  <r>
    <x v="417"/>
    <n v="1"/>
    <m/>
    <n v="1"/>
  </r>
  <r>
    <x v="418"/>
    <n v="1"/>
    <m/>
    <n v="1"/>
  </r>
  <r>
    <x v="419"/>
    <n v="1"/>
    <m/>
    <n v="1"/>
  </r>
  <r>
    <x v="420"/>
    <n v="1"/>
    <m/>
    <n v="1"/>
  </r>
  <r>
    <x v="421"/>
    <n v="1"/>
    <m/>
    <n v="1"/>
  </r>
  <r>
    <x v="422"/>
    <n v="1"/>
    <m/>
    <n v="1"/>
  </r>
  <r>
    <x v="423"/>
    <n v="1"/>
    <m/>
    <n v="1"/>
  </r>
  <r>
    <x v="424"/>
    <n v="1"/>
    <m/>
    <n v="1"/>
  </r>
  <r>
    <x v="425"/>
    <n v="1"/>
    <m/>
    <n v="1"/>
  </r>
  <r>
    <x v="426"/>
    <n v="1"/>
    <m/>
    <n v="1"/>
  </r>
  <r>
    <x v="427"/>
    <n v="1"/>
    <m/>
    <n v="1"/>
  </r>
  <r>
    <x v="428"/>
    <n v="1"/>
    <m/>
    <n v="1"/>
  </r>
  <r>
    <x v="429"/>
    <n v="1"/>
    <m/>
    <n v="1"/>
  </r>
  <r>
    <x v="430"/>
    <n v="1"/>
    <m/>
    <n v="1"/>
  </r>
  <r>
    <x v="431"/>
    <n v="1"/>
    <m/>
    <n v="1"/>
  </r>
  <r>
    <x v="432"/>
    <n v="1"/>
    <m/>
    <n v="1"/>
  </r>
  <r>
    <x v="433"/>
    <n v="1"/>
    <m/>
    <n v="1"/>
  </r>
  <r>
    <x v="434"/>
    <n v="1"/>
    <m/>
    <n v="1"/>
  </r>
  <r>
    <x v="435"/>
    <n v="1"/>
    <m/>
    <n v="1"/>
  </r>
  <r>
    <x v="436"/>
    <n v="1"/>
    <m/>
    <n v="1"/>
  </r>
  <r>
    <x v="437"/>
    <n v="1"/>
    <m/>
    <n v="1"/>
  </r>
  <r>
    <x v="438"/>
    <n v="1"/>
    <m/>
    <n v="1"/>
  </r>
  <r>
    <x v="439"/>
    <n v="1"/>
    <m/>
    <n v="1"/>
  </r>
  <r>
    <x v="440"/>
    <n v="1"/>
    <m/>
    <n v="1"/>
  </r>
  <r>
    <x v="441"/>
    <n v="1"/>
    <m/>
    <n v="1"/>
  </r>
  <r>
    <x v="442"/>
    <n v="1"/>
    <m/>
    <n v="1"/>
  </r>
  <r>
    <x v="443"/>
    <n v="1"/>
    <m/>
    <n v="1"/>
  </r>
  <r>
    <x v="444"/>
    <n v="1"/>
    <m/>
    <n v="1"/>
  </r>
  <r>
    <x v="445"/>
    <n v="1"/>
    <m/>
    <n v="1"/>
  </r>
  <r>
    <x v="446"/>
    <n v="1"/>
    <m/>
    <n v="1"/>
  </r>
  <r>
    <x v="447"/>
    <n v="1"/>
    <m/>
    <n v="1"/>
  </r>
  <r>
    <x v="448"/>
    <n v="1"/>
    <m/>
    <n v="1"/>
  </r>
  <r>
    <x v="449"/>
    <n v="1"/>
    <m/>
    <n v="1"/>
  </r>
  <r>
    <x v="450"/>
    <n v="1"/>
    <m/>
    <n v="1"/>
  </r>
  <r>
    <x v="451"/>
    <n v="1"/>
    <m/>
    <n v="1"/>
  </r>
  <r>
    <x v="452"/>
    <n v="1"/>
    <m/>
    <n v="1"/>
  </r>
  <r>
    <x v="453"/>
    <n v="1"/>
    <m/>
    <n v="1"/>
  </r>
  <r>
    <x v="454"/>
    <n v="1"/>
    <m/>
    <n v="1"/>
  </r>
  <r>
    <x v="455"/>
    <n v="1"/>
    <m/>
    <n v="1"/>
  </r>
  <r>
    <x v="456"/>
    <n v="1"/>
    <m/>
    <n v="1"/>
  </r>
  <r>
    <x v="457"/>
    <n v="1"/>
    <m/>
    <n v="1"/>
  </r>
  <r>
    <x v="458"/>
    <n v="1"/>
    <m/>
    <n v="1"/>
  </r>
  <r>
    <x v="459"/>
    <n v="1"/>
    <m/>
    <n v="1"/>
  </r>
  <r>
    <x v="460"/>
    <n v="1"/>
    <m/>
    <n v="1"/>
  </r>
  <r>
    <x v="461"/>
    <n v="1"/>
    <m/>
    <n v="1"/>
  </r>
  <r>
    <x v="462"/>
    <n v="1"/>
    <m/>
    <n v="1"/>
  </r>
  <r>
    <x v="463"/>
    <n v="1"/>
    <m/>
    <n v="1"/>
  </r>
  <r>
    <x v="464"/>
    <n v="1"/>
    <m/>
    <n v="1"/>
  </r>
  <r>
    <x v="465"/>
    <n v="1"/>
    <m/>
    <n v="1"/>
  </r>
  <r>
    <x v="466"/>
    <n v="1"/>
    <m/>
    <n v="1"/>
  </r>
  <r>
    <x v="467"/>
    <n v="1"/>
    <m/>
    <n v="1"/>
  </r>
  <r>
    <x v="468"/>
    <n v="1"/>
    <m/>
    <n v="1"/>
  </r>
  <r>
    <x v="469"/>
    <n v="1"/>
    <m/>
    <n v="1"/>
  </r>
  <r>
    <x v="470"/>
    <n v="1"/>
    <m/>
    <n v="1"/>
  </r>
  <r>
    <x v="471"/>
    <n v="1"/>
    <m/>
    <n v="1"/>
  </r>
  <r>
    <x v="472"/>
    <n v="1"/>
    <m/>
    <n v="1"/>
  </r>
  <r>
    <x v="473"/>
    <n v="1"/>
    <m/>
    <n v="1"/>
  </r>
  <r>
    <x v="474"/>
    <n v="1"/>
    <m/>
    <n v="1"/>
  </r>
  <r>
    <x v="475"/>
    <n v="1"/>
    <m/>
    <n v="1"/>
  </r>
  <r>
    <x v="375"/>
    <n v="1"/>
    <m/>
    <n v="1"/>
  </r>
  <r>
    <x v="476"/>
    <n v="1"/>
    <m/>
    <n v="1"/>
  </r>
  <r>
    <x v="477"/>
    <n v="1"/>
    <m/>
    <n v="1"/>
  </r>
  <r>
    <x v="478"/>
    <n v="1"/>
    <m/>
    <n v="1"/>
  </r>
  <r>
    <x v="479"/>
    <n v="1"/>
    <m/>
    <n v="1"/>
  </r>
  <r>
    <x v="480"/>
    <n v="1"/>
    <m/>
    <n v="1"/>
  </r>
  <r>
    <x v="481"/>
    <n v="1"/>
    <m/>
    <n v="1"/>
  </r>
  <r>
    <x v="482"/>
    <n v="1"/>
    <m/>
    <n v="1"/>
  </r>
  <r>
    <x v="483"/>
    <n v="1"/>
    <m/>
    <n v="1"/>
  </r>
  <r>
    <x v="484"/>
    <n v="1"/>
    <m/>
    <n v="1"/>
  </r>
  <r>
    <x v="485"/>
    <n v="1"/>
    <m/>
    <n v="1"/>
  </r>
  <r>
    <x v="486"/>
    <n v="1"/>
    <m/>
    <n v="1"/>
  </r>
  <r>
    <x v="487"/>
    <n v="1"/>
    <m/>
    <n v="1"/>
  </r>
  <r>
    <x v="488"/>
    <n v="1"/>
    <m/>
    <n v="1"/>
  </r>
  <r>
    <x v="489"/>
    <n v="1"/>
    <m/>
    <n v="1"/>
  </r>
  <r>
    <x v="490"/>
    <n v="1"/>
    <m/>
    <n v="1"/>
  </r>
  <r>
    <x v="491"/>
    <n v="1"/>
    <m/>
    <n v="1"/>
  </r>
  <r>
    <x v="492"/>
    <n v="1"/>
    <m/>
    <n v="1"/>
  </r>
  <r>
    <x v="493"/>
    <n v="1"/>
    <m/>
    <n v="1"/>
  </r>
  <r>
    <x v="494"/>
    <n v="1"/>
    <m/>
    <n v="1"/>
  </r>
  <r>
    <x v="495"/>
    <n v="1"/>
    <m/>
    <n v="1"/>
  </r>
  <r>
    <x v="496"/>
    <n v="1"/>
    <m/>
    <n v="1"/>
  </r>
  <r>
    <x v="497"/>
    <n v="1"/>
    <m/>
    <n v="1"/>
  </r>
  <r>
    <x v="498"/>
    <n v="1"/>
    <m/>
    <n v="1"/>
  </r>
  <r>
    <x v="499"/>
    <n v="1"/>
    <m/>
    <n v="1"/>
  </r>
  <r>
    <x v="500"/>
    <n v="1"/>
    <m/>
    <n v="1"/>
  </r>
  <r>
    <x v="501"/>
    <n v="1"/>
    <m/>
    <n v="1"/>
  </r>
  <r>
    <x v="502"/>
    <n v="1"/>
    <m/>
    <n v="1"/>
  </r>
  <r>
    <x v="503"/>
    <n v="1"/>
    <m/>
    <n v="1"/>
  </r>
  <r>
    <x v="504"/>
    <n v="1"/>
    <m/>
    <n v="1"/>
  </r>
  <r>
    <x v="505"/>
    <n v="1"/>
    <m/>
    <n v="1"/>
  </r>
  <r>
    <x v="506"/>
    <n v="1"/>
    <m/>
    <n v="1"/>
  </r>
  <r>
    <x v="507"/>
    <n v="1"/>
    <m/>
    <n v="1"/>
  </r>
  <r>
    <x v="508"/>
    <n v="1"/>
    <m/>
    <n v="1"/>
  </r>
  <r>
    <x v="509"/>
    <n v="1"/>
    <m/>
    <n v="1"/>
  </r>
  <r>
    <x v="510"/>
    <n v="1"/>
    <m/>
    <n v="1"/>
  </r>
  <r>
    <x v="511"/>
    <n v="1"/>
    <m/>
    <n v="1"/>
  </r>
  <r>
    <x v="375"/>
    <n v="1"/>
    <m/>
    <n v="1"/>
  </r>
  <r>
    <x v="512"/>
    <n v="1"/>
    <m/>
    <n v="1"/>
  </r>
  <r>
    <x v="513"/>
    <n v="1"/>
    <m/>
    <n v="1"/>
  </r>
  <r>
    <x v="514"/>
    <n v="1"/>
    <m/>
    <n v="1"/>
  </r>
  <r>
    <x v="515"/>
    <n v="1"/>
    <m/>
    <n v="1"/>
  </r>
  <r>
    <x v="516"/>
    <n v="1"/>
    <m/>
    <n v="1"/>
  </r>
  <r>
    <x v="517"/>
    <n v="1"/>
    <m/>
    <n v="1"/>
  </r>
  <r>
    <x v="518"/>
    <n v="1"/>
    <m/>
    <n v="1"/>
  </r>
  <r>
    <x v="519"/>
    <n v="1"/>
    <m/>
    <n v="1"/>
  </r>
  <r>
    <x v="520"/>
    <n v="1"/>
    <m/>
    <n v="1"/>
  </r>
  <r>
    <x v="521"/>
    <n v="1"/>
    <m/>
    <n v="1"/>
  </r>
  <r>
    <x v="522"/>
    <n v="1"/>
    <m/>
    <n v="1"/>
  </r>
  <r>
    <x v="523"/>
    <n v="1"/>
    <m/>
    <n v="1"/>
  </r>
  <r>
    <x v="524"/>
    <n v="1"/>
    <m/>
    <n v="1"/>
  </r>
  <r>
    <x v="525"/>
    <n v="1"/>
    <m/>
    <n v="1"/>
  </r>
  <r>
    <x v="526"/>
    <n v="1"/>
    <m/>
    <n v="1"/>
  </r>
  <r>
    <x v="527"/>
    <n v="1"/>
    <m/>
    <n v="1"/>
  </r>
  <r>
    <x v="528"/>
    <n v="1"/>
    <m/>
    <n v="1"/>
  </r>
  <r>
    <x v="529"/>
    <n v="1"/>
    <m/>
    <n v="1"/>
  </r>
  <r>
    <x v="530"/>
    <n v="1"/>
    <m/>
    <n v="1"/>
  </r>
  <r>
    <x v="531"/>
    <n v="1"/>
    <m/>
    <n v="1"/>
  </r>
  <r>
    <x v="532"/>
    <m/>
    <m/>
    <m/>
  </r>
  <r>
    <x v="27"/>
    <m/>
    <n v="-1"/>
    <n v="-1"/>
  </r>
  <r>
    <x v="28"/>
    <m/>
    <n v="-1"/>
    <n v="-1"/>
  </r>
  <r>
    <x v="29"/>
    <m/>
    <n v="-1"/>
    <n v="-1"/>
  </r>
  <r>
    <x v="30"/>
    <m/>
    <n v="-1"/>
    <n v="-1"/>
  </r>
  <r>
    <x v="31"/>
    <m/>
    <n v="-1"/>
    <n v="-1"/>
  </r>
  <r>
    <x v="33"/>
    <m/>
    <n v="-1"/>
    <n v="-1"/>
  </r>
  <r>
    <x v="36"/>
    <m/>
    <n v="-1"/>
    <n v="-1"/>
  </r>
  <r>
    <x v="37"/>
    <m/>
    <n v="-1"/>
    <n v="-1"/>
  </r>
  <r>
    <x v="38"/>
    <m/>
    <n v="-1"/>
    <n v="-1"/>
  </r>
  <r>
    <x v="39"/>
    <m/>
    <n v="-1"/>
    <n v="-1"/>
  </r>
  <r>
    <x v="40"/>
    <m/>
    <n v="-1"/>
    <n v="-1"/>
  </r>
  <r>
    <x v="41"/>
    <m/>
    <n v="-1"/>
    <n v="-1"/>
  </r>
  <r>
    <x v="42"/>
    <m/>
    <n v="-1"/>
    <n v="-1"/>
  </r>
  <r>
    <x v="43"/>
    <m/>
    <n v="-1"/>
    <n v="-1"/>
  </r>
  <r>
    <x v="44"/>
    <m/>
    <n v="-1"/>
    <n v="-1"/>
  </r>
  <r>
    <x v="45"/>
    <m/>
    <n v="-1"/>
    <n v="-1"/>
  </r>
  <r>
    <x v="46"/>
    <m/>
    <n v="-1"/>
    <n v="-1"/>
  </r>
  <r>
    <x v="47"/>
    <m/>
    <n v="-1"/>
    <n v="-1"/>
  </r>
  <r>
    <x v="48"/>
    <m/>
    <n v="-1"/>
    <n v="-1"/>
  </r>
  <r>
    <x v="49"/>
    <m/>
    <n v="-1"/>
    <n v="-1"/>
  </r>
  <r>
    <x v="50"/>
    <m/>
    <n v="-1"/>
    <n v="-1"/>
  </r>
  <r>
    <x v="51"/>
    <m/>
    <n v="-1"/>
    <n v="-1"/>
  </r>
  <r>
    <x v="52"/>
    <m/>
    <n v="-1"/>
    <n v="-1"/>
  </r>
  <r>
    <x v="53"/>
    <m/>
    <n v="-1"/>
    <n v="-1"/>
  </r>
  <r>
    <x v="54"/>
    <m/>
    <n v="-1"/>
    <n v="-1"/>
  </r>
  <r>
    <x v="55"/>
    <m/>
    <n v="-1"/>
    <n v="-1"/>
  </r>
  <r>
    <x v="56"/>
    <m/>
    <n v="-1"/>
    <n v="-1"/>
  </r>
  <r>
    <x v="105"/>
    <m/>
    <n v="-1"/>
    <n v="-1"/>
  </r>
  <r>
    <x v="106"/>
    <m/>
    <n v="-1"/>
    <n v="-1"/>
  </r>
  <r>
    <x v="107"/>
    <m/>
    <n v="-1"/>
    <n v="-1"/>
  </r>
  <r>
    <x v="108"/>
    <m/>
    <n v="-1"/>
    <n v="-1"/>
  </r>
  <r>
    <x v="109"/>
    <m/>
    <n v="-1"/>
    <n v="-1"/>
  </r>
  <r>
    <x v="110"/>
    <m/>
    <n v="-1"/>
    <n v="-1"/>
  </r>
  <r>
    <x v="57"/>
    <m/>
    <n v="-1"/>
    <n v="-1"/>
  </r>
  <r>
    <x v="58"/>
    <m/>
    <n v="-1"/>
    <n v="-1"/>
  </r>
  <r>
    <x v="59"/>
    <m/>
    <n v="-1"/>
    <n v="-1"/>
  </r>
  <r>
    <x v="60"/>
    <m/>
    <n v="-1"/>
    <n v="-1"/>
  </r>
  <r>
    <x v="63"/>
    <m/>
    <n v="-1"/>
    <n v="-1"/>
  </r>
  <r>
    <x v="61"/>
    <m/>
    <n v="-1"/>
    <n v="-1"/>
  </r>
  <r>
    <x v="62"/>
    <m/>
    <n v="-1"/>
    <n v="-1"/>
  </r>
  <r>
    <x v="64"/>
    <m/>
    <n v="-1"/>
    <n v="-1"/>
  </r>
  <r>
    <x v="65"/>
    <m/>
    <n v="-1"/>
    <n v="-1"/>
  </r>
  <r>
    <x v="66"/>
    <m/>
    <n v="-1"/>
    <n v="-1"/>
  </r>
  <r>
    <x v="67"/>
    <m/>
    <n v="-1"/>
    <n v="-1"/>
  </r>
  <r>
    <x v="68"/>
    <m/>
    <n v="-1"/>
    <n v="-1"/>
  </r>
  <r>
    <x v="69"/>
    <m/>
    <n v="-1"/>
    <n v="-1"/>
  </r>
  <r>
    <x v="70"/>
    <m/>
    <n v="-1"/>
    <n v="-1"/>
  </r>
  <r>
    <x v="73"/>
    <m/>
    <n v="-1"/>
    <n v="-1"/>
  </r>
  <r>
    <x v="71"/>
    <m/>
    <n v="-1"/>
    <n v="-1"/>
  </r>
  <r>
    <x v="72"/>
    <m/>
    <n v="-1"/>
    <n v="-1"/>
  </r>
  <r>
    <x v="75"/>
    <m/>
    <n v="-1"/>
    <n v="-1"/>
  </r>
  <r>
    <x v="74"/>
    <m/>
    <n v="-1"/>
    <n v="-1"/>
  </r>
  <r>
    <x v="76"/>
    <m/>
    <n v="-1"/>
    <n v="-1"/>
  </r>
  <r>
    <x v="77"/>
    <m/>
    <n v="-1"/>
    <n v="-1"/>
  </r>
  <r>
    <x v="78"/>
    <m/>
    <n v="-1"/>
    <n v="-1"/>
  </r>
  <r>
    <x v="79"/>
    <m/>
    <n v="-1"/>
    <n v="-1"/>
  </r>
  <r>
    <x v="80"/>
    <m/>
    <n v="-1"/>
    <n v="-1"/>
  </r>
  <r>
    <x v="81"/>
    <m/>
    <n v="-1"/>
    <n v="-1"/>
  </r>
  <r>
    <x v="82"/>
    <m/>
    <n v="-1"/>
    <n v="-1"/>
  </r>
  <r>
    <x v="83"/>
    <m/>
    <n v="-1"/>
    <n v="-1"/>
  </r>
  <r>
    <x v="84"/>
    <m/>
    <n v="-1"/>
    <n v="-1"/>
  </r>
  <r>
    <x v="85"/>
    <m/>
    <n v="-1"/>
    <n v="-1"/>
  </r>
  <r>
    <x v="86"/>
    <m/>
    <n v="-1"/>
    <n v="-1"/>
  </r>
  <r>
    <x v="87"/>
    <m/>
    <n v="-1"/>
    <n v="-1"/>
  </r>
  <r>
    <x v="88"/>
    <m/>
    <n v="-1"/>
    <n v="-1"/>
  </r>
  <r>
    <x v="89"/>
    <m/>
    <n v="-1"/>
    <n v="-1"/>
  </r>
  <r>
    <x v="90"/>
    <m/>
    <n v="-1"/>
    <n v="-1"/>
  </r>
  <r>
    <x v="91"/>
    <m/>
    <n v="-1"/>
    <n v="-1"/>
  </r>
  <r>
    <x v="92"/>
    <m/>
    <n v="-1"/>
    <n v="-1"/>
  </r>
  <r>
    <x v="93"/>
    <m/>
    <n v="-1"/>
    <n v="-1"/>
  </r>
  <r>
    <x v="94"/>
    <m/>
    <n v="-1"/>
    <n v="-1"/>
  </r>
  <r>
    <x v="95"/>
    <m/>
    <n v="-1"/>
    <n v="-1"/>
  </r>
  <r>
    <x v="96"/>
    <m/>
    <n v="-1"/>
    <n v="-1"/>
  </r>
  <r>
    <x v="97"/>
    <m/>
    <n v="-1"/>
    <n v="-1"/>
  </r>
  <r>
    <x v="98"/>
    <m/>
    <n v="-1"/>
    <n v="-1"/>
  </r>
  <r>
    <x v="99"/>
    <m/>
    <n v="-1"/>
    <n v="-1"/>
  </r>
  <r>
    <x v="100"/>
    <m/>
    <n v="-1"/>
    <n v="-1"/>
  </r>
  <r>
    <x v="101"/>
    <m/>
    <n v="-1"/>
    <n v="-1"/>
  </r>
  <r>
    <x v="102"/>
    <m/>
    <n v="-1"/>
    <n v="-1"/>
  </r>
  <r>
    <x v="103"/>
    <m/>
    <n v="-1"/>
    <n v="-1"/>
  </r>
  <r>
    <x v="104"/>
    <m/>
    <n v="-1"/>
    <n v="-1"/>
  </r>
  <r>
    <x v="532"/>
    <m/>
    <n v="-1"/>
    <n v="-1"/>
  </r>
  <r>
    <x v="532"/>
    <m/>
    <n v="-1"/>
    <n v="-1"/>
  </r>
  <r>
    <x v="111"/>
    <m/>
    <n v="-1"/>
    <n v="-1"/>
  </r>
  <r>
    <x v="112"/>
    <m/>
    <n v="-1"/>
    <n v="-1"/>
  </r>
  <r>
    <x v="113"/>
    <m/>
    <n v="-1"/>
    <n v="-1"/>
  </r>
  <r>
    <x v="114"/>
    <m/>
    <n v="-1"/>
    <n v="-1"/>
  </r>
  <r>
    <x v="115"/>
    <m/>
    <n v="-1"/>
    <n v="-1"/>
  </r>
  <r>
    <x v="116"/>
    <m/>
    <n v="-1"/>
    <n v="-1"/>
  </r>
  <r>
    <x v="117"/>
    <m/>
    <n v="-1"/>
    <n v="-1"/>
  </r>
  <r>
    <x v="118"/>
    <m/>
    <n v="-1"/>
    <n v="-1"/>
  </r>
  <r>
    <x v="119"/>
    <m/>
    <n v="-1"/>
    <n v="-1"/>
  </r>
  <r>
    <x v="151"/>
    <m/>
    <n v="-1"/>
    <n v="-1"/>
  </r>
  <r>
    <x v="120"/>
    <m/>
    <n v="-1"/>
    <n v="-1"/>
  </r>
  <r>
    <x v="121"/>
    <m/>
    <n v="-1"/>
    <n v="-1"/>
  </r>
  <r>
    <x v="122"/>
    <m/>
    <n v="-1"/>
    <n v="-1"/>
  </r>
  <r>
    <x v="154"/>
    <m/>
    <n v="-1"/>
    <n v="-1"/>
  </r>
  <r>
    <x v="123"/>
    <m/>
    <n v="-1"/>
    <n v="-1"/>
  </r>
  <r>
    <x v="124"/>
    <m/>
    <n v="-1"/>
    <n v="-1"/>
  </r>
  <r>
    <x v="125"/>
    <m/>
    <n v="-1"/>
    <n v="-1"/>
  </r>
  <r>
    <x v="126"/>
    <m/>
    <n v="-1"/>
    <n v="-1"/>
  </r>
  <r>
    <x v="127"/>
    <m/>
    <n v="-1"/>
    <n v="-1"/>
  </r>
  <r>
    <x v="152"/>
    <m/>
    <n v="-1"/>
    <n v="-1"/>
  </r>
  <r>
    <x v="128"/>
    <m/>
    <n v="-1"/>
    <n v="-1"/>
  </r>
  <r>
    <x v="129"/>
    <m/>
    <n v="-1"/>
    <n v="-1"/>
  </r>
  <r>
    <x v="130"/>
    <m/>
    <n v="-1"/>
    <n v="-1"/>
  </r>
  <r>
    <x v="131"/>
    <m/>
    <n v="-1"/>
    <n v="-1"/>
  </r>
  <r>
    <x v="132"/>
    <m/>
    <n v="-1"/>
    <n v="-1"/>
  </r>
  <r>
    <x v="133"/>
    <m/>
    <n v="-1"/>
    <n v="-1"/>
  </r>
  <r>
    <x v="134"/>
    <m/>
    <n v="-1"/>
    <n v="-1"/>
  </r>
  <r>
    <x v="135"/>
    <m/>
    <n v="-1"/>
    <n v="-1"/>
  </r>
  <r>
    <x v="136"/>
    <m/>
    <n v="-1"/>
    <n v="-1"/>
  </r>
  <r>
    <x v="137"/>
    <m/>
    <n v="-1"/>
    <n v="-1"/>
  </r>
  <r>
    <x v="138"/>
    <m/>
    <n v="-1"/>
    <n v="-1"/>
  </r>
  <r>
    <x v="139"/>
    <m/>
    <n v="-1"/>
    <n v="-1"/>
  </r>
  <r>
    <x v="140"/>
    <m/>
    <n v="-1"/>
    <n v="-1"/>
  </r>
  <r>
    <x v="141"/>
    <m/>
    <n v="-1"/>
    <n v="-1"/>
  </r>
  <r>
    <x v="153"/>
    <m/>
    <n v="-1"/>
    <n v="-1"/>
  </r>
  <r>
    <x v="142"/>
    <m/>
    <n v="-1"/>
    <n v="-1"/>
  </r>
  <r>
    <x v="143"/>
    <m/>
    <n v="-1"/>
    <n v="-1"/>
  </r>
  <r>
    <x v="144"/>
    <m/>
    <n v="-1"/>
    <n v="-1"/>
  </r>
  <r>
    <x v="145"/>
    <m/>
    <n v="-1"/>
    <n v="-1"/>
  </r>
  <r>
    <x v="146"/>
    <m/>
    <n v="-1"/>
    <n v="-1"/>
  </r>
  <r>
    <x v="147"/>
    <m/>
    <n v="-1"/>
    <n v="-1"/>
  </r>
  <r>
    <x v="148"/>
    <m/>
    <n v="-1"/>
    <n v="-1"/>
  </r>
  <r>
    <x v="149"/>
    <m/>
    <n v="-1"/>
    <n v="-1"/>
  </r>
  <r>
    <x v="150"/>
    <m/>
    <n v="-1"/>
    <n v="-1"/>
  </r>
  <r>
    <x v="155"/>
    <m/>
    <n v="-1"/>
    <n v="-1"/>
  </r>
  <r>
    <x v="156"/>
    <m/>
    <n v="-1"/>
    <n v="-1"/>
  </r>
  <r>
    <x v="157"/>
    <m/>
    <n v="-1"/>
    <n v="-1"/>
  </r>
  <r>
    <x v="158"/>
    <m/>
    <n v="-1"/>
    <n v="-1"/>
  </r>
  <r>
    <x v="159"/>
    <m/>
    <n v="-1"/>
    <n v="-1"/>
  </r>
  <r>
    <x v="160"/>
    <m/>
    <n v="-1"/>
    <n v="-1"/>
  </r>
  <r>
    <x v="161"/>
    <m/>
    <n v="-1"/>
    <n v="-1"/>
  </r>
  <r>
    <x v="162"/>
    <m/>
    <n v="-1"/>
    <n v="-1"/>
  </r>
  <r>
    <x v="163"/>
    <m/>
    <n v="-1"/>
    <n v="-1"/>
  </r>
  <r>
    <x v="164"/>
    <m/>
    <n v="-1"/>
    <n v="-1"/>
  </r>
  <r>
    <x v="165"/>
    <m/>
    <n v="-1"/>
    <n v="-1"/>
  </r>
  <r>
    <x v="166"/>
    <m/>
    <n v="-1"/>
    <n v="-1"/>
  </r>
  <r>
    <x v="167"/>
    <m/>
    <n v="-1"/>
    <n v="-1"/>
  </r>
  <r>
    <x v="168"/>
    <m/>
    <n v="-1"/>
    <n v="-1"/>
  </r>
  <r>
    <x v="170"/>
    <m/>
    <n v="-1"/>
    <n v="-1"/>
  </r>
  <r>
    <x v="169"/>
    <m/>
    <n v="-1"/>
    <n v="-1"/>
  </r>
  <r>
    <x v="171"/>
    <m/>
    <n v="-1"/>
    <n v="-1"/>
  </r>
  <r>
    <x v="172"/>
    <m/>
    <n v="-1"/>
    <n v="-1"/>
  </r>
  <r>
    <x v="173"/>
    <m/>
    <n v="-1"/>
    <n v="-1"/>
  </r>
  <r>
    <x v="174"/>
    <m/>
    <n v="-1"/>
    <n v="-1"/>
  </r>
  <r>
    <x v="175"/>
    <m/>
    <n v="-1"/>
    <n v="-1"/>
  </r>
  <r>
    <x v="176"/>
    <m/>
    <n v="-1"/>
    <n v="-1"/>
  </r>
  <r>
    <x v="177"/>
    <m/>
    <n v="-1"/>
    <n v="-1"/>
  </r>
  <r>
    <x v="178"/>
    <m/>
    <n v="-1"/>
    <n v="-1"/>
  </r>
  <r>
    <x v="179"/>
    <m/>
    <n v="-1"/>
    <n v="-1"/>
  </r>
  <r>
    <x v="180"/>
    <m/>
    <n v="-1"/>
    <n v="-1"/>
  </r>
  <r>
    <x v="181"/>
    <m/>
    <n v="-1"/>
    <n v="-1"/>
  </r>
  <r>
    <x v="182"/>
    <m/>
    <n v="-1"/>
    <n v="-1"/>
  </r>
  <r>
    <x v="186"/>
    <m/>
    <n v="-1"/>
    <n v="-1"/>
  </r>
  <r>
    <x v="183"/>
    <m/>
    <n v="-1"/>
    <n v="-1"/>
  </r>
  <r>
    <x v="184"/>
    <m/>
    <n v="-1"/>
    <n v="-1"/>
  </r>
  <r>
    <x v="185"/>
    <m/>
    <n v="-1"/>
    <n v="-1"/>
  </r>
  <r>
    <x v="187"/>
    <m/>
    <n v="-1"/>
    <n v="-1"/>
  </r>
  <r>
    <x v="188"/>
    <m/>
    <n v="-1"/>
    <n v="-1"/>
  </r>
  <r>
    <x v="189"/>
    <m/>
    <n v="-1"/>
    <n v="-1"/>
  </r>
  <r>
    <x v="190"/>
    <m/>
    <n v="-1"/>
    <n v="-1"/>
  </r>
  <r>
    <x v="191"/>
    <m/>
    <n v="-1"/>
    <n v="-1"/>
  </r>
  <r>
    <x v="192"/>
    <m/>
    <n v="-1"/>
    <n v="-1"/>
  </r>
  <r>
    <x v="193"/>
    <m/>
    <n v="-1"/>
    <n v="-1"/>
  </r>
  <r>
    <x v="194"/>
    <m/>
    <n v="-1"/>
    <n v="-1"/>
  </r>
  <r>
    <x v="195"/>
    <m/>
    <n v="-1"/>
    <n v="-1"/>
  </r>
  <r>
    <x v="196"/>
    <m/>
    <n v="-1"/>
    <n v="-1"/>
  </r>
  <r>
    <x v="197"/>
    <m/>
    <n v="-1"/>
    <n v="-1"/>
  </r>
  <r>
    <x v="198"/>
    <m/>
    <n v="-1"/>
    <n v="-1"/>
  </r>
  <r>
    <x v="199"/>
    <m/>
    <n v="-1"/>
    <n v="-1"/>
  </r>
  <r>
    <x v="200"/>
    <m/>
    <n v="-1"/>
    <n v="-1"/>
  </r>
  <r>
    <x v="201"/>
    <m/>
    <n v="-1"/>
    <n v="-1"/>
  </r>
  <r>
    <x v="202"/>
    <m/>
    <n v="-1"/>
    <n v="-1"/>
  </r>
  <r>
    <x v="203"/>
    <m/>
    <n v="-1"/>
    <n v="-1"/>
  </r>
  <r>
    <x v="204"/>
    <m/>
    <n v="-1"/>
    <n v="-1"/>
  </r>
  <r>
    <x v="205"/>
    <m/>
    <n v="-1"/>
    <n v="-1"/>
  </r>
  <r>
    <x v="206"/>
    <m/>
    <n v="-1"/>
    <n v="-1"/>
  </r>
  <r>
    <x v="207"/>
    <m/>
    <n v="-1"/>
    <n v="-1"/>
  </r>
  <r>
    <x v="208"/>
    <m/>
    <n v="-1"/>
    <n v="-1"/>
  </r>
  <r>
    <x v="209"/>
    <m/>
    <n v="-1"/>
    <n v="-1"/>
  </r>
  <r>
    <x v="210"/>
    <m/>
    <n v="-1"/>
    <n v="-1"/>
  </r>
  <r>
    <x v="211"/>
    <m/>
    <n v="-1"/>
    <n v="-1"/>
  </r>
  <r>
    <x v="212"/>
    <m/>
    <n v="-1"/>
    <n v="-1"/>
  </r>
  <r>
    <x v="213"/>
    <m/>
    <n v="-1"/>
    <n v="-1"/>
  </r>
  <r>
    <x v="214"/>
    <m/>
    <n v="-1"/>
    <n v="-1"/>
  </r>
  <r>
    <x v="215"/>
    <m/>
    <n v="-1"/>
    <n v="-1"/>
  </r>
  <r>
    <x v="216"/>
    <m/>
    <n v="-1"/>
    <n v="-1"/>
  </r>
  <r>
    <x v="217"/>
    <m/>
    <n v="-1"/>
    <n v="-1"/>
  </r>
  <r>
    <x v="218"/>
    <m/>
    <n v="-1"/>
    <n v="-1"/>
  </r>
  <r>
    <x v="219"/>
    <m/>
    <n v="-1"/>
    <n v="-1"/>
  </r>
  <r>
    <x v="220"/>
    <m/>
    <n v="-1"/>
    <n v="-1"/>
  </r>
  <r>
    <x v="221"/>
    <m/>
    <n v="-1"/>
    <n v="-1"/>
  </r>
  <r>
    <x v="222"/>
    <m/>
    <n v="-1"/>
    <n v="-1"/>
  </r>
  <r>
    <x v="224"/>
    <m/>
    <n v="-1"/>
    <n v="-1"/>
  </r>
  <r>
    <x v="223"/>
    <m/>
    <n v="-1"/>
    <n v="-1"/>
  </r>
  <r>
    <x v="225"/>
    <m/>
    <n v="-1"/>
    <n v="-1"/>
  </r>
  <r>
    <x v="226"/>
    <m/>
    <n v="-1"/>
    <n v="-1"/>
  </r>
  <r>
    <x v="227"/>
    <m/>
    <n v="-1"/>
    <n v="-1"/>
  </r>
  <r>
    <x v="228"/>
    <m/>
    <n v="-1"/>
    <n v="-1"/>
  </r>
  <r>
    <x v="229"/>
    <m/>
    <n v="-1"/>
    <n v="-1"/>
  </r>
  <r>
    <x v="230"/>
    <m/>
    <n v="-1"/>
    <n v="-1"/>
  </r>
  <r>
    <x v="231"/>
    <m/>
    <n v="-1"/>
    <n v="-1"/>
  </r>
  <r>
    <x v="232"/>
    <m/>
    <n v="-1"/>
    <n v="-1"/>
  </r>
  <r>
    <x v="233"/>
    <m/>
    <n v="-1"/>
    <n v="-1"/>
  </r>
  <r>
    <x v="234"/>
    <m/>
    <n v="-1"/>
    <n v="-1"/>
  </r>
  <r>
    <x v="235"/>
    <m/>
    <n v="-1"/>
    <n v="-1"/>
  </r>
  <r>
    <x v="236"/>
    <m/>
    <n v="-1"/>
    <n v="-1"/>
  </r>
  <r>
    <x v="237"/>
    <m/>
    <n v="-1"/>
    <n v="-1"/>
  </r>
  <r>
    <x v="238"/>
    <m/>
    <n v="-1"/>
    <n v="-1"/>
  </r>
  <r>
    <x v="239"/>
    <m/>
    <n v="-1"/>
    <n v="-1"/>
  </r>
  <r>
    <x v="240"/>
    <m/>
    <n v="-1"/>
    <n v="-1"/>
  </r>
  <r>
    <x v="241"/>
    <m/>
    <n v="-1"/>
    <n v="-1"/>
  </r>
  <r>
    <x v="242"/>
    <m/>
    <n v="-1"/>
    <n v="-1"/>
  </r>
  <r>
    <x v="243"/>
    <m/>
    <n v="-1"/>
    <n v="-1"/>
  </r>
  <r>
    <x v="244"/>
    <m/>
    <n v="-1"/>
    <n v="-1"/>
  </r>
  <r>
    <x v="246"/>
    <m/>
    <n v="-1"/>
    <n v="-1"/>
  </r>
  <r>
    <x v="245"/>
    <m/>
    <n v="-1"/>
    <n v="-1"/>
  </r>
  <r>
    <x v="247"/>
    <m/>
    <n v="-1"/>
    <n v="-1"/>
  </r>
  <r>
    <x v="248"/>
    <m/>
    <n v="-1"/>
    <n v="-1"/>
  </r>
  <r>
    <x v="249"/>
    <m/>
    <n v="-1"/>
    <n v="-1"/>
  </r>
  <r>
    <x v="250"/>
    <m/>
    <n v="-1"/>
    <n v="-1"/>
  </r>
  <r>
    <x v="251"/>
    <m/>
    <n v="-1"/>
    <n v="-1"/>
  </r>
  <r>
    <x v="252"/>
    <m/>
    <n v="-1"/>
    <n v="-1"/>
  </r>
  <r>
    <x v="253"/>
    <m/>
    <n v="-1"/>
    <n v="-1"/>
  </r>
  <r>
    <x v="254"/>
    <m/>
    <n v="-1"/>
    <n v="-1"/>
  </r>
  <r>
    <x v="255"/>
    <m/>
    <n v="-1"/>
    <n v="-1"/>
  </r>
  <r>
    <x v="256"/>
    <m/>
    <n v="-1"/>
    <n v="-1"/>
  </r>
  <r>
    <x v="257"/>
    <m/>
    <n v="-1"/>
    <n v="-1"/>
  </r>
  <r>
    <x v="258"/>
    <m/>
    <n v="-1"/>
    <n v="-1"/>
  </r>
  <r>
    <x v="259"/>
    <m/>
    <n v="-1"/>
    <n v="-1"/>
  </r>
  <r>
    <x v="260"/>
    <m/>
    <n v="-1"/>
    <n v="-1"/>
  </r>
  <r>
    <x v="261"/>
    <m/>
    <n v="-1"/>
    <n v="-1"/>
  </r>
  <r>
    <x v="262"/>
    <m/>
    <n v="-1"/>
    <n v="-1"/>
  </r>
  <r>
    <x v="269"/>
    <m/>
    <n v="-1"/>
    <n v="-1"/>
  </r>
  <r>
    <x v="270"/>
    <m/>
    <n v="-1"/>
    <n v="-1"/>
  </r>
  <r>
    <x v="263"/>
    <m/>
    <n v="-1"/>
    <n v="-1"/>
  </r>
  <r>
    <x v="264"/>
    <m/>
    <n v="-1"/>
    <n v="-1"/>
  </r>
  <r>
    <x v="265"/>
    <m/>
    <n v="-1"/>
    <n v="-1"/>
  </r>
  <r>
    <x v="266"/>
    <m/>
    <n v="-1"/>
    <n v="-1"/>
  </r>
  <r>
    <x v="267"/>
    <m/>
    <n v="-1"/>
    <n v="-1"/>
  </r>
  <r>
    <x v="268"/>
    <m/>
    <n v="-1"/>
    <n v="-1"/>
  </r>
  <r>
    <x v="271"/>
    <m/>
    <n v="-1"/>
    <n v="-1"/>
  </r>
  <r>
    <x v="272"/>
    <m/>
    <n v="-1"/>
    <n v="-1"/>
  </r>
  <r>
    <x v="273"/>
    <m/>
    <n v="-1"/>
    <n v="-1"/>
  </r>
  <r>
    <x v="274"/>
    <m/>
    <n v="-1"/>
    <n v="-1"/>
  </r>
  <r>
    <x v="275"/>
    <m/>
    <n v="-1"/>
    <n v="-1"/>
  </r>
  <r>
    <x v="276"/>
    <m/>
    <n v="-1"/>
    <n v="-1"/>
  </r>
  <r>
    <x v="277"/>
    <m/>
    <n v="-1"/>
    <n v="-1"/>
  </r>
  <r>
    <x v="278"/>
    <m/>
    <n v="-1"/>
    <n v="-1"/>
  </r>
  <r>
    <x v="279"/>
    <m/>
    <n v="-1"/>
    <n v="-1"/>
  </r>
  <r>
    <x v="280"/>
    <m/>
    <n v="-1"/>
    <n v="-1"/>
  </r>
  <r>
    <x v="284"/>
    <m/>
    <n v="-1"/>
    <n v="-1"/>
  </r>
  <r>
    <x v="285"/>
    <m/>
    <n v="-1"/>
    <n v="-1"/>
  </r>
  <r>
    <x v="297"/>
    <m/>
    <n v="-1"/>
    <n v="-1"/>
  </r>
  <r>
    <x v="286"/>
    <m/>
    <n v="-1"/>
    <n v="-1"/>
  </r>
  <r>
    <x v="287"/>
    <m/>
    <n v="-1"/>
    <n v="-1"/>
  </r>
  <r>
    <x v="288"/>
    <m/>
    <n v="-1"/>
    <n v="-1"/>
  </r>
  <r>
    <x v="289"/>
    <m/>
    <n v="-1"/>
    <n v="-1"/>
  </r>
  <r>
    <x v="290"/>
    <m/>
    <n v="-1"/>
    <n v="-1"/>
  </r>
  <r>
    <x v="291"/>
    <m/>
    <n v="-1"/>
    <n v="-1"/>
  </r>
  <r>
    <x v="292"/>
    <m/>
    <n v="-1"/>
    <n v="-1"/>
  </r>
  <r>
    <x v="293"/>
    <m/>
    <n v="-1"/>
    <n v="-1"/>
  </r>
  <r>
    <x v="294"/>
    <m/>
    <n v="-1"/>
    <n v="-1"/>
  </r>
  <r>
    <x v="295"/>
    <m/>
    <n v="-1"/>
    <n v="-1"/>
  </r>
  <r>
    <x v="296"/>
    <m/>
    <n v="-1"/>
    <n v="-1"/>
  </r>
  <r>
    <x v="298"/>
    <m/>
    <n v="-1"/>
    <n v="-1"/>
  </r>
  <r>
    <x v="299"/>
    <m/>
    <n v="-1"/>
    <n v="-1"/>
  </r>
  <r>
    <x v="300"/>
    <m/>
    <n v="-1"/>
    <n v="-1"/>
  </r>
  <r>
    <x v="301"/>
    <m/>
    <n v="-1"/>
    <n v="-1"/>
  </r>
  <r>
    <x v="302"/>
    <m/>
    <n v="-1"/>
    <n v="-1"/>
  </r>
  <r>
    <x v="303"/>
    <m/>
    <n v="-1"/>
    <n v="-1"/>
  </r>
  <r>
    <x v="304"/>
    <m/>
    <n v="-1"/>
    <n v="-1"/>
  </r>
  <r>
    <x v="305"/>
    <m/>
    <n v="-1"/>
    <n v="-1"/>
  </r>
  <r>
    <x v="306"/>
    <m/>
    <n v="-1"/>
    <n v="-1"/>
  </r>
  <r>
    <x v="307"/>
    <m/>
    <n v="-1"/>
    <n v="-1"/>
  </r>
  <r>
    <x v="308"/>
    <m/>
    <n v="-1"/>
    <n v="-1"/>
  </r>
  <r>
    <x v="309"/>
    <m/>
    <n v="-1"/>
    <n v="-1"/>
  </r>
  <r>
    <x v="310"/>
    <m/>
    <n v="-1"/>
    <n v="-1"/>
  </r>
  <r>
    <x v="311"/>
    <m/>
    <n v="-1"/>
    <n v="-1"/>
  </r>
  <r>
    <x v="312"/>
    <m/>
    <n v="-1"/>
    <n v="-1"/>
  </r>
  <r>
    <x v="313"/>
    <m/>
    <n v="-1"/>
    <n v="-1"/>
  </r>
  <r>
    <x v="314"/>
    <m/>
    <n v="-1"/>
    <n v="-1"/>
  </r>
  <r>
    <x v="331"/>
    <m/>
    <n v="-1"/>
    <n v="-1"/>
  </r>
  <r>
    <x v="315"/>
    <m/>
    <n v="-1"/>
    <n v="-1"/>
  </r>
  <r>
    <x v="316"/>
    <m/>
    <n v="-1"/>
    <n v="-1"/>
  </r>
  <r>
    <x v="317"/>
    <m/>
    <n v="-1"/>
    <n v="-1"/>
  </r>
  <r>
    <x v="318"/>
    <m/>
    <n v="-1"/>
    <n v="-1"/>
  </r>
  <r>
    <x v="319"/>
    <m/>
    <n v="-1"/>
    <n v="-1"/>
  </r>
  <r>
    <x v="320"/>
    <m/>
    <n v="-1"/>
    <n v="-1"/>
  </r>
  <r>
    <x v="321"/>
    <m/>
    <n v="-1"/>
    <n v="-1"/>
  </r>
  <r>
    <x v="322"/>
    <m/>
    <n v="-1"/>
    <n v="-1"/>
  </r>
  <r>
    <x v="323"/>
    <m/>
    <n v="-1"/>
    <n v="-1"/>
  </r>
  <r>
    <x v="324"/>
    <m/>
    <n v="-1"/>
    <n v="-1"/>
  </r>
  <r>
    <x v="325"/>
    <m/>
    <n v="-1"/>
    <n v="-1"/>
  </r>
  <r>
    <x v="334"/>
    <m/>
    <n v="-1"/>
    <n v="-1"/>
  </r>
  <r>
    <x v="332"/>
    <m/>
    <n v="-1"/>
    <n v="-1"/>
  </r>
  <r>
    <x v="335"/>
    <m/>
    <n v="-1"/>
    <n v="-1"/>
  </r>
  <r>
    <x v="327"/>
    <m/>
    <n v="-1"/>
    <n v="-1"/>
  </r>
  <r>
    <x v="329"/>
    <m/>
    <n v="-1"/>
    <n v="-1"/>
  </r>
  <r>
    <x v="328"/>
    <m/>
    <n v="-1"/>
    <n v="-1"/>
  </r>
  <r>
    <x v="330"/>
    <m/>
    <n v="-1"/>
    <n v="-1"/>
  </r>
  <r>
    <x v="333"/>
    <m/>
    <n v="-1"/>
    <n v="-1"/>
  </r>
  <r>
    <x v="336"/>
    <m/>
    <n v="-1"/>
    <n v="-1"/>
  </r>
  <r>
    <x v="337"/>
    <m/>
    <n v="-1"/>
    <n v="-1"/>
  </r>
  <r>
    <x v="326"/>
    <m/>
    <n v="-1"/>
    <n v="-1"/>
  </r>
  <r>
    <x v="281"/>
    <m/>
    <n v="-1"/>
    <n v="-1"/>
  </r>
  <r>
    <x v="282"/>
    <m/>
    <n v="-1"/>
    <n v="-1"/>
  </r>
  <r>
    <x v="283"/>
    <m/>
    <n v="-1"/>
    <n v="-1"/>
  </r>
  <r>
    <x v="348"/>
    <m/>
    <n v="-1"/>
    <n v="-1"/>
  </r>
  <r>
    <x v="349"/>
    <m/>
    <n v="-1"/>
    <n v="-1"/>
  </r>
  <r>
    <x v="350"/>
    <m/>
    <n v="-1"/>
    <n v="-1"/>
  </r>
  <r>
    <x v="351"/>
    <m/>
    <n v="-1"/>
    <n v="-1"/>
  </r>
  <r>
    <x v="352"/>
    <m/>
    <n v="-1"/>
    <n v="-1"/>
  </r>
  <r>
    <x v="353"/>
    <m/>
    <n v="-1"/>
    <n v="-1"/>
  </r>
  <r>
    <x v="354"/>
    <m/>
    <n v="-1"/>
    <n v="-1"/>
  </r>
  <r>
    <x v="355"/>
    <m/>
    <n v="-1"/>
    <n v="-1"/>
  </r>
  <r>
    <x v="356"/>
    <m/>
    <n v="-1"/>
    <n v="-1"/>
  </r>
  <r>
    <x v="357"/>
    <m/>
    <n v="-1"/>
    <n v="-1"/>
  </r>
  <r>
    <x v="358"/>
    <m/>
    <n v="-1"/>
    <n v="-1"/>
  </r>
  <r>
    <x v="359"/>
    <m/>
    <n v="-1"/>
    <n v="-1"/>
  </r>
  <r>
    <x v="438"/>
    <m/>
    <n v="-1"/>
    <n v="-1"/>
  </r>
  <r>
    <x v="439"/>
    <m/>
    <n v="-1"/>
    <n v="-1"/>
  </r>
  <r>
    <x v="440"/>
    <m/>
    <n v="-1"/>
    <n v="-1"/>
  </r>
  <r>
    <x v="441"/>
    <m/>
    <n v="-1"/>
    <n v="-1"/>
  </r>
  <r>
    <x v="442"/>
    <m/>
    <n v="-1"/>
    <n v="-1"/>
  </r>
  <r>
    <x v="444"/>
    <m/>
    <n v="-1"/>
    <n v="-1"/>
  </r>
  <r>
    <x v="443"/>
    <m/>
    <n v="-1"/>
    <n v="-1"/>
  </r>
  <r>
    <x v="445"/>
    <m/>
    <n v="-1"/>
    <n v="-1"/>
  </r>
  <r>
    <x v="446"/>
    <m/>
    <n v="-1"/>
    <n v="-1"/>
  </r>
  <r>
    <x v="447"/>
    <m/>
    <n v="-1"/>
    <n v="-1"/>
  </r>
  <r>
    <x v="360"/>
    <m/>
    <n v="-1"/>
    <n v="-1"/>
  </r>
  <r>
    <x v="361"/>
    <m/>
    <n v="-1"/>
    <n v="-1"/>
  </r>
  <r>
    <x v="362"/>
    <m/>
    <n v="-1"/>
    <n v="-1"/>
  </r>
  <r>
    <x v="377"/>
    <m/>
    <n v="-1"/>
    <n v="-1"/>
  </r>
  <r>
    <x v="363"/>
    <m/>
    <n v="-1"/>
    <n v="-1"/>
  </r>
  <r>
    <x v="364"/>
    <m/>
    <n v="-1"/>
    <n v="-1"/>
  </r>
  <r>
    <x v="365"/>
    <m/>
    <n v="-1"/>
    <n v="-1"/>
  </r>
  <r>
    <x v="366"/>
    <m/>
    <n v="-1"/>
    <n v="-1"/>
  </r>
  <r>
    <x v="367"/>
    <m/>
    <n v="-1"/>
    <n v="-1"/>
  </r>
  <r>
    <x v="368"/>
    <m/>
    <n v="-1"/>
    <n v="-1"/>
  </r>
  <r>
    <x v="369"/>
    <m/>
    <n v="-1"/>
    <n v="-1"/>
  </r>
  <r>
    <x v="370"/>
    <m/>
    <n v="-1"/>
    <n v="-1"/>
  </r>
  <r>
    <x v="371"/>
    <m/>
    <n v="-1"/>
    <n v="-1"/>
  </r>
  <r>
    <x v="372"/>
    <m/>
    <n v="-1"/>
    <n v="-1"/>
  </r>
  <r>
    <x v="373"/>
    <m/>
    <n v="-1"/>
    <n v="-1"/>
  </r>
  <r>
    <x v="374"/>
    <m/>
    <n v="-1"/>
    <n v="-1"/>
  </r>
  <r>
    <x v="378"/>
    <m/>
    <n v="-1"/>
    <n v="-1"/>
  </r>
  <r>
    <x v="379"/>
    <m/>
    <n v="-1"/>
    <n v="-1"/>
  </r>
  <r>
    <x v="380"/>
    <m/>
    <n v="-1"/>
    <n v="-1"/>
  </r>
  <r>
    <x v="376"/>
    <m/>
    <n v="-1"/>
    <n v="-1"/>
  </r>
  <r>
    <x v="381"/>
    <m/>
    <n v="-1"/>
    <n v="-1"/>
  </r>
  <r>
    <x v="382"/>
    <m/>
    <n v="-1"/>
    <n v="-1"/>
  </r>
  <r>
    <x v="383"/>
    <m/>
    <n v="-1"/>
    <n v="-1"/>
  </r>
  <r>
    <x v="384"/>
    <m/>
    <n v="-1"/>
    <n v="-1"/>
  </r>
  <r>
    <x v="402"/>
    <m/>
    <n v="-1"/>
    <n v="-1"/>
  </r>
  <r>
    <x v="385"/>
    <m/>
    <n v="-1"/>
    <n v="-1"/>
  </r>
  <r>
    <x v="386"/>
    <m/>
    <n v="-1"/>
    <n v="-1"/>
  </r>
  <r>
    <x v="401"/>
    <m/>
    <n v="-1"/>
    <n v="-1"/>
  </r>
  <r>
    <x v="387"/>
    <m/>
    <n v="-1"/>
    <n v="-1"/>
  </r>
  <r>
    <x v="403"/>
    <m/>
    <n v="-1"/>
    <n v="-1"/>
  </r>
  <r>
    <x v="404"/>
    <m/>
    <n v="-1"/>
    <n v="-1"/>
  </r>
  <r>
    <x v="388"/>
    <m/>
    <n v="-1"/>
    <n v="-1"/>
  </r>
  <r>
    <x v="389"/>
    <m/>
    <n v="-1"/>
    <n v="-1"/>
  </r>
  <r>
    <x v="390"/>
    <m/>
    <n v="-1"/>
    <n v="-1"/>
  </r>
  <r>
    <x v="391"/>
    <m/>
    <n v="-1"/>
    <n v="-1"/>
  </r>
  <r>
    <x v="399"/>
    <m/>
    <n v="-1"/>
    <n v="-1"/>
  </r>
  <r>
    <x v="400"/>
    <m/>
    <n v="-1"/>
    <n v="-1"/>
  </r>
  <r>
    <x v="405"/>
    <m/>
    <n v="-1"/>
    <n v="-1"/>
  </r>
  <r>
    <x v="392"/>
    <m/>
    <n v="-1"/>
    <n v="-1"/>
  </r>
  <r>
    <x v="393"/>
    <m/>
    <n v="-1"/>
    <n v="-1"/>
  </r>
  <r>
    <x v="394"/>
    <m/>
    <n v="-1"/>
    <n v="-1"/>
  </r>
  <r>
    <x v="395"/>
    <m/>
    <n v="-1"/>
    <n v="-1"/>
  </r>
  <r>
    <x v="396"/>
    <m/>
    <n v="-1"/>
    <n v="-1"/>
  </r>
  <r>
    <x v="397"/>
    <m/>
    <n v="-1"/>
    <n v="-1"/>
  </r>
  <r>
    <x v="398"/>
    <m/>
    <n v="-1"/>
    <n v="-1"/>
  </r>
  <r>
    <x v="406"/>
    <m/>
    <n v="-1"/>
    <n v="-1"/>
  </r>
  <r>
    <x v="407"/>
    <m/>
    <n v="-1"/>
    <n v="-1"/>
  </r>
  <r>
    <x v="415"/>
    <m/>
    <n v="-1"/>
    <n v="-1"/>
  </r>
  <r>
    <x v="408"/>
    <m/>
    <n v="-1"/>
    <n v="-1"/>
  </r>
  <r>
    <x v="409"/>
    <m/>
    <n v="-1"/>
    <n v="-1"/>
  </r>
  <r>
    <x v="410"/>
    <m/>
    <n v="-1"/>
    <n v="-1"/>
  </r>
  <r>
    <x v="411"/>
    <m/>
    <n v="-1"/>
    <n v="-1"/>
  </r>
  <r>
    <x v="412"/>
    <m/>
    <n v="-1"/>
    <n v="-1"/>
  </r>
  <r>
    <x v="413"/>
    <m/>
    <n v="-1"/>
    <n v="-1"/>
  </r>
  <r>
    <x v="414"/>
    <m/>
    <n v="-1"/>
    <n v="-1"/>
  </r>
  <r>
    <x v="416"/>
    <m/>
    <n v="-1"/>
    <n v="-1"/>
  </r>
  <r>
    <x v="417"/>
    <m/>
    <n v="-1"/>
    <n v="-1"/>
  </r>
  <r>
    <x v="418"/>
    <m/>
    <n v="-1"/>
    <n v="-1"/>
  </r>
  <r>
    <x v="419"/>
    <m/>
    <n v="-1"/>
    <n v="-1"/>
  </r>
  <r>
    <x v="420"/>
    <m/>
    <n v="-1"/>
    <n v="-1"/>
  </r>
  <r>
    <x v="421"/>
    <m/>
    <n v="-1"/>
    <n v="-1"/>
  </r>
  <r>
    <x v="436"/>
    <m/>
    <n v="-1"/>
    <n v="-1"/>
  </r>
  <r>
    <x v="422"/>
    <m/>
    <n v="-1"/>
    <n v="-1"/>
  </r>
  <r>
    <x v="423"/>
    <m/>
    <n v="-1"/>
    <n v="-1"/>
  </r>
  <r>
    <x v="424"/>
    <m/>
    <n v="-1"/>
    <n v="-1"/>
  </r>
  <r>
    <x v="425"/>
    <m/>
    <n v="-1"/>
    <n v="-1"/>
  </r>
  <r>
    <x v="426"/>
    <m/>
    <n v="-1"/>
    <n v="-1"/>
  </r>
  <r>
    <x v="427"/>
    <m/>
    <n v="-1"/>
    <n v="-1"/>
  </r>
  <r>
    <x v="428"/>
    <m/>
    <n v="-1"/>
    <n v="-1"/>
  </r>
  <r>
    <x v="437"/>
    <m/>
    <n v="-1"/>
    <n v="-1"/>
  </r>
  <r>
    <x v="429"/>
    <m/>
    <n v="-1"/>
    <n v="-1"/>
  </r>
  <r>
    <x v="430"/>
    <m/>
    <n v="-1"/>
    <n v="-1"/>
  </r>
  <r>
    <x v="431"/>
    <m/>
    <n v="-1"/>
    <n v="-1"/>
  </r>
  <r>
    <x v="432"/>
    <m/>
    <n v="-1"/>
    <n v="-1"/>
  </r>
  <r>
    <x v="433"/>
    <m/>
    <n v="-1"/>
    <n v="-1"/>
  </r>
  <r>
    <x v="434"/>
    <m/>
    <n v="-1"/>
    <n v="-1"/>
  </r>
  <r>
    <x v="435"/>
    <m/>
    <n v="-1"/>
    <n v="-1"/>
  </r>
  <r>
    <x v="448"/>
    <m/>
    <n v="-1"/>
    <n v="-1"/>
  </r>
  <r>
    <x v="449"/>
    <m/>
    <n v="-1"/>
    <n v="-1"/>
  </r>
  <r>
    <x v="450"/>
    <m/>
    <n v="-1"/>
    <n v="-1"/>
  </r>
  <r>
    <x v="451"/>
    <m/>
    <n v="-1"/>
    <n v="-1"/>
  </r>
  <r>
    <x v="452"/>
    <m/>
    <n v="-1"/>
    <n v="-1"/>
  </r>
  <r>
    <x v="453"/>
    <m/>
    <n v="-1"/>
    <n v="-1"/>
  </r>
  <r>
    <x v="454"/>
    <m/>
    <n v="-1"/>
    <n v="-1"/>
  </r>
  <r>
    <x v="455"/>
    <m/>
    <n v="-1"/>
    <n v="-1"/>
  </r>
  <r>
    <x v="456"/>
    <m/>
    <n v="-1"/>
    <n v="-1"/>
  </r>
  <r>
    <x v="457"/>
    <m/>
    <n v="-1"/>
    <n v="-1"/>
  </r>
  <r>
    <x v="458"/>
    <m/>
    <n v="-1"/>
    <n v="-1"/>
  </r>
  <r>
    <x v="459"/>
    <m/>
    <n v="-1"/>
    <n v="-1"/>
  </r>
  <r>
    <x v="460"/>
    <m/>
    <n v="-1"/>
    <n v="-1"/>
  </r>
  <r>
    <x v="461"/>
    <m/>
    <n v="-1"/>
    <n v="-1"/>
  </r>
  <r>
    <x v="462"/>
    <m/>
    <n v="-1"/>
    <n v="-1"/>
  </r>
  <r>
    <x v="463"/>
    <m/>
    <n v="-1"/>
    <n v="-1"/>
  </r>
  <r>
    <x v="464"/>
    <m/>
    <n v="-1"/>
    <n v="-1"/>
  </r>
  <r>
    <x v="465"/>
    <m/>
    <n v="-1"/>
    <n v="-1"/>
  </r>
  <r>
    <x v="466"/>
    <m/>
    <n v="-1"/>
    <n v="-1"/>
  </r>
  <r>
    <x v="467"/>
    <m/>
    <n v="-1"/>
    <n v="-1"/>
  </r>
  <r>
    <x v="468"/>
    <m/>
    <n v="-1"/>
    <n v="-1"/>
  </r>
  <r>
    <x v="469"/>
    <m/>
    <n v="-1"/>
    <n v="-1"/>
  </r>
  <r>
    <x v="470"/>
    <m/>
    <n v="-1"/>
    <n v="-1"/>
  </r>
  <r>
    <x v="471"/>
    <m/>
    <n v="-1"/>
    <n v="-1"/>
  </r>
  <r>
    <x v="472"/>
    <m/>
    <n v="-1"/>
    <n v="-1"/>
  </r>
  <r>
    <x v="473"/>
    <m/>
    <n v="-1"/>
    <n v="-1"/>
  </r>
  <r>
    <x v="474"/>
    <m/>
    <n v="-1"/>
    <n v="-1"/>
  </r>
  <r>
    <x v="475"/>
    <m/>
    <n v="-1"/>
    <n v="-1"/>
  </r>
  <r>
    <x v="476"/>
    <m/>
    <n v="-1"/>
    <n v="-1"/>
  </r>
  <r>
    <x v="477"/>
    <m/>
    <n v="-1"/>
    <n v="-1"/>
  </r>
  <r>
    <x v="478"/>
    <m/>
    <n v="-1"/>
    <n v="-1"/>
  </r>
  <r>
    <x v="479"/>
    <m/>
    <n v="-1"/>
    <n v="-1"/>
  </r>
  <r>
    <x v="480"/>
    <m/>
    <n v="-1"/>
    <n v="-1"/>
  </r>
  <r>
    <x v="481"/>
    <m/>
    <n v="-1"/>
    <n v="-1"/>
  </r>
  <r>
    <x v="482"/>
    <m/>
    <n v="-1"/>
    <n v="-1"/>
  </r>
  <r>
    <x v="483"/>
    <m/>
    <n v="-1"/>
    <n v="-1"/>
  </r>
  <r>
    <x v="484"/>
    <m/>
    <n v="-1"/>
    <n v="-1"/>
  </r>
  <r>
    <x v="485"/>
    <m/>
    <n v="-1"/>
    <n v="-1"/>
  </r>
  <r>
    <x v="486"/>
    <m/>
    <n v="-1"/>
    <n v="-1"/>
  </r>
  <r>
    <x v="487"/>
    <m/>
    <n v="-1"/>
    <n v="-1"/>
  </r>
  <r>
    <x v="488"/>
    <m/>
    <n v="-1"/>
    <n v="-1"/>
  </r>
  <r>
    <x v="516"/>
    <m/>
    <n v="-1"/>
    <n v="-1"/>
  </r>
  <r>
    <x v="489"/>
    <m/>
    <n v="-1"/>
    <n v="-1"/>
  </r>
  <r>
    <x v="490"/>
    <m/>
    <n v="-1"/>
    <n v="-1"/>
  </r>
  <r>
    <x v="491"/>
    <m/>
    <n v="-1"/>
    <n v="-1"/>
  </r>
  <r>
    <x v="492"/>
    <m/>
    <n v="-1"/>
    <n v="-1"/>
  </r>
  <r>
    <x v="493"/>
    <m/>
    <n v="-1"/>
    <n v="-1"/>
  </r>
  <r>
    <x v="494"/>
    <m/>
    <n v="-1"/>
    <n v="-1"/>
  </r>
  <r>
    <x v="495"/>
    <m/>
    <n v="-1"/>
    <n v="-1"/>
  </r>
  <r>
    <x v="496"/>
    <m/>
    <n v="-1"/>
    <n v="-1"/>
  </r>
  <r>
    <x v="497"/>
    <m/>
    <n v="-1"/>
    <n v="-1"/>
  </r>
  <r>
    <x v="498"/>
    <m/>
    <n v="-1"/>
    <n v="-1"/>
  </r>
  <r>
    <x v="499"/>
    <m/>
    <n v="-1"/>
    <n v="-1"/>
  </r>
  <r>
    <x v="500"/>
    <m/>
    <n v="-1"/>
    <n v="-1"/>
  </r>
  <r>
    <x v="501"/>
    <m/>
    <n v="-1"/>
    <n v="-1"/>
  </r>
  <r>
    <x v="519"/>
    <m/>
    <n v="-1"/>
    <n v="-1"/>
  </r>
  <r>
    <x v="502"/>
    <m/>
    <n v="-1"/>
    <n v="-1"/>
  </r>
  <r>
    <x v="503"/>
    <m/>
    <n v="-1"/>
    <n v="-1"/>
  </r>
  <r>
    <x v="520"/>
    <m/>
    <n v="-1"/>
    <n v="-1"/>
  </r>
  <r>
    <x v="504"/>
    <m/>
    <n v="-1"/>
    <n v="-1"/>
  </r>
  <r>
    <x v="505"/>
    <m/>
    <n v="-1"/>
    <n v="-1"/>
  </r>
  <r>
    <x v="506"/>
    <m/>
    <n v="-1"/>
    <n v="-1"/>
  </r>
  <r>
    <x v="507"/>
    <m/>
    <n v="-1"/>
    <n v="-1"/>
  </r>
  <r>
    <x v="508"/>
    <m/>
    <n v="-1"/>
    <n v="-1"/>
  </r>
  <r>
    <x v="509"/>
    <m/>
    <n v="-1"/>
    <n v="-1"/>
  </r>
  <r>
    <x v="515"/>
    <m/>
    <n v="-1"/>
    <n v="-1"/>
  </r>
  <r>
    <x v="521"/>
    <m/>
    <n v="-1"/>
    <n v="-1"/>
  </r>
  <r>
    <x v="522"/>
    <m/>
    <n v="-1"/>
    <n v="-1"/>
  </r>
  <r>
    <x v="510"/>
    <m/>
    <n v="-1"/>
    <n v="-1"/>
  </r>
  <r>
    <x v="511"/>
    <m/>
    <n v="-1"/>
    <n v="-1"/>
  </r>
  <r>
    <x v="512"/>
    <m/>
    <n v="-1"/>
    <n v="-1"/>
  </r>
  <r>
    <x v="513"/>
    <m/>
    <n v="-1"/>
    <n v="-1"/>
  </r>
  <r>
    <x v="514"/>
    <m/>
    <n v="-1"/>
    <n v="-1"/>
  </r>
  <r>
    <x v="517"/>
    <m/>
    <n v="-1"/>
    <n v="-1"/>
  </r>
  <r>
    <x v="518"/>
    <m/>
    <n v="-1"/>
    <n v="-1"/>
  </r>
  <r>
    <x v="523"/>
    <m/>
    <n v="-1"/>
    <n v="-1"/>
  </r>
  <r>
    <x v="524"/>
    <m/>
    <n v="-1"/>
    <n v="-1"/>
  </r>
  <r>
    <x v="525"/>
    <m/>
    <n v="-1"/>
    <n v="-1"/>
  </r>
  <r>
    <x v="526"/>
    <m/>
    <n v="-1"/>
    <n v="-1"/>
  </r>
  <r>
    <x v="527"/>
    <m/>
    <n v="-1"/>
    <n v="-1"/>
  </r>
  <r>
    <x v="528"/>
    <m/>
    <n v="-1"/>
    <n v="-1"/>
  </r>
  <r>
    <x v="529"/>
    <m/>
    <n v="-1"/>
    <n v="-1"/>
  </r>
  <r>
    <x v="530"/>
    <m/>
    <n v="-1"/>
    <n v="-1"/>
  </r>
  <r>
    <x v="531"/>
    <m/>
    <n v="-1"/>
    <n v="-1"/>
  </r>
  <r>
    <x v="532"/>
    <m/>
    <n v="-1"/>
    <n v="-1"/>
  </r>
  <r>
    <x v="532"/>
    <m/>
    <n v="-1"/>
    <n v="-1"/>
  </r>
  <r>
    <x v="532"/>
    <m/>
    <n v="-1"/>
    <n v="-1"/>
  </r>
  <r>
    <x v="532"/>
    <m/>
    <n v="-1"/>
    <n v="-1"/>
  </r>
  <r>
    <x v="532"/>
    <m/>
    <n v="-1"/>
    <n v="-1"/>
  </r>
  <r>
    <x v="532"/>
    <m/>
    <n v="-1"/>
    <n v="-1"/>
  </r>
  <r>
    <x v="532"/>
    <m/>
    <n v="-1"/>
    <n v="-1"/>
  </r>
  <r>
    <x v="0"/>
    <m/>
    <n v="-1"/>
    <n v="-1"/>
  </r>
  <r>
    <x v="1"/>
    <m/>
    <n v="-1"/>
    <n v="-1"/>
  </r>
  <r>
    <x v="2"/>
    <m/>
    <n v="-1"/>
    <n v="-1"/>
  </r>
  <r>
    <x v="3"/>
    <m/>
    <n v="-1"/>
    <n v="-1"/>
  </r>
  <r>
    <x v="4"/>
    <m/>
    <n v="-1"/>
    <n v="-1"/>
  </r>
  <r>
    <x v="5"/>
    <m/>
    <n v="-1"/>
    <n v="-1"/>
  </r>
  <r>
    <x v="6"/>
    <m/>
    <n v="-1"/>
    <n v="-1"/>
  </r>
  <r>
    <x v="7"/>
    <m/>
    <n v="-1"/>
    <n v="-1"/>
  </r>
  <r>
    <x v="8"/>
    <m/>
    <n v="-1"/>
    <n v="-1"/>
  </r>
  <r>
    <x v="9"/>
    <m/>
    <n v="-1"/>
    <n v="-1"/>
  </r>
  <r>
    <x v="10"/>
    <m/>
    <n v="-1"/>
    <n v="-1"/>
  </r>
  <r>
    <x v="11"/>
    <m/>
    <n v="-1"/>
    <n v="-1"/>
  </r>
  <r>
    <x v="12"/>
    <m/>
    <n v="-1"/>
    <n v="-1"/>
  </r>
  <r>
    <x v="13"/>
    <m/>
    <n v="-1"/>
    <n v="-1"/>
  </r>
  <r>
    <x v="14"/>
    <m/>
    <n v="-1"/>
    <n v="-1"/>
  </r>
  <r>
    <x v="15"/>
    <m/>
    <n v="-1"/>
    <n v="-1"/>
  </r>
  <r>
    <x v="16"/>
    <m/>
    <n v="-1"/>
    <n v="-1"/>
  </r>
  <r>
    <x v="17"/>
    <m/>
    <n v="-1"/>
    <n v="-1"/>
  </r>
  <r>
    <x v="18"/>
    <m/>
    <n v="-1"/>
    <n v="-1"/>
  </r>
  <r>
    <x v="19"/>
    <m/>
    <n v="-1"/>
    <n v="-1"/>
  </r>
  <r>
    <x v="21"/>
    <m/>
    <n v="-1"/>
    <n v="-1"/>
  </r>
  <r>
    <x v="22"/>
    <m/>
    <n v="-1"/>
    <n v="-1"/>
  </r>
  <r>
    <x v="23"/>
    <m/>
    <n v="-1"/>
    <n v="-1"/>
  </r>
  <r>
    <x v="20"/>
    <m/>
    <n v="-1"/>
    <n v="-1"/>
  </r>
  <r>
    <x v="24"/>
    <m/>
    <n v="-1"/>
    <n v="-1"/>
  </r>
  <r>
    <x v="25"/>
    <m/>
    <n v="-1"/>
    <n v="-1"/>
  </r>
  <r>
    <x v="26"/>
    <m/>
    <n v="-1"/>
    <n v="-1"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count="1074">
  <r>
    <x v="0"/>
    <n v="1"/>
    <m/>
    <n v="1"/>
  </r>
  <r>
    <x v="1"/>
    <n v="1"/>
    <m/>
    <n v="1"/>
  </r>
  <r>
    <x v="2"/>
    <n v="1"/>
    <m/>
    <n v="1"/>
  </r>
  <r>
    <x v="3"/>
    <n v="1"/>
    <m/>
    <n v="1"/>
  </r>
  <r>
    <x v="4"/>
    <n v="1"/>
    <m/>
    <n v="1"/>
  </r>
  <r>
    <x v="5"/>
    <n v="1"/>
    <m/>
    <n v="1"/>
  </r>
  <r>
    <x v="6"/>
    <n v="1"/>
    <m/>
    <n v="1"/>
  </r>
  <r>
    <x v="7"/>
    <n v="1"/>
    <m/>
    <n v="1"/>
  </r>
  <r>
    <x v="8"/>
    <n v="1"/>
    <m/>
    <n v="1"/>
  </r>
  <r>
    <x v="9"/>
    <n v="1"/>
    <m/>
    <n v="1"/>
  </r>
  <r>
    <x v="10"/>
    <n v="1"/>
    <m/>
    <n v="1"/>
  </r>
  <r>
    <x v="11"/>
    <n v="1"/>
    <m/>
    <n v="1"/>
  </r>
  <r>
    <x v="12"/>
    <n v="1"/>
    <m/>
    <n v="1"/>
  </r>
  <r>
    <x v="13"/>
    <n v="1"/>
    <m/>
    <n v="1"/>
  </r>
  <r>
    <x v="14"/>
    <n v="1"/>
    <m/>
    <n v="1"/>
  </r>
  <r>
    <x v="15"/>
    <n v="1"/>
    <m/>
    <n v="1"/>
  </r>
  <r>
    <x v="16"/>
    <n v="1"/>
    <m/>
    <n v="1"/>
  </r>
  <r>
    <x v="17"/>
    <n v="1"/>
    <m/>
    <n v="1"/>
  </r>
  <r>
    <x v="18"/>
    <n v="1"/>
    <m/>
    <n v="1"/>
  </r>
  <r>
    <x v="19"/>
    <n v="1"/>
    <m/>
    <n v="1"/>
  </r>
  <r>
    <x v="20"/>
    <n v="1"/>
    <m/>
    <n v="1"/>
  </r>
  <r>
    <x v="21"/>
    <n v="1"/>
    <m/>
    <n v="1"/>
  </r>
  <r>
    <x v="22"/>
    <n v="1"/>
    <m/>
    <n v="1"/>
  </r>
  <r>
    <x v="23"/>
    <n v="1"/>
    <m/>
    <n v="1"/>
  </r>
  <r>
    <x v="24"/>
    <n v="1"/>
    <m/>
    <n v="1"/>
  </r>
  <r>
    <x v="25"/>
    <n v="1"/>
    <m/>
    <n v="1"/>
  </r>
  <r>
    <x v="26"/>
    <n v="1"/>
    <m/>
    <n v="1"/>
  </r>
  <r>
    <x v="27"/>
    <n v="1"/>
    <m/>
    <n v="1"/>
  </r>
  <r>
    <x v="28"/>
    <n v="1"/>
    <m/>
    <n v="1"/>
  </r>
  <r>
    <x v="29"/>
    <n v="1"/>
    <m/>
    <n v="1"/>
  </r>
  <r>
    <x v="30"/>
    <n v="1"/>
    <m/>
    <n v="1"/>
  </r>
  <r>
    <x v="31"/>
    <n v="1"/>
    <m/>
    <n v="1"/>
  </r>
  <r>
    <x v="32"/>
    <n v="1"/>
    <m/>
    <n v="1"/>
  </r>
  <r>
    <x v="33"/>
    <n v="1"/>
    <m/>
    <n v="1"/>
  </r>
  <r>
    <x v="34"/>
    <n v="1"/>
    <m/>
    <n v="1"/>
  </r>
  <r>
    <x v="35"/>
    <n v="1"/>
    <m/>
    <n v="1"/>
  </r>
  <r>
    <x v="36"/>
    <n v="1"/>
    <m/>
    <n v="1"/>
  </r>
  <r>
    <x v="37"/>
    <n v="1"/>
    <m/>
    <n v="1"/>
  </r>
  <r>
    <x v="38"/>
    <n v="1"/>
    <m/>
    <n v="1"/>
  </r>
  <r>
    <x v="39"/>
    <n v="1"/>
    <m/>
    <n v="1"/>
  </r>
  <r>
    <x v="40"/>
    <n v="1"/>
    <m/>
    <n v="1"/>
  </r>
  <r>
    <x v="41"/>
    <n v="1"/>
    <m/>
    <n v="1"/>
  </r>
  <r>
    <x v="42"/>
    <n v="1"/>
    <m/>
    <n v="1"/>
  </r>
  <r>
    <x v="43"/>
    <n v="1"/>
    <m/>
    <n v="1"/>
  </r>
  <r>
    <x v="44"/>
    <n v="1"/>
    <m/>
    <n v="1"/>
  </r>
  <r>
    <x v="45"/>
    <n v="1"/>
    <m/>
    <n v="1"/>
  </r>
  <r>
    <x v="46"/>
    <n v="1"/>
    <m/>
    <n v="1"/>
  </r>
  <r>
    <x v="47"/>
    <n v="1"/>
    <m/>
    <n v="1"/>
  </r>
  <r>
    <x v="48"/>
    <n v="1"/>
    <m/>
    <n v="1"/>
  </r>
  <r>
    <x v="49"/>
    <n v="1"/>
    <m/>
    <n v="1"/>
  </r>
  <r>
    <x v="50"/>
    <n v="1"/>
    <m/>
    <n v="1"/>
  </r>
  <r>
    <x v="51"/>
    <n v="1"/>
    <m/>
    <n v="1"/>
  </r>
  <r>
    <x v="52"/>
    <n v="1"/>
    <m/>
    <n v="1"/>
  </r>
  <r>
    <x v="53"/>
    <n v="1"/>
    <m/>
    <n v="1"/>
  </r>
  <r>
    <x v="54"/>
    <n v="1"/>
    <m/>
    <n v="1"/>
  </r>
  <r>
    <x v="55"/>
    <n v="1"/>
    <m/>
    <n v="1"/>
  </r>
  <r>
    <x v="56"/>
    <n v="1"/>
    <m/>
    <n v="1"/>
  </r>
  <r>
    <x v="57"/>
    <n v="1"/>
    <m/>
    <n v="1"/>
  </r>
  <r>
    <x v="58"/>
    <n v="1"/>
    <m/>
    <n v="1"/>
  </r>
  <r>
    <x v="59"/>
    <n v="1"/>
    <m/>
    <n v="1"/>
  </r>
  <r>
    <x v="60"/>
    <n v="1"/>
    <m/>
    <n v="1"/>
  </r>
  <r>
    <x v="61"/>
    <n v="1"/>
    <m/>
    <n v="1"/>
  </r>
  <r>
    <x v="62"/>
    <n v="1"/>
    <m/>
    <n v="1"/>
  </r>
  <r>
    <x v="63"/>
    <n v="1"/>
    <m/>
    <n v="1"/>
  </r>
  <r>
    <x v="64"/>
    <n v="1"/>
    <m/>
    <n v="1"/>
  </r>
  <r>
    <x v="65"/>
    <n v="1"/>
    <m/>
    <n v="1"/>
  </r>
  <r>
    <x v="66"/>
    <n v="1"/>
    <m/>
    <n v="1"/>
  </r>
  <r>
    <x v="67"/>
    <n v="1"/>
    <m/>
    <n v="1"/>
  </r>
  <r>
    <x v="68"/>
    <n v="1"/>
    <m/>
    <n v="1"/>
  </r>
  <r>
    <x v="69"/>
    <n v="1"/>
    <m/>
    <n v="1"/>
  </r>
  <r>
    <x v="70"/>
    <n v="1"/>
    <m/>
    <n v="1"/>
  </r>
  <r>
    <x v="71"/>
    <n v="1"/>
    <m/>
    <n v="1"/>
  </r>
  <r>
    <x v="72"/>
    <n v="1"/>
    <m/>
    <n v="1"/>
  </r>
  <r>
    <x v="73"/>
    <n v="1"/>
    <m/>
    <n v="1"/>
  </r>
  <r>
    <x v="74"/>
    <n v="1"/>
    <m/>
    <n v="1"/>
  </r>
  <r>
    <x v="75"/>
    <n v="1"/>
    <m/>
    <n v="1"/>
  </r>
  <r>
    <x v="76"/>
    <n v="1"/>
    <m/>
    <n v="1"/>
  </r>
  <r>
    <x v="77"/>
    <n v="1"/>
    <m/>
    <n v="1"/>
  </r>
  <r>
    <x v="78"/>
    <n v="1"/>
    <m/>
    <n v="1"/>
  </r>
  <r>
    <x v="79"/>
    <n v="1"/>
    <m/>
    <n v="1"/>
  </r>
  <r>
    <x v="80"/>
    <n v="1"/>
    <m/>
    <n v="1"/>
  </r>
  <r>
    <x v="81"/>
    <n v="1"/>
    <m/>
    <n v="1"/>
  </r>
  <r>
    <x v="82"/>
    <n v="1"/>
    <m/>
    <n v="1"/>
  </r>
  <r>
    <x v="83"/>
    <n v="1"/>
    <m/>
    <n v="1"/>
  </r>
  <r>
    <x v="84"/>
    <n v="1"/>
    <m/>
    <n v="1"/>
  </r>
  <r>
    <x v="85"/>
    <n v="1"/>
    <m/>
    <n v="1"/>
  </r>
  <r>
    <x v="86"/>
    <n v="1"/>
    <m/>
    <n v="1"/>
  </r>
  <r>
    <x v="87"/>
    <n v="1"/>
    <m/>
    <n v="1"/>
  </r>
  <r>
    <x v="88"/>
    <n v="1"/>
    <m/>
    <n v="1"/>
  </r>
  <r>
    <x v="89"/>
    <n v="1"/>
    <m/>
    <n v="1"/>
  </r>
  <r>
    <x v="90"/>
    <n v="1"/>
    <m/>
    <n v="1"/>
  </r>
  <r>
    <x v="91"/>
    <n v="1"/>
    <m/>
    <n v="1"/>
  </r>
  <r>
    <x v="92"/>
    <n v="1"/>
    <m/>
    <n v="1"/>
  </r>
  <r>
    <x v="93"/>
    <n v="1"/>
    <m/>
    <n v="1"/>
  </r>
  <r>
    <x v="94"/>
    <n v="1"/>
    <m/>
    <n v="1"/>
  </r>
  <r>
    <x v="95"/>
    <n v="1"/>
    <m/>
    <n v="1"/>
  </r>
  <r>
    <x v="96"/>
    <n v="1"/>
    <m/>
    <n v="1"/>
  </r>
  <r>
    <x v="97"/>
    <n v="1"/>
    <m/>
    <n v="1"/>
  </r>
  <r>
    <x v="98"/>
    <n v="1"/>
    <m/>
    <n v="1"/>
  </r>
  <r>
    <x v="99"/>
    <n v="1"/>
    <m/>
    <n v="1"/>
  </r>
  <r>
    <x v="100"/>
    <n v="1"/>
    <m/>
    <n v="1"/>
  </r>
  <r>
    <x v="101"/>
    <n v="1"/>
    <m/>
    <n v="1"/>
  </r>
  <r>
    <x v="102"/>
    <n v="1"/>
    <m/>
    <n v="1"/>
  </r>
  <r>
    <x v="103"/>
    <n v="1"/>
    <m/>
    <n v="1"/>
  </r>
  <r>
    <x v="104"/>
    <n v="1"/>
    <m/>
    <n v="1"/>
  </r>
  <r>
    <x v="105"/>
    <n v="1"/>
    <m/>
    <n v="1"/>
  </r>
  <r>
    <x v="106"/>
    <n v="1"/>
    <m/>
    <n v="1"/>
  </r>
  <r>
    <x v="107"/>
    <n v="1"/>
    <m/>
    <n v="1"/>
  </r>
  <r>
    <x v="108"/>
    <n v="1"/>
    <m/>
    <n v="1"/>
  </r>
  <r>
    <x v="109"/>
    <n v="1"/>
    <m/>
    <n v="1"/>
  </r>
  <r>
    <x v="110"/>
    <n v="1"/>
    <m/>
    <n v="1"/>
  </r>
  <r>
    <x v="111"/>
    <n v="1"/>
    <m/>
    <n v="1"/>
  </r>
  <r>
    <x v="112"/>
    <n v="1"/>
    <m/>
    <n v="1"/>
  </r>
  <r>
    <x v="113"/>
    <n v="1"/>
    <m/>
    <n v="1"/>
  </r>
  <r>
    <x v="114"/>
    <n v="1"/>
    <m/>
    <n v="1"/>
  </r>
  <r>
    <x v="115"/>
    <n v="1"/>
    <m/>
    <n v="1"/>
  </r>
  <r>
    <x v="116"/>
    <n v="1"/>
    <m/>
    <n v="1"/>
  </r>
  <r>
    <x v="117"/>
    <n v="1"/>
    <m/>
    <n v="1"/>
  </r>
  <r>
    <x v="118"/>
    <n v="1"/>
    <m/>
    <n v="1"/>
  </r>
  <r>
    <x v="119"/>
    <n v="1"/>
    <m/>
    <n v="1"/>
  </r>
  <r>
    <x v="120"/>
    <n v="1"/>
    <m/>
    <n v="1"/>
  </r>
  <r>
    <x v="121"/>
    <n v="1"/>
    <m/>
    <n v="1"/>
  </r>
  <r>
    <x v="122"/>
    <n v="1"/>
    <m/>
    <n v="1"/>
  </r>
  <r>
    <x v="123"/>
    <n v="1"/>
    <m/>
    <n v="1"/>
  </r>
  <r>
    <x v="124"/>
    <n v="1"/>
    <m/>
    <n v="1"/>
  </r>
  <r>
    <x v="125"/>
    <n v="1"/>
    <m/>
    <n v="1"/>
  </r>
  <r>
    <x v="126"/>
    <n v="1"/>
    <m/>
    <n v="1"/>
  </r>
  <r>
    <x v="127"/>
    <n v="1"/>
    <m/>
    <n v="1"/>
  </r>
  <r>
    <x v="128"/>
    <n v="1"/>
    <m/>
    <n v="1"/>
  </r>
  <r>
    <x v="129"/>
    <n v="1"/>
    <m/>
    <n v="1"/>
  </r>
  <r>
    <x v="130"/>
    <n v="1"/>
    <m/>
    <n v="1"/>
  </r>
  <r>
    <x v="131"/>
    <n v="1"/>
    <m/>
    <n v="1"/>
  </r>
  <r>
    <x v="132"/>
    <n v="1"/>
    <m/>
    <n v="1"/>
  </r>
  <r>
    <x v="133"/>
    <n v="1"/>
    <m/>
    <n v="1"/>
  </r>
  <r>
    <x v="134"/>
    <n v="1"/>
    <m/>
    <n v="1"/>
  </r>
  <r>
    <x v="135"/>
    <n v="1"/>
    <m/>
    <n v="1"/>
  </r>
  <r>
    <x v="136"/>
    <n v="1"/>
    <m/>
    <n v="1"/>
  </r>
  <r>
    <x v="137"/>
    <n v="1"/>
    <m/>
    <n v="1"/>
  </r>
  <r>
    <x v="138"/>
    <n v="1"/>
    <m/>
    <n v="1"/>
  </r>
  <r>
    <x v="139"/>
    <n v="1"/>
    <m/>
    <n v="1"/>
  </r>
  <r>
    <x v="140"/>
    <n v="1"/>
    <m/>
    <n v="1"/>
  </r>
  <r>
    <x v="141"/>
    <n v="1"/>
    <m/>
    <n v="1"/>
  </r>
  <r>
    <x v="142"/>
    <n v="1"/>
    <m/>
    <n v="1"/>
  </r>
  <r>
    <x v="143"/>
    <n v="1"/>
    <m/>
    <n v="1"/>
  </r>
  <r>
    <x v="144"/>
    <n v="1"/>
    <m/>
    <n v="1"/>
  </r>
  <r>
    <x v="145"/>
    <n v="1"/>
    <m/>
    <n v="1"/>
  </r>
  <r>
    <x v="146"/>
    <n v="1"/>
    <m/>
    <n v="1"/>
  </r>
  <r>
    <x v="147"/>
    <n v="1"/>
    <m/>
    <n v="1"/>
  </r>
  <r>
    <x v="148"/>
    <n v="1"/>
    <m/>
    <n v="1"/>
  </r>
  <r>
    <x v="149"/>
    <n v="1"/>
    <m/>
    <n v="1"/>
  </r>
  <r>
    <x v="150"/>
    <n v="1"/>
    <m/>
    <n v="1"/>
  </r>
  <r>
    <x v="151"/>
    <n v="1"/>
    <m/>
    <n v="1"/>
  </r>
  <r>
    <x v="152"/>
    <n v="1"/>
    <m/>
    <n v="1"/>
  </r>
  <r>
    <x v="153"/>
    <n v="1"/>
    <m/>
    <n v="1"/>
  </r>
  <r>
    <x v="154"/>
    <n v="1"/>
    <m/>
    <n v="1"/>
  </r>
  <r>
    <x v="155"/>
    <n v="1"/>
    <m/>
    <n v="1"/>
  </r>
  <r>
    <x v="156"/>
    <n v="1"/>
    <m/>
    <n v="1"/>
  </r>
  <r>
    <x v="157"/>
    <n v="1"/>
    <m/>
    <n v="1"/>
  </r>
  <r>
    <x v="158"/>
    <n v="1"/>
    <m/>
    <n v="1"/>
  </r>
  <r>
    <x v="159"/>
    <n v="1"/>
    <m/>
    <n v="1"/>
  </r>
  <r>
    <x v="160"/>
    <n v="1"/>
    <m/>
    <n v="1"/>
  </r>
  <r>
    <x v="161"/>
    <n v="1"/>
    <m/>
    <n v="1"/>
  </r>
  <r>
    <x v="162"/>
    <n v="1"/>
    <m/>
    <n v="1"/>
  </r>
  <r>
    <x v="163"/>
    <n v="1"/>
    <m/>
    <n v="1"/>
  </r>
  <r>
    <x v="164"/>
    <n v="1"/>
    <m/>
    <n v="1"/>
  </r>
  <r>
    <x v="165"/>
    <n v="1"/>
    <m/>
    <n v="1"/>
  </r>
  <r>
    <x v="166"/>
    <n v="1"/>
    <m/>
    <n v="1"/>
  </r>
  <r>
    <x v="167"/>
    <n v="1"/>
    <m/>
    <n v="1"/>
  </r>
  <r>
    <x v="168"/>
    <n v="1"/>
    <m/>
    <n v="1"/>
  </r>
  <r>
    <x v="169"/>
    <n v="1"/>
    <m/>
    <n v="1"/>
  </r>
  <r>
    <x v="170"/>
    <n v="1"/>
    <m/>
    <n v="1"/>
  </r>
  <r>
    <x v="171"/>
    <n v="1"/>
    <m/>
    <n v="1"/>
  </r>
  <r>
    <x v="172"/>
    <n v="1"/>
    <m/>
    <n v="1"/>
  </r>
  <r>
    <x v="173"/>
    <n v="1"/>
    <m/>
    <n v="1"/>
  </r>
  <r>
    <x v="174"/>
    <n v="1"/>
    <m/>
    <n v="1"/>
  </r>
  <r>
    <x v="175"/>
    <n v="1"/>
    <m/>
    <n v="1"/>
  </r>
  <r>
    <x v="176"/>
    <n v="1"/>
    <m/>
    <n v="1"/>
  </r>
  <r>
    <x v="177"/>
    <n v="1"/>
    <m/>
    <n v="1"/>
  </r>
  <r>
    <x v="178"/>
    <n v="1"/>
    <m/>
    <n v="1"/>
  </r>
  <r>
    <x v="179"/>
    <n v="1"/>
    <m/>
    <n v="1"/>
  </r>
  <r>
    <x v="180"/>
    <n v="1"/>
    <m/>
    <n v="1"/>
  </r>
  <r>
    <x v="181"/>
    <n v="1"/>
    <m/>
    <n v="1"/>
  </r>
  <r>
    <x v="182"/>
    <n v="1"/>
    <m/>
    <n v="1"/>
  </r>
  <r>
    <x v="183"/>
    <n v="1"/>
    <m/>
    <n v="1"/>
  </r>
  <r>
    <x v="184"/>
    <n v="1"/>
    <m/>
    <n v="1"/>
  </r>
  <r>
    <x v="185"/>
    <n v="1"/>
    <m/>
    <n v="1"/>
  </r>
  <r>
    <x v="186"/>
    <n v="1"/>
    <m/>
    <n v="1"/>
  </r>
  <r>
    <x v="187"/>
    <n v="1"/>
    <m/>
    <n v="1"/>
  </r>
  <r>
    <x v="188"/>
    <n v="1"/>
    <m/>
    <n v="1"/>
  </r>
  <r>
    <x v="189"/>
    <n v="1"/>
    <m/>
    <n v="1"/>
  </r>
  <r>
    <x v="190"/>
    <n v="1"/>
    <m/>
    <n v="1"/>
  </r>
  <r>
    <x v="191"/>
    <n v="1"/>
    <m/>
    <n v="1"/>
  </r>
  <r>
    <x v="192"/>
    <n v="1"/>
    <m/>
    <n v="1"/>
  </r>
  <r>
    <x v="193"/>
    <n v="1"/>
    <m/>
    <n v="1"/>
  </r>
  <r>
    <x v="194"/>
    <n v="1"/>
    <m/>
    <n v="1"/>
  </r>
  <r>
    <x v="195"/>
    <n v="1"/>
    <m/>
    <n v="1"/>
  </r>
  <r>
    <x v="196"/>
    <n v="1"/>
    <m/>
    <n v="1"/>
  </r>
  <r>
    <x v="197"/>
    <n v="1"/>
    <m/>
    <n v="1"/>
  </r>
  <r>
    <x v="198"/>
    <n v="1"/>
    <m/>
    <n v="1"/>
  </r>
  <r>
    <x v="199"/>
    <n v="1"/>
    <m/>
    <n v="1"/>
  </r>
  <r>
    <x v="200"/>
    <n v="1"/>
    <m/>
    <n v="1"/>
  </r>
  <r>
    <x v="201"/>
    <n v="1"/>
    <m/>
    <n v="1"/>
  </r>
  <r>
    <x v="202"/>
    <n v="1"/>
    <m/>
    <n v="1"/>
  </r>
  <r>
    <x v="203"/>
    <n v="1"/>
    <m/>
    <n v="1"/>
  </r>
  <r>
    <x v="204"/>
    <n v="1"/>
    <m/>
    <n v="1"/>
  </r>
  <r>
    <x v="205"/>
    <n v="1"/>
    <m/>
    <n v="1"/>
  </r>
  <r>
    <x v="206"/>
    <n v="1"/>
    <m/>
    <n v="1"/>
  </r>
  <r>
    <x v="207"/>
    <n v="1"/>
    <m/>
    <n v="1"/>
  </r>
  <r>
    <x v="208"/>
    <n v="1"/>
    <m/>
    <n v="1"/>
  </r>
  <r>
    <x v="209"/>
    <n v="1"/>
    <m/>
    <n v="1"/>
  </r>
  <r>
    <x v="210"/>
    <n v="1"/>
    <m/>
    <n v="1"/>
  </r>
  <r>
    <x v="211"/>
    <n v="1"/>
    <m/>
    <n v="1"/>
  </r>
  <r>
    <x v="212"/>
    <n v="1"/>
    <m/>
    <n v="1"/>
  </r>
  <r>
    <x v="213"/>
    <n v="1"/>
    <m/>
    <n v="1"/>
  </r>
  <r>
    <x v="214"/>
    <n v="1"/>
    <m/>
    <n v="1"/>
  </r>
  <r>
    <x v="215"/>
    <n v="1"/>
    <m/>
    <n v="1"/>
  </r>
  <r>
    <x v="216"/>
    <n v="1"/>
    <m/>
    <n v="1"/>
  </r>
  <r>
    <x v="217"/>
    <n v="1"/>
    <m/>
    <n v="1"/>
  </r>
  <r>
    <x v="218"/>
    <n v="1"/>
    <m/>
    <n v="1"/>
  </r>
  <r>
    <x v="219"/>
    <n v="1"/>
    <m/>
    <n v="1"/>
  </r>
  <r>
    <x v="220"/>
    <n v="1"/>
    <m/>
    <n v="1"/>
  </r>
  <r>
    <x v="221"/>
    <n v="1"/>
    <m/>
    <n v="1"/>
  </r>
  <r>
    <x v="222"/>
    <n v="1"/>
    <m/>
    <n v="1"/>
  </r>
  <r>
    <x v="223"/>
    <n v="1"/>
    <m/>
    <n v="1"/>
  </r>
  <r>
    <x v="224"/>
    <n v="1"/>
    <m/>
    <n v="1"/>
  </r>
  <r>
    <x v="225"/>
    <n v="1"/>
    <m/>
    <n v="1"/>
  </r>
  <r>
    <x v="226"/>
    <n v="1"/>
    <m/>
    <n v="1"/>
  </r>
  <r>
    <x v="227"/>
    <n v="1"/>
    <m/>
    <n v="1"/>
  </r>
  <r>
    <x v="228"/>
    <n v="1"/>
    <m/>
    <n v="1"/>
  </r>
  <r>
    <x v="229"/>
    <n v="1"/>
    <m/>
    <n v="1"/>
  </r>
  <r>
    <x v="230"/>
    <n v="1"/>
    <m/>
    <n v="1"/>
  </r>
  <r>
    <x v="231"/>
    <n v="1"/>
    <m/>
    <n v="1"/>
  </r>
  <r>
    <x v="232"/>
    <n v="1"/>
    <m/>
    <n v="1"/>
  </r>
  <r>
    <x v="233"/>
    <n v="1"/>
    <m/>
    <n v="1"/>
  </r>
  <r>
    <x v="234"/>
    <n v="1"/>
    <m/>
    <n v="1"/>
  </r>
  <r>
    <x v="235"/>
    <n v="1"/>
    <m/>
    <n v="1"/>
  </r>
  <r>
    <x v="236"/>
    <n v="1"/>
    <m/>
    <n v="1"/>
  </r>
  <r>
    <x v="237"/>
    <n v="1"/>
    <m/>
    <n v="1"/>
  </r>
  <r>
    <x v="238"/>
    <n v="1"/>
    <m/>
    <n v="1"/>
  </r>
  <r>
    <x v="239"/>
    <n v="1"/>
    <m/>
    <n v="1"/>
  </r>
  <r>
    <x v="240"/>
    <n v="1"/>
    <m/>
    <n v="1"/>
  </r>
  <r>
    <x v="241"/>
    <n v="1"/>
    <m/>
    <n v="1"/>
  </r>
  <r>
    <x v="242"/>
    <n v="1"/>
    <m/>
    <n v="1"/>
  </r>
  <r>
    <x v="243"/>
    <n v="1"/>
    <m/>
    <n v="1"/>
  </r>
  <r>
    <x v="244"/>
    <n v="1"/>
    <m/>
    <n v="1"/>
  </r>
  <r>
    <x v="245"/>
    <n v="1"/>
    <m/>
    <n v="1"/>
  </r>
  <r>
    <x v="246"/>
    <n v="1"/>
    <m/>
    <n v="1"/>
  </r>
  <r>
    <x v="247"/>
    <n v="1"/>
    <m/>
    <n v="1"/>
  </r>
  <r>
    <x v="248"/>
    <n v="1"/>
    <m/>
    <n v="1"/>
  </r>
  <r>
    <x v="249"/>
    <n v="1"/>
    <m/>
    <n v="1"/>
  </r>
  <r>
    <x v="250"/>
    <n v="1"/>
    <m/>
    <n v="1"/>
  </r>
  <r>
    <x v="251"/>
    <n v="1"/>
    <m/>
    <n v="1"/>
  </r>
  <r>
    <x v="252"/>
    <n v="1"/>
    <m/>
    <n v="1"/>
  </r>
  <r>
    <x v="253"/>
    <n v="1"/>
    <m/>
    <n v="1"/>
  </r>
  <r>
    <x v="254"/>
    <n v="1"/>
    <m/>
    <n v="1"/>
  </r>
  <r>
    <x v="255"/>
    <n v="1"/>
    <m/>
    <n v="1"/>
  </r>
  <r>
    <x v="256"/>
    <n v="1"/>
    <m/>
    <n v="1"/>
  </r>
  <r>
    <x v="257"/>
    <n v="1"/>
    <m/>
    <n v="1"/>
  </r>
  <r>
    <x v="258"/>
    <n v="1"/>
    <m/>
    <n v="1"/>
  </r>
  <r>
    <x v="259"/>
    <n v="1"/>
    <m/>
    <n v="1"/>
  </r>
  <r>
    <x v="260"/>
    <n v="1"/>
    <m/>
    <n v="1"/>
  </r>
  <r>
    <x v="261"/>
    <n v="1"/>
    <m/>
    <n v="1"/>
  </r>
  <r>
    <x v="262"/>
    <n v="1"/>
    <m/>
    <n v="1"/>
  </r>
  <r>
    <x v="263"/>
    <n v="1"/>
    <m/>
    <n v="1"/>
  </r>
  <r>
    <x v="264"/>
    <n v="1"/>
    <m/>
    <n v="1"/>
  </r>
  <r>
    <x v="265"/>
    <n v="1"/>
    <m/>
    <n v="1"/>
  </r>
  <r>
    <x v="266"/>
    <n v="1"/>
    <m/>
    <n v="1"/>
  </r>
  <r>
    <x v="267"/>
    <n v="1"/>
    <m/>
    <n v="1"/>
  </r>
  <r>
    <x v="268"/>
    <n v="1"/>
    <m/>
    <n v="1"/>
  </r>
  <r>
    <x v="269"/>
    <n v="1"/>
    <m/>
    <n v="1"/>
  </r>
  <r>
    <x v="270"/>
    <n v="1"/>
    <m/>
    <n v="1"/>
  </r>
  <r>
    <x v="271"/>
    <n v="1"/>
    <m/>
    <n v="1"/>
  </r>
  <r>
    <x v="272"/>
    <n v="1"/>
    <m/>
    <n v="1"/>
  </r>
  <r>
    <x v="273"/>
    <n v="1"/>
    <m/>
    <n v="1"/>
  </r>
  <r>
    <x v="274"/>
    <n v="1"/>
    <m/>
    <n v="1"/>
  </r>
  <r>
    <x v="275"/>
    <n v="1"/>
    <m/>
    <n v="1"/>
  </r>
  <r>
    <x v="276"/>
    <n v="1"/>
    <m/>
    <n v="1"/>
  </r>
  <r>
    <x v="277"/>
    <n v="1"/>
    <m/>
    <n v="1"/>
  </r>
  <r>
    <x v="278"/>
    <n v="1"/>
    <m/>
    <n v="1"/>
  </r>
  <r>
    <x v="279"/>
    <n v="1"/>
    <m/>
    <n v="1"/>
  </r>
  <r>
    <x v="280"/>
    <n v="1"/>
    <m/>
    <n v="1"/>
  </r>
  <r>
    <x v="281"/>
    <n v="1"/>
    <m/>
    <n v="1"/>
  </r>
  <r>
    <x v="282"/>
    <n v="1"/>
    <m/>
    <n v="1"/>
  </r>
  <r>
    <x v="283"/>
    <n v="1"/>
    <m/>
    <n v="1"/>
  </r>
  <r>
    <x v="284"/>
    <n v="1"/>
    <m/>
    <n v="1"/>
  </r>
  <r>
    <x v="285"/>
    <n v="1"/>
    <m/>
    <n v="1"/>
  </r>
  <r>
    <x v="286"/>
    <n v="1"/>
    <m/>
    <n v="1"/>
  </r>
  <r>
    <x v="287"/>
    <n v="1"/>
    <m/>
    <n v="1"/>
  </r>
  <r>
    <x v="288"/>
    <n v="1"/>
    <m/>
    <n v="1"/>
  </r>
  <r>
    <x v="289"/>
    <n v="1"/>
    <m/>
    <n v="1"/>
  </r>
  <r>
    <x v="290"/>
    <n v="1"/>
    <m/>
    <n v="1"/>
  </r>
  <r>
    <x v="291"/>
    <n v="1"/>
    <m/>
    <n v="1"/>
  </r>
  <r>
    <x v="292"/>
    <n v="1"/>
    <m/>
    <n v="1"/>
  </r>
  <r>
    <x v="293"/>
    <n v="1"/>
    <m/>
    <n v="1"/>
  </r>
  <r>
    <x v="294"/>
    <n v="1"/>
    <m/>
    <n v="1"/>
  </r>
  <r>
    <x v="295"/>
    <n v="1"/>
    <m/>
    <n v="1"/>
  </r>
  <r>
    <x v="296"/>
    <n v="1"/>
    <m/>
    <n v="1"/>
  </r>
  <r>
    <x v="297"/>
    <n v="1"/>
    <m/>
    <n v="1"/>
  </r>
  <r>
    <x v="298"/>
    <n v="1"/>
    <m/>
    <n v="1"/>
  </r>
  <r>
    <x v="299"/>
    <n v="1"/>
    <m/>
    <n v="1"/>
  </r>
  <r>
    <x v="300"/>
    <n v="1"/>
    <m/>
    <n v="1"/>
  </r>
  <r>
    <x v="301"/>
    <n v="1"/>
    <m/>
    <n v="1"/>
  </r>
  <r>
    <x v="302"/>
    <n v="1"/>
    <m/>
    <n v="1"/>
  </r>
  <r>
    <x v="303"/>
    <n v="1"/>
    <m/>
    <n v="1"/>
  </r>
  <r>
    <x v="304"/>
    <n v="1"/>
    <m/>
    <n v="1"/>
  </r>
  <r>
    <x v="305"/>
    <n v="1"/>
    <m/>
    <n v="1"/>
  </r>
  <r>
    <x v="306"/>
    <n v="1"/>
    <m/>
    <n v="1"/>
  </r>
  <r>
    <x v="307"/>
    <n v="1"/>
    <m/>
    <n v="1"/>
  </r>
  <r>
    <x v="308"/>
    <n v="1"/>
    <m/>
    <n v="1"/>
  </r>
  <r>
    <x v="309"/>
    <n v="1"/>
    <m/>
    <n v="1"/>
  </r>
  <r>
    <x v="310"/>
    <n v="1"/>
    <m/>
    <n v="1"/>
  </r>
  <r>
    <x v="311"/>
    <n v="1"/>
    <m/>
    <n v="1"/>
  </r>
  <r>
    <x v="312"/>
    <n v="1"/>
    <m/>
    <n v="1"/>
  </r>
  <r>
    <x v="313"/>
    <n v="1"/>
    <m/>
    <n v="1"/>
  </r>
  <r>
    <x v="314"/>
    <n v="1"/>
    <m/>
    <n v="1"/>
  </r>
  <r>
    <x v="315"/>
    <n v="1"/>
    <m/>
    <n v="1"/>
  </r>
  <r>
    <x v="316"/>
    <n v="1"/>
    <m/>
    <n v="1"/>
  </r>
  <r>
    <x v="317"/>
    <n v="1"/>
    <m/>
    <n v="1"/>
  </r>
  <r>
    <x v="318"/>
    <n v="1"/>
    <m/>
    <n v="1"/>
  </r>
  <r>
    <x v="319"/>
    <n v="1"/>
    <m/>
    <n v="1"/>
  </r>
  <r>
    <x v="320"/>
    <n v="1"/>
    <m/>
    <n v="1"/>
  </r>
  <r>
    <x v="321"/>
    <n v="1"/>
    <m/>
    <n v="1"/>
  </r>
  <r>
    <x v="322"/>
    <n v="1"/>
    <m/>
    <n v="1"/>
  </r>
  <r>
    <x v="323"/>
    <n v="1"/>
    <m/>
    <n v="1"/>
  </r>
  <r>
    <x v="324"/>
    <n v="1"/>
    <m/>
    <n v="1"/>
  </r>
  <r>
    <x v="325"/>
    <n v="1"/>
    <m/>
    <n v="1"/>
  </r>
  <r>
    <x v="326"/>
    <n v="1"/>
    <m/>
    <n v="1"/>
  </r>
  <r>
    <x v="327"/>
    <n v="1"/>
    <m/>
    <n v="1"/>
  </r>
  <r>
    <x v="328"/>
    <n v="1"/>
    <m/>
    <n v="1"/>
  </r>
  <r>
    <x v="329"/>
    <n v="1"/>
    <m/>
    <n v="1"/>
  </r>
  <r>
    <x v="330"/>
    <n v="1"/>
    <m/>
    <n v="1"/>
  </r>
  <r>
    <x v="331"/>
    <n v="1"/>
    <m/>
    <n v="1"/>
  </r>
  <r>
    <x v="332"/>
    <n v="1"/>
    <m/>
    <n v="1"/>
  </r>
  <r>
    <x v="333"/>
    <n v="1"/>
    <m/>
    <n v="1"/>
  </r>
  <r>
    <x v="334"/>
    <n v="1"/>
    <m/>
    <n v="1"/>
  </r>
  <r>
    <x v="335"/>
    <n v="1"/>
    <m/>
    <n v="1"/>
  </r>
  <r>
    <x v="336"/>
    <n v="1"/>
    <m/>
    <n v="1"/>
  </r>
  <r>
    <x v="337"/>
    <n v="1"/>
    <m/>
    <n v="1"/>
  </r>
  <r>
    <x v="338"/>
    <n v="1"/>
    <m/>
    <n v="1"/>
  </r>
  <r>
    <x v="339"/>
    <n v="1"/>
    <m/>
    <n v="1"/>
  </r>
  <r>
    <x v="340"/>
    <n v="1"/>
    <m/>
    <n v="1"/>
  </r>
  <r>
    <x v="341"/>
    <n v="1"/>
    <m/>
    <n v="1"/>
  </r>
  <r>
    <x v="342"/>
    <n v="1"/>
    <m/>
    <n v="1"/>
  </r>
  <r>
    <x v="343"/>
    <n v="1"/>
    <m/>
    <n v="1"/>
  </r>
  <r>
    <x v="344"/>
    <n v="1"/>
    <m/>
    <n v="1"/>
  </r>
  <r>
    <x v="345"/>
    <n v="1"/>
    <m/>
    <n v="1"/>
  </r>
  <r>
    <x v="346"/>
    <n v="1"/>
    <m/>
    <n v="1"/>
  </r>
  <r>
    <x v="347"/>
    <n v="1"/>
    <m/>
    <n v="1"/>
  </r>
  <r>
    <x v="348"/>
    <n v="1"/>
    <m/>
    <n v="1"/>
  </r>
  <r>
    <x v="349"/>
    <n v="1"/>
    <m/>
    <n v="1"/>
  </r>
  <r>
    <x v="350"/>
    <n v="1"/>
    <m/>
    <n v="1"/>
  </r>
  <r>
    <x v="351"/>
    <n v="1"/>
    <m/>
    <n v="1"/>
  </r>
  <r>
    <x v="352"/>
    <n v="1"/>
    <m/>
    <n v="1"/>
  </r>
  <r>
    <x v="353"/>
    <n v="1"/>
    <m/>
    <n v="1"/>
  </r>
  <r>
    <x v="354"/>
    <n v="1"/>
    <m/>
    <n v="1"/>
  </r>
  <r>
    <x v="355"/>
    <n v="1"/>
    <m/>
    <n v="1"/>
  </r>
  <r>
    <x v="356"/>
    <n v="1"/>
    <m/>
    <n v="1"/>
  </r>
  <r>
    <x v="357"/>
    <n v="1"/>
    <m/>
    <n v="1"/>
  </r>
  <r>
    <x v="358"/>
    <n v="1"/>
    <m/>
    <n v="1"/>
  </r>
  <r>
    <x v="359"/>
    <n v="1"/>
    <m/>
    <n v="1"/>
  </r>
  <r>
    <x v="360"/>
    <n v="1"/>
    <m/>
    <n v="1"/>
  </r>
  <r>
    <x v="361"/>
    <n v="1"/>
    <m/>
    <n v="1"/>
  </r>
  <r>
    <x v="362"/>
    <n v="1"/>
    <m/>
    <n v="1"/>
  </r>
  <r>
    <x v="363"/>
    <n v="1"/>
    <m/>
    <n v="1"/>
  </r>
  <r>
    <x v="364"/>
    <n v="1"/>
    <m/>
    <n v="1"/>
  </r>
  <r>
    <x v="365"/>
    <n v="1"/>
    <m/>
    <n v="1"/>
  </r>
  <r>
    <x v="366"/>
    <n v="1"/>
    <m/>
    <n v="1"/>
  </r>
  <r>
    <x v="367"/>
    <n v="1"/>
    <m/>
    <n v="1"/>
  </r>
  <r>
    <x v="368"/>
    <n v="1"/>
    <m/>
    <n v="1"/>
  </r>
  <r>
    <x v="369"/>
    <n v="1"/>
    <m/>
    <n v="1"/>
  </r>
  <r>
    <x v="370"/>
    <n v="1"/>
    <m/>
    <n v="1"/>
  </r>
  <r>
    <x v="371"/>
    <n v="1"/>
    <m/>
    <n v="1"/>
  </r>
  <r>
    <x v="372"/>
    <n v="1"/>
    <m/>
    <n v="1"/>
  </r>
  <r>
    <x v="373"/>
    <n v="1"/>
    <m/>
    <n v="1"/>
  </r>
  <r>
    <x v="374"/>
    <n v="1"/>
    <m/>
    <n v="1"/>
  </r>
  <r>
    <x v="375"/>
    <n v="1"/>
    <m/>
    <n v="1"/>
  </r>
  <r>
    <x v="376"/>
    <n v="1"/>
    <m/>
    <n v="1"/>
  </r>
  <r>
    <x v="377"/>
    <n v="1"/>
    <m/>
    <n v="1"/>
  </r>
  <r>
    <x v="378"/>
    <n v="1"/>
    <m/>
    <n v="1"/>
  </r>
  <r>
    <x v="379"/>
    <n v="1"/>
    <m/>
    <n v="1"/>
  </r>
  <r>
    <x v="380"/>
    <n v="1"/>
    <m/>
    <n v="1"/>
  </r>
  <r>
    <x v="381"/>
    <n v="1"/>
    <m/>
    <n v="1"/>
  </r>
  <r>
    <x v="382"/>
    <n v="1"/>
    <m/>
    <n v="1"/>
  </r>
  <r>
    <x v="383"/>
    <n v="1"/>
    <m/>
    <n v="1"/>
  </r>
  <r>
    <x v="384"/>
    <n v="1"/>
    <m/>
    <n v="1"/>
  </r>
  <r>
    <x v="385"/>
    <n v="1"/>
    <m/>
    <n v="1"/>
  </r>
  <r>
    <x v="386"/>
    <n v="1"/>
    <m/>
    <n v="1"/>
  </r>
  <r>
    <x v="387"/>
    <n v="1"/>
    <m/>
    <n v="1"/>
  </r>
  <r>
    <x v="388"/>
    <n v="1"/>
    <m/>
    <n v="1"/>
  </r>
  <r>
    <x v="389"/>
    <n v="1"/>
    <m/>
    <n v="1"/>
  </r>
  <r>
    <x v="390"/>
    <n v="1"/>
    <m/>
    <n v="1"/>
  </r>
  <r>
    <x v="391"/>
    <n v="1"/>
    <m/>
    <n v="1"/>
  </r>
  <r>
    <x v="392"/>
    <n v="1"/>
    <m/>
    <n v="1"/>
  </r>
  <r>
    <x v="393"/>
    <n v="1"/>
    <m/>
    <n v="1"/>
  </r>
  <r>
    <x v="394"/>
    <n v="1"/>
    <m/>
    <n v="1"/>
  </r>
  <r>
    <x v="395"/>
    <n v="1"/>
    <m/>
    <n v="1"/>
  </r>
  <r>
    <x v="396"/>
    <n v="1"/>
    <m/>
    <n v="1"/>
  </r>
  <r>
    <x v="397"/>
    <n v="1"/>
    <m/>
    <n v="1"/>
  </r>
  <r>
    <x v="398"/>
    <n v="1"/>
    <m/>
    <n v="1"/>
  </r>
  <r>
    <x v="399"/>
    <n v="1"/>
    <m/>
    <n v="1"/>
  </r>
  <r>
    <x v="400"/>
    <n v="1"/>
    <m/>
    <n v="1"/>
  </r>
  <r>
    <x v="377"/>
    <n v="1"/>
    <m/>
    <n v="1"/>
  </r>
  <r>
    <x v="401"/>
    <n v="1"/>
    <m/>
    <n v="1"/>
  </r>
  <r>
    <x v="402"/>
    <n v="1"/>
    <m/>
    <n v="1"/>
  </r>
  <r>
    <x v="403"/>
    <n v="1"/>
    <m/>
    <n v="1"/>
  </r>
  <r>
    <x v="404"/>
    <n v="1"/>
    <m/>
    <n v="1"/>
  </r>
  <r>
    <x v="405"/>
    <n v="1"/>
    <m/>
    <n v="1"/>
  </r>
  <r>
    <x v="406"/>
    <n v="1"/>
    <m/>
    <n v="1"/>
  </r>
  <r>
    <x v="407"/>
    <n v="1"/>
    <m/>
    <n v="1"/>
  </r>
  <r>
    <x v="408"/>
    <n v="1"/>
    <m/>
    <n v="1"/>
  </r>
  <r>
    <x v="409"/>
    <n v="1"/>
    <m/>
    <n v="1"/>
  </r>
  <r>
    <x v="410"/>
    <n v="1"/>
    <m/>
    <n v="1"/>
  </r>
  <r>
    <x v="411"/>
    <n v="1"/>
    <m/>
    <n v="1"/>
  </r>
  <r>
    <x v="412"/>
    <n v="1"/>
    <m/>
    <n v="1"/>
  </r>
  <r>
    <x v="413"/>
    <n v="1"/>
    <m/>
    <n v="1"/>
  </r>
  <r>
    <x v="414"/>
    <n v="1"/>
    <m/>
    <n v="1"/>
  </r>
  <r>
    <x v="415"/>
    <n v="1"/>
    <m/>
    <n v="1"/>
  </r>
  <r>
    <x v="416"/>
    <n v="1"/>
    <m/>
    <n v="1"/>
  </r>
  <r>
    <x v="417"/>
    <n v="1"/>
    <m/>
    <n v="1"/>
  </r>
  <r>
    <x v="418"/>
    <n v="1"/>
    <m/>
    <n v="1"/>
  </r>
  <r>
    <x v="419"/>
    <n v="1"/>
    <m/>
    <n v="1"/>
  </r>
  <r>
    <x v="420"/>
    <n v="1"/>
    <m/>
    <n v="1"/>
  </r>
  <r>
    <x v="421"/>
    <n v="1"/>
    <m/>
    <n v="1"/>
  </r>
  <r>
    <x v="422"/>
    <n v="1"/>
    <m/>
    <n v="1"/>
  </r>
  <r>
    <x v="423"/>
    <n v="1"/>
    <m/>
    <n v="1"/>
  </r>
  <r>
    <x v="424"/>
    <n v="1"/>
    <m/>
    <n v="1"/>
  </r>
  <r>
    <x v="425"/>
    <n v="1"/>
    <m/>
    <n v="1"/>
  </r>
  <r>
    <x v="426"/>
    <n v="1"/>
    <m/>
    <n v="1"/>
  </r>
  <r>
    <x v="427"/>
    <n v="1"/>
    <m/>
    <n v="1"/>
  </r>
  <r>
    <x v="428"/>
    <n v="1"/>
    <m/>
    <n v="1"/>
  </r>
  <r>
    <x v="429"/>
    <n v="1"/>
    <m/>
    <n v="1"/>
  </r>
  <r>
    <x v="430"/>
    <n v="1"/>
    <m/>
    <n v="1"/>
  </r>
  <r>
    <x v="431"/>
    <n v="1"/>
    <m/>
    <n v="1"/>
  </r>
  <r>
    <x v="432"/>
    <n v="1"/>
    <m/>
    <n v="1"/>
  </r>
  <r>
    <x v="433"/>
    <n v="1"/>
    <m/>
    <n v="1"/>
  </r>
  <r>
    <x v="434"/>
    <n v="1"/>
    <m/>
    <n v="1"/>
  </r>
  <r>
    <x v="435"/>
    <n v="1"/>
    <m/>
    <n v="1"/>
  </r>
  <r>
    <x v="436"/>
    <n v="1"/>
    <m/>
    <n v="1"/>
  </r>
  <r>
    <x v="437"/>
    <n v="1"/>
    <m/>
    <n v="1"/>
  </r>
  <r>
    <x v="438"/>
    <n v="1"/>
    <m/>
    <n v="1"/>
  </r>
  <r>
    <x v="439"/>
    <n v="1"/>
    <m/>
    <n v="1"/>
  </r>
  <r>
    <x v="440"/>
    <n v="1"/>
    <m/>
    <n v="1"/>
  </r>
  <r>
    <x v="441"/>
    <n v="1"/>
    <m/>
    <n v="1"/>
  </r>
  <r>
    <x v="442"/>
    <n v="1"/>
    <m/>
    <n v="1"/>
  </r>
  <r>
    <x v="443"/>
    <n v="1"/>
    <m/>
    <n v="1"/>
  </r>
  <r>
    <x v="444"/>
    <n v="1"/>
    <m/>
    <n v="1"/>
  </r>
  <r>
    <x v="445"/>
    <n v="1"/>
    <m/>
    <n v="1"/>
  </r>
  <r>
    <x v="446"/>
    <n v="1"/>
    <m/>
    <n v="1"/>
  </r>
  <r>
    <x v="447"/>
    <n v="1"/>
    <m/>
    <n v="1"/>
  </r>
  <r>
    <x v="448"/>
    <n v="1"/>
    <m/>
    <n v="1"/>
  </r>
  <r>
    <x v="449"/>
    <n v="1"/>
    <m/>
    <n v="1"/>
  </r>
  <r>
    <x v="450"/>
    <n v="1"/>
    <m/>
    <n v="1"/>
  </r>
  <r>
    <x v="451"/>
    <n v="1"/>
    <m/>
    <n v="1"/>
  </r>
  <r>
    <x v="452"/>
    <n v="1"/>
    <m/>
    <n v="1"/>
  </r>
  <r>
    <x v="453"/>
    <n v="1"/>
    <m/>
    <n v="1"/>
  </r>
  <r>
    <x v="454"/>
    <n v="1"/>
    <m/>
    <n v="1"/>
  </r>
  <r>
    <x v="455"/>
    <n v="1"/>
    <m/>
    <n v="1"/>
  </r>
  <r>
    <x v="456"/>
    <n v="1"/>
    <m/>
    <n v="1"/>
  </r>
  <r>
    <x v="457"/>
    <n v="1"/>
    <m/>
    <n v="1"/>
  </r>
  <r>
    <x v="458"/>
    <n v="1"/>
    <m/>
    <n v="1"/>
  </r>
  <r>
    <x v="459"/>
    <n v="1"/>
    <m/>
    <n v="1"/>
  </r>
  <r>
    <x v="460"/>
    <n v="1"/>
    <m/>
    <n v="1"/>
  </r>
  <r>
    <x v="461"/>
    <n v="1"/>
    <m/>
    <n v="1"/>
  </r>
  <r>
    <x v="462"/>
    <n v="1"/>
    <m/>
    <n v="1"/>
  </r>
  <r>
    <x v="463"/>
    <n v="1"/>
    <m/>
    <n v="1"/>
  </r>
  <r>
    <x v="464"/>
    <n v="1"/>
    <m/>
    <n v="1"/>
  </r>
  <r>
    <x v="465"/>
    <n v="1"/>
    <m/>
    <n v="1"/>
  </r>
  <r>
    <x v="466"/>
    <n v="1"/>
    <m/>
    <n v="1"/>
  </r>
  <r>
    <x v="467"/>
    <n v="1"/>
    <m/>
    <n v="1"/>
  </r>
  <r>
    <x v="468"/>
    <n v="1"/>
    <m/>
    <n v="1"/>
  </r>
  <r>
    <x v="469"/>
    <n v="1"/>
    <m/>
    <n v="1"/>
  </r>
  <r>
    <x v="470"/>
    <n v="1"/>
    <m/>
    <n v="1"/>
  </r>
  <r>
    <x v="471"/>
    <n v="1"/>
    <m/>
    <n v="1"/>
  </r>
  <r>
    <x v="472"/>
    <n v="1"/>
    <m/>
    <n v="1"/>
  </r>
  <r>
    <x v="473"/>
    <n v="1"/>
    <m/>
    <n v="1"/>
  </r>
  <r>
    <x v="474"/>
    <n v="1"/>
    <m/>
    <n v="1"/>
  </r>
  <r>
    <x v="475"/>
    <n v="1"/>
    <m/>
    <n v="1"/>
  </r>
  <r>
    <x v="476"/>
    <n v="1"/>
    <m/>
    <n v="1"/>
  </r>
  <r>
    <x v="477"/>
    <n v="1"/>
    <m/>
    <n v="1"/>
  </r>
  <r>
    <x v="478"/>
    <n v="1"/>
    <m/>
    <n v="1"/>
  </r>
  <r>
    <x v="479"/>
    <n v="1"/>
    <m/>
    <n v="1"/>
  </r>
  <r>
    <x v="480"/>
    <n v="1"/>
    <m/>
    <n v="1"/>
  </r>
  <r>
    <x v="481"/>
    <n v="1"/>
    <m/>
    <n v="1"/>
  </r>
  <r>
    <x v="482"/>
    <n v="1"/>
    <m/>
    <n v="1"/>
  </r>
  <r>
    <x v="483"/>
    <n v="1"/>
    <m/>
    <n v="1"/>
  </r>
  <r>
    <x v="484"/>
    <n v="1"/>
    <m/>
    <n v="1"/>
  </r>
  <r>
    <x v="485"/>
    <n v="1"/>
    <m/>
    <n v="1"/>
  </r>
  <r>
    <x v="486"/>
    <n v="1"/>
    <m/>
    <n v="1"/>
  </r>
  <r>
    <x v="487"/>
    <n v="1"/>
    <m/>
    <n v="1"/>
  </r>
  <r>
    <x v="488"/>
    <n v="1"/>
    <m/>
    <n v="1"/>
  </r>
  <r>
    <x v="489"/>
    <n v="1"/>
    <m/>
    <n v="1"/>
  </r>
  <r>
    <x v="490"/>
    <n v="1"/>
    <m/>
    <n v="1"/>
  </r>
  <r>
    <x v="491"/>
    <n v="1"/>
    <m/>
    <n v="1"/>
  </r>
  <r>
    <x v="492"/>
    <n v="1"/>
    <m/>
    <n v="1"/>
  </r>
  <r>
    <x v="493"/>
    <n v="1"/>
    <m/>
    <n v="1"/>
  </r>
  <r>
    <x v="494"/>
    <n v="1"/>
    <m/>
    <n v="1"/>
  </r>
  <r>
    <x v="495"/>
    <n v="1"/>
    <m/>
    <n v="1"/>
  </r>
  <r>
    <x v="496"/>
    <n v="1"/>
    <m/>
    <n v="1"/>
  </r>
  <r>
    <x v="497"/>
    <n v="1"/>
    <m/>
    <n v="1"/>
  </r>
  <r>
    <x v="498"/>
    <n v="1"/>
    <m/>
    <n v="1"/>
  </r>
  <r>
    <x v="499"/>
    <n v="1"/>
    <m/>
    <n v="1"/>
  </r>
  <r>
    <x v="500"/>
    <n v="1"/>
    <m/>
    <n v="1"/>
  </r>
  <r>
    <x v="501"/>
    <n v="1"/>
    <m/>
    <n v="1"/>
  </r>
  <r>
    <x v="502"/>
    <n v="1"/>
    <m/>
    <n v="1"/>
  </r>
  <r>
    <x v="503"/>
    <n v="1"/>
    <m/>
    <n v="1"/>
  </r>
  <r>
    <x v="504"/>
    <n v="1"/>
    <m/>
    <n v="1"/>
  </r>
  <r>
    <x v="505"/>
    <n v="1"/>
    <m/>
    <n v="1"/>
  </r>
  <r>
    <x v="506"/>
    <n v="1"/>
    <m/>
    <n v="1"/>
  </r>
  <r>
    <x v="507"/>
    <n v="1"/>
    <m/>
    <n v="1"/>
  </r>
  <r>
    <x v="508"/>
    <n v="1"/>
    <m/>
    <n v="1"/>
  </r>
  <r>
    <x v="509"/>
    <m/>
    <m/>
    <m/>
  </r>
  <r>
    <x v="510"/>
    <n v="1"/>
    <m/>
    <n v="1"/>
  </r>
  <r>
    <x v="511"/>
    <n v="1"/>
    <m/>
    <n v="1"/>
  </r>
  <r>
    <x v="512"/>
    <n v="1"/>
    <m/>
    <n v="1"/>
  </r>
  <r>
    <x v="513"/>
    <n v="1"/>
    <m/>
    <n v="1"/>
  </r>
  <r>
    <x v="514"/>
    <n v="1"/>
    <m/>
    <n v="1"/>
  </r>
  <r>
    <x v="515"/>
    <n v="1"/>
    <m/>
    <n v="1"/>
  </r>
  <r>
    <x v="516"/>
    <n v="1"/>
    <m/>
    <n v="1"/>
  </r>
  <r>
    <x v="517"/>
    <n v="1"/>
    <m/>
    <n v="1"/>
  </r>
  <r>
    <x v="518"/>
    <n v="1"/>
    <m/>
    <n v="1"/>
  </r>
  <r>
    <x v="519"/>
    <n v="1"/>
    <m/>
    <n v="1"/>
  </r>
  <r>
    <x v="520"/>
    <n v="1"/>
    <m/>
    <n v="1"/>
  </r>
  <r>
    <x v="521"/>
    <n v="1"/>
    <m/>
    <n v="1"/>
  </r>
  <r>
    <x v="522"/>
    <n v="1"/>
    <m/>
    <n v="1"/>
  </r>
  <r>
    <x v="523"/>
    <n v="1"/>
    <m/>
    <n v="1"/>
  </r>
  <r>
    <x v="524"/>
    <n v="1"/>
    <m/>
    <n v="1"/>
  </r>
  <r>
    <x v="525"/>
    <n v="1"/>
    <m/>
    <n v="1"/>
  </r>
  <r>
    <x v="526"/>
    <n v="1"/>
    <m/>
    <n v="1"/>
  </r>
  <r>
    <x v="527"/>
    <n v="1"/>
    <m/>
    <n v="1"/>
  </r>
  <r>
    <x v="528"/>
    <n v="1"/>
    <m/>
    <n v="1"/>
  </r>
  <r>
    <x v="529"/>
    <n v="1"/>
    <m/>
    <n v="1"/>
  </r>
  <r>
    <x v="530"/>
    <n v="1"/>
    <m/>
    <n v="1"/>
  </r>
  <r>
    <x v="531"/>
    <n v="1"/>
    <m/>
    <n v="1"/>
  </r>
  <r>
    <x v="532"/>
    <n v="1"/>
    <m/>
    <n v="1"/>
  </r>
  <r>
    <x v="533"/>
    <n v="1"/>
    <m/>
    <n v="1"/>
  </r>
  <r>
    <x v="534"/>
    <n v="1"/>
    <m/>
    <n v="1"/>
  </r>
  <r>
    <x v="535"/>
    <n v="1"/>
    <m/>
    <n v="1"/>
  </r>
  <r>
    <x v="536"/>
    <n v="1"/>
    <m/>
    <n v="1"/>
  </r>
  <r>
    <x v="537"/>
    <n v="1"/>
    <m/>
    <n v="1"/>
  </r>
  <r>
    <x v="538"/>
    <n v="1"/>
    <m/>
    <n v="1"/>
  </r>
  <r>
    <x v="539"/>
    <n v="1"/>
    <m/>
    <n v="1"/>
  </r>
  <r>
    <x v="540"/>
    <n v="1"/>
    <m/>
    <n v="1"/>
  </r>
  <r>
    <x v="541"/>
    <n v="1"/>
    <m/>
    <n v="1"/>
  </r>
  <r>
    <x v="542"/>
    <m/>
    <m/>
    <m/>
  </r>
  <r>
    <x v="28"/>
    <m/>
    <n v="-1"/>
    <n v="-1"/>
  </r>
  <r>
    <x v="29"/>
    <m/>
    <n v="-1"/>
    <n v="-1"/>
  </r>
  <r>
    <x v="30"/>
    <m/>
    <n v="-1"/>
    <n v="-1"/>
  </r>
  <r>
    <x v="31"/>
    <m/>
    <n v="-1"/>
    <n v="-1"/>
  </r>
  <r>
    <x v="32"/>
    <m/>
    <n v="-1"/>
    <n v="-1"/>
  </r>
  <r>
    <x v="34"/>
    <m/>
    <n v="-1"/>
    <n v="-1"/>
  </r>
  <r>
    <x v="37"/>
    <m/>
    <n v="-1"/>
    <n v="-1"/>
  </r>
  <r>
    <x v="38"/>
    <m/>
    <n v="-1"/>
    <n v="-1"/>
  </r>
  <r>
    <x v="39"/>
    <m/>
    <n v="-1"/>
    <n v="-1"/>
  </r>
  <r>
    <x v="40"/>
    <m/>
    <n v="-1"/>
    <n v="-1"/>
  </r>
  <r>
    <x v="41"/>
    <m/>
    <n v="-1"/>
    <n v="-1"/>
  </r>
  <r>
    <x v="42"/>
    <m/>
    <n v="-1"/>
    <n v="-1"/>
  </r>
  <r>
    <x v="43"/>
    <m/>
    <n v="-1"/>
    <n v="-1"/>
  </r>
  <r>
    <x v="44"/>
    <m/>
    <n v="-1"/>
    <n v="-1"/>
  </r>
  <r>
    <x v="45"/>
    <m/>
    <n v="-1"/>
    <n v="-1"/>
  </r>
  <r>
    <x v="46"/>
    <m/>
    <n v="-1"/>
    <n v="-1"/>
  </r>
  <r>
    <x v="47"/>
    <m/>
    <n v="-1"/>
    <n v="-1"/>
  </r>
  <r>
    <x v="48"/>
    <m/>
    <n v="-1"/>
    <n v="-1"/>
  </r>
  <r>
    <x v="49"/>
    <m/>
    <n v="-1"/>
    <n v="-1"/>
  </r>
  <r>
    <x v="50"/>
    <m/>
    <n v="-1"/>
    <n v="-1"/>
  </r>
  <r>
    <x v="51"/>
    <m/>
    <n v="-1"/>
    <n v="-1"/>
  </r>
  <r>
    <x v="52"/>
    <m/>
    <n v="-1"/>
    <n v="-1"/>
  </r>
  <r>
    <x v="53"/>
    <m/>
    <n v="-1"/>
    <n v="-1"/>
  </r>
  <r>
    <x v="54"/>
    <m/>
    <n v="-1"/>
    <n v="-1"/>
  </r>
  <r>
    <x v="55"/>
    <m/>
    <n v="-1"/>
    <n v="-1"/>
  </r>
  <r>
    <x v="56"/>
    <m/>
    <n v="-1"/>
    <n v="-1"/>
  </r>
  <r>
    <x v="57"/>
    <m/>
    <n v="-1"/>
    <n v="-1"/>
  </r>
  <r>
    <x v="106"/>
    <m/>
    <n v="-1"/>
    <n v="-1"/>
  </r>
  <r>
    <x v="107"/>
    <m/>
    <n v="-1"/>
    <n v="-1"/>
  </r>
  <r>
    <x v="108"/>
    <m/>
    <n v="-1"/>
    <n v="-1"/>
  </r>
  <r>
    <x v="109"/>
    <m/>
    <n v="-1"/>
    <n v="-1"/>
  </r>
  <r>
    <x v="110"/>
    <m/>
    <n v="-1"/>
    <n v="-1"/>
  </r>
  <r>
    <x v="111"/>
    <m/>
    <n v="-1"/>
    <n v="-1"/>
  </r>
  <r>
    <x v="58"/>
    <m/>
    <n v="-1"/>
    <n v="-1"/>
  </r>
  <r>
    <x v="59"/>
    <m/>
    <n v="-1"/>
    <n v="-1"/>
  </r>
  <r>
    <x v="60"/>
    <m/>
    <n v="-1"/>
    <n v="-1"/>
  </r>
  <r>
    <x v="61"/>
    <m/>
    <n v="-1"/>
    <n v="-1"/>
  </r>
  <r>
    <x v="64"/>
    <m/>
    <n v="-1"/>
    <n v="-1"/>
  </r>
  <r>
    <x v="62"/>
    <m/>
    <n v="-1"/>
    <n v="-1"/>
  </r>
  <r>
    <x v="63"/>
    <m/>
    <n v="-1"/>
    <n v="-1"/>
  </r>
  <r>
    <x v="65"/>
    <m/>
    <n v="-1"/>
    <n v="-1"/>
  </r>
  <r>
    <x v="66"/>
    <m/>
    <n v="-1"/>
    <n v="-1"/>
  </r>
  <r>
    <x v="67"/>
    <m/>
    <n v="-1"/>
    <n v="-1"/>
  </r>
  <r>
    <x v="68"/>
    <m/>
    <n v="-1"/>
    <n v="-1"/>
  </r>
  <r>
    <x v="69"/>
    <m/>
    <n v="-1"/>
    <n v="-1"/>
  </r>
  <r>
    <x v="70"/>
    <m/>
    <n v="-1"/>
    <n v="-1"/>
  </r>
  <r>
    <x v="71"/>
    <m/>
    <n v="-1"/>
    <n v="-1"/>
  </r>
  <r>
    <x v="74"/>
    <m/>
    <n v="-1"/>
    <n v="-1"/>
  </r>
  <r>
    <x v="72"/>
    <m/>
    <n v="-1"/>
    <n v="-1"/>
  </r>
  <r>
    <x v="73"/>
    <m/>
    <n v="-1"/>
    <n v="-1"/>
  </r>
  <r>
    <x v="76"/>
    <m/>
    <n v="-1"/>
    <n v="-1"/>
  </r>
  <r>
    <x v="75"/>
    <m/>
    <n v="-1"/>
    <n v="-1"/>
  </r>
  <r>
    <x v="77"/>
    <m/>
    <n v="-1"/>
    <n v="-1"/>
  </r>
  <r>
    <x v="78"/>
    <m/>
    <n v="-1"/>
    <n v="-1"/>
  </r>
  <r>
    <x v="79"/>
    <m/>
    <n v="-1"/>
    <n v="-1"/>
  </r>
  <r>
    <x v="80"/>
    <m/>
    <n v="-1"/>
    <n v="-1"/>
  </r>
  <r>
    <x v="81"/>
    <m/>
    <n v="-1"/>
    <n v="-1"/>
  </r>
  <r>
    <x v="82"/>
    <m/>
    <n v="-1"/>
    <n v="-1"/>
  </r>
  <r>
    <x v="83"/>
    <m/>
    <n v="-1"/>
    <n v="-1"/>
  </r>
  <r>
    <x v="84"/>
    <m/>
    <n v="-1"/>
    <n v="-1"/>
  </r>
  <r>
    <x v="85"/>
    <m/>
    <n v="-1"/>
    <n v="-1"/>
  </r>
  <r>
    <x v="86"/>
    <m/>
    <n v="-1"/>
    <n v="-1"/>
  </r>
  <r>
    <x v="87"/>
    <m/>
    <n v="-1"/>
    <n v="-1"/>
  </r>
  <r>
    <x v="88"/>
    <m/>
    <n v="-1"/>
    <n v="-1"/>
  </r>
  <r>
    <x v="89"/>
    <m/>
    <n v="-1"/>
    <n v="-1"/>
  </r>
  <r>
    <x v="90"/>
    <m/>
    <n v="-1"/>
    <n v="-1"/>
  </r>
  <r>
    <x v="91"/>
    <m/>
    <n v="-1"/>
    <n v="-1"/>
  </r>
  <r>
    <x v="92"/>
    <m/>
    <n v="-1"/>
    <n v="-1"/>
  </r>
  <r>
    <x v="93"/>
    <m/>
    <n v="-1"/>
    <n v="-1"/>
  </r>
  <r>
    <x v="94"/>
    <m/>
    <n v="-1"/>
    <n v="-1"/>
  </r>
  <r>
    <x v="95"/>
    <m/>
    <n v="-1"/>
    <n v="-1"/>
  </r>
  <r>
    <x v="96"/>
    <m/>
    <n v="-1"/>
    <n v="-1"/>
  </r>
  <r>
    <x v="97"/>
    <m/>
    <n v="-1"/>
    <n v="-1"/>
  </r>
  <r>
    <x v="98"/>
    <m/>
    <n v="-1"/>
    <n v="-1"/>
  </r>
  <r>
    <x v="99"/>
    <m/>
    <n v="-1"/>
    <n v="-1"/>
  </r>
  <r>
    <x v="100"/>
    <m/>
    <n v="-1"/>
    <n v="-1"/>
  </r>
  <r>
    <x v="101"/>
    <m/>
    <n v="-1"/>
    <n v="-1"/>
  </r>
  <r>
    <x v="102"/>
    <m/>
    <n v="-1"/>
    <n v="-1"/>
  </r>
  <r>
    <x v="103"/>
    <m/>
    <n v="-1"/>
    <n v="-1"/>
  </r>
  <r>
    <x v="104"/>
    <m/>
    <n v="-1"/>
    <n v="-1"/>
  </r>
  <r>
    <x v="105"/>
    <m/>
    <n v="-1"/>
    <n v="-1"/>
  </r>
  <r>
    <x v="542"/>
    <m/>
    <n v="-1"/>
    <n v="-1"/>
  </r>
  <r>
    <x v="542"/>
    <m/>
    <n v="-1"/>
    <n v="-1"/>
  </r>
  <r>
    <x v="112"/>
    <m/>
    <n v="-1"/>
    <n v="-1"/>
  </r>
  <r>
    <x v="113"/>
    <m/>
    <n v="-1"/>
    <n v="-1"/>
  </r>
  <r>
    <x v="114"/>
    <m/>
    <n v="-1"/>
    <n v="-1"/>
  </r>
  <r>
    <x v="115"/>
    <m/>
    <n v="-1"/>
    <n v="-1"/>
  </r>
  <r>
    <x v="116"/>
    <m/>
    <n v="-1"/>
    <n v="-1"/>
  </r>
  <r>
    <x v="117"/>
    <m/>
    <n v="-1"/>
    <n v="-1"/>
  </r>
  <r>
    <x v="118"/>
    <m/>
    <n v="-1"/>
    <n v="-1"/>
  </r>
  <r>
    <x v="119"/>
    <m/>
    <n v="-1"/>
    <n v="-1"/>
  </r>
  <r>
    <x v="120"/>
    <m/>
    <n v="-1"/>
    <n v="-1"/>
  </r>
  <r>
    <x v="152"/>
    <m/>
    <n v="-1"/>
    <n v="-1"/>
  </r>
  <r>
    <x v="121"/>
    <m/>
    <n v="-1"/>
    <n v="-1"/>
  </r>
  <r>
    <x v="122"/>
    <m/>
    <n v="-1"/>
    <n v="-1"/>
  </r>
  <r>
    <x v="123"/>
    <m/>
    <n v="-1"/>
    <n v="-1"/>
  </r>
  <r>
    <x v="155"/>
    <m/>
    <n v="-1"/>
    <n v="-1"/>
  </r>
  <r>
    <x v="124"/>
    <m/>
    <n v="-1"/>
    <n v="-1"/>
  </r>
  <r>
    <x v="125"/>
    <m/>
    <n v="-1"/>
    <n v="-1"/>
  </r>
  <r>
    <x v="126"/>
    <m/>
    <n v="-1"/>
    <n v="-1"/>
  </r>
  <r>
    <x v="127"/>
    <m/>
    <n v="-1"/>
    <n v="-1"/>
  </r>
  <r>
    <x v="128"/>
    <m/>
    <n v="-1"/>
    <n v="-1"/>
  </r>
  <r>
    <x v="153"/>
    <m/>
    <n v="-1"/>
    <n v="-1"/>
  </r>
  <r>
    <x v="129"/>
    <m/>
    <n v="-1"/>
    <n v="-1"/>
  </r>
  <r>
    <x v="130"/>
    <m/>
    <n v="-1"/>
    <n v="-1"/>
  </r>
  <r>
    <x v="131"/>
    <m/>
    <n v="-1"/>
    <n v="-1"/>
  </r>
  <r>
    <x v="132"/>
    <m/>
    <n v="-1"/>
    <n v="-1"/>
  </r>
  <r>
    <x v="133"/>
    <m/>
    <n v="-1"/>
    <n v="-1"/>
  </r>
  <r>
    <x v="134"/>
    <m/>
    <n v="-1"/>
    <n v="-1"/>
  </r>
  <r>
    <x v="135"/>
    <m/>
    <n v="-1"/>
    <n v="-1"/>
  </r>
  <r>
    <x v="136"/>
    <m/>
    <n v="-1"/>
    <n v="-1"/>
  </r>
  <r>
    <x v="137"/>
    <m/>
    <n v="-1"/>
    <n v="-1"/>
  </r>
  <r>
    <x v="138"/>
    <m/>
    <n v="-1"/>
    <n v="-1"/>
  </r>
  <r>
    <x v="139"/>
    <m/>
    <n v="-1"/>
    <n v="-1"/>
  </r>
  <r>
    <x v="140"/>
    <m/>
    <n v="-1"/>
    <n v="-1"/>
  </r>
  <r>
    <x v="141"/>
    <m/>
    <n v="-1"/>
    <n v="-1"/>
  </r>
  <r>
    <x v="142"/>
    <m/>
    <n v="-1"/>
    <n v="-1"/>
  </r>
  <r>
    <x v="154"/>
    <m/>
    <n v="-1"/>
    <n v="-1"/>
  </r>
  <r>
    <x v="143"/>
    <m/>
    <n v="-1"/>
    <n v="-1"/>
  </r>
  <r>
    <x v="144"/>
    <m/>
    <n v="-1"/>
    <n v="-1"/>
  </r>
  <r>
    <x v="145"/>
    <m/>
    <n v="-1"/>
    <n v="-1"/>
  </r>
  <r>
    <x v="146"/>
    <m/>
    <n v="-1"/>
    <n v="-1"/>
  </r>
  <r>
    <x v="147"/>
    <m/>
    <n v="-1"/>
    <n v="-1"/>
  </r>
  <r>
    <x v="148"/>
    <m/>
    <n v="-1"/>
    <n v="-1"/>
  </r>
  <r>
    <x v="149"/>
    <m/>
    <n v="-1"/>
    <n v="-1"/>
  </r>
  <r>
    <x v="150"/>
    <m/>
    <n v="-1"/>
    <n v="-1"/>
  </r>
  <r>
    <x v="151"/>
    <m/>
    <n v="-1"/>
    <n v="-1"/>
  </r>
  <r>
    <x v="156"/>
    <m/>
    <n v="-1"/>
    <n v="-1"/>
  </r>
  <r>
    <x v="157"/>
    <m/>
    <n v="-1"/>
    <n v="-1"/>
  </r>
  <r>
    <x v="158"/>
    <m/>
    <n v="-1"/>
    <n v="-1"/>
  </r>
  <r>
    <x v="159"/>
    <m/>
    <n v="-1"/>
    <n v="-1"/>
  </r>
  <r>
    <x v="160"/>
    <m/>
    <n v="-1"/>
    <n v="-1"/>
  </r>
  <r>
    <x v="161"/>
    <m/>
    <n v="-1"/>
    <n v="-1"/>
  </r>
  <r>
    <x v="162"/>
    <m/>
    <n v="-1"/>
    <n v="-1"/>
  </r>
  <r>
    <x v="163"/>
    <m/>
    <n v="-1"/>
    <n v="-1"/>
  </r>
  <r>
    <x v="164"/>
    <m/>
    <n v="-1"/>
    <n v="-1"/>
  </r>
  <r>
    <x v="165"/>
    <m/>
    <n v="-1"/>
    <n v="-1"/>
  </r>
  <r>
    <x v="166"/>
    <m/>
    <n v="-1"/>
    <n v="-1"/>
  </r>
  <r>
    <x v="167"/>
    <m/>
    <n v="-1"/>
    <n v="-1"/>
  </r>
  <r>
    <x v="168"/>
    <m/>
    <n v="-1"/>
    <n v="-1"/>
  </r>
  <r>
    <x v="169"/>
    <m/>
    <n v="-1"/>
    <n v="-1"/>
  </r>
  <r>
    <x v="171"/>
    <m/>
    <n v="-1"/>
    <n v="-1"/>
  </r>
  <r>
    <x v="170"/>
    <m/>
    <n v="-1"/>
    <n v="-1"/>
  </r>
  <r>
    <x v="172"/>
    <m/>
    <n v="-1"/>
    <n v="-1"/>
  </r>
  <r>
    <x v="173"/>
    <m/>
    <n v="-1"/>
    <n v="-1"/>
  </r>
  <r>
    <x v="174"/>
    <m/>
    <n v="-1"/>
    <n v="-1"/>
  </r>
  <r>
    <x v="175"/>
    <m/>
    <n v="-1"/>
    <n v="-1"/>
  </r>
  <r>
    <x v="176"/>
    <m/>
    <n v="-1"/>
    <n v="-1"/>
  </r>
  <r>
    <x v="177"/>
    <m/>
    <n v="-1"/>
    <n v="-1"/>
  </r>
  <r>
    <x v="178"/>
    <m/>
    <n v="-1"/>
    <n v="-1"/>
  </r>
  <r>
    <x v="179"/>
    <m/>
    <n v="-1"/>
    <n v="-1"/>
  </r>
  <r>
    <x v="180"/>
    <m/>
    <n v="-1"/>
    <n v="-1"/>
  </r>
  <r>
    <x v="181"/>
    <m/>
    <n v="-1"/>
    <n v="-1"/>
  </r>
  <r>
    <x v="182"/>
    <m/>
    <n v="-1"/>
    <n v="-1"/>
  </r>
  <r>
    <x v="183"/>
    <m/>
    <n v="-1"/>
    <n v="-1"/>
  </r>
  <r>
    <x v="187"/>
    <m/>
    <n v="-1"/>
    <n v="-1"/>
  </r>
  <r>
    <x v="184"/>
    <m/>
    <n v="-1"/>
    <n v="-1"/>
  </r>
  <r>
    <x v="185"/>
    <m/>
    <n v="-1"/>
    <n v="-1"/>
  </r>
  <r>
    <x v="186"/>
    <m/>
    <n v="-1"/>
    <n v="-1"/>
  </r>
  <r>
    <x v="188"/>
    <m/>
    <n v="-1"/>
    <n v="-1"/>
  </r>
  <r>
    <x v="189"/>
    <m/>
    <n v="-1"/>
    <n v="-1"/>
  </r>
  <r>
    <x v="190"/>
    <m/>
    <n v="-1"/>
    <n v="-1"/>
  </r>
  <r>
    <x v="191"/>
    <m/>
    <n v="-1"/>
    <n v="-1"/>
  </r>
  <r>
    <x v="192"/>
    <m/>
    <n v="-1"/>
    <n v="-1"/>
  </r>
  <r>
    <x v="193"/>
    <m/>
    <n v="-1"/>
    <n v="-1"/>
  </r>
  <r>
    <x v="194"/>
    <m/>
    <n v="-1"/>
    <n v="-1"/>
  </r>
  <r>
    <x v="195"/>
    <m/>
    <n v="-1"/>
    <n v="-1"/>
  </r>
  <r>
    <x v="196"/>
    <m/>
    <n v="-1"/>
    <n v="-1"/>
  </r>
  <r>
    <x v="197"/>
    <m/>
    <n v="-1"/>
    <n v="-1"/>
  </r>
  <r>
    <x v="198"/>
    <m/>
    <n v="-1"/>
    <n v="-1"/>
  </r>
  <r>
    <x v="199"/>
    <m/>
    <n v="-1"/>
    <n v="-1"/>
  </r>
  <r>
    <x v="200"/>
    <m/>
    <n v="-1"/>
    <n v="-1"/>
  </r>
  <r>
    <x v="201"/>
    <m/>
    <n v="-1"/>
    <n v="-1"/>
  </r>
  <r>
    <x v="202"/>
    <m/>
    <n v="-1"/>
    <n v="-1"/>
  </r>
  <r>
    <x v="203"/>
    <m/>
    <n v="-1"/>
    <n v="-1"/>
  </r>
  <r>
    <x v="204"/>
    <m/>
    <n v="-1"/>
    <n v="-1"/>
  </r>
  <r>
    <x v="205"/>
    <m/>
    <n v="-1"/>
    <n v="-1"/>
  </r>
  <r>
    <x v="206"/>
    <m/>
    <n v="-1"/>
    <n v="-1"/>
  </r>
  <r>
    <x v="207"/>
    <m/>
    <n v="-1"/>
    <n v="-1"/>
  </r>
  <r>
    <x v="208"/>
    <m/>
    <n v="-1"/>
    <n v="-1"/>
  </r>
  <r>
    <x v="209"/>
    <m/>
    <n v="-1"/>
    <n v="-1"/>
  </r>
  <r>
    <x v="210"/>
    <m/>
    <n v="-1"/>
    <n v="-1"/>
  </r>
  <r>
    <x v="211"/>
    <m/>
    <n v="-1"/>
    <n v="-1"/>
  </r>
  <r>
    <x v="212"/>
    <m/>
    <n v="-1"/>
    <n v="-1"/>
  </r>
  <r>
    <x v="213"/>
    <m/>
    <n v="-1"/>
    <n v="-1"/>
  </r>
  <r>
    <x v="214"/>
    <m/>
    <n v="-1"/>
    <n v="-1"/>
  </r>
  <r>
    <x v="215"/>
    <m/>
    <n v="-1"/>
    <n v="-1"/>
  </r>
  <r>
    <x v="216"/>
    <m/>
    <n v="-1"/>
    <n v="-1"/>
  </r>
  <r>
    <x v="217"/>
    <m/>
    <n v="-1"/>
    <n v="-1"/>
  </r>
  <r>
    <x v="218"/>
    <m/>
    <n v="-1"/>
    <n v="-1"/>
  </r>
  <r>
    <x v="219"/>
    <m/>
    <n v="-1"/>
    <n v="-1"/>
  </r>
  <r>
    <x v="220"/>
    <m/>
    <n v="-1"/>
    <n v="-1"/>
  </r>
  <r>
    <x v="221"/>
    <m/>
    <n v="-1"/>
    <n v="-1"/>
  </r>
  <r>
    <x v="222"/>
    <m/>
    <n v="-1"/>
    <n v="-1"/>
  </r>
  <r>
    <x v="223"/>
    <m/>
    <n v="-1"/>
    <n v="-1"/>
  </r>
  <r>
    <x v="225"/>
    <m/>
    <n v="-1"/>
    <n v="-1"/>
  </r>
  <r>
    <x v="224"/>
    <m/>
    <n v="-1"/>
    <n v="-1"/>
  </r>
  <r>
    <x v="227"/>
    <m/>
    <n v="-1"/>
    <n v="-1"/>
  </r>
  <r>
    <x v="228"/>
    <m/>
    <n v="-1"/>
    <n v="-1"/>
  </r>
  <r>
    <x v="229"/>
    <m/>
    <n v="-1"/>
    <n v="-1"/>
  </r>
  <r>
    <x v="230"/>
    <m/>
    <n v="-1"/>
    <n v="-1"/>
  </r>
  <r>
    <x v="231"/>
    <m/>
    <n v="-1"/>
    <n v="-1"/>
  </r>
  <r>
    <x v="232"/>
    <m/>
    <n v="-1"/>
    <n v="-1"/>
  </r>
  <r>
    <x v="233"/>
    <m/>
    <n v="-1"/>
    <n v="-1"/>
  </r>
  <r>
    <x v="234"/>
    <m/>
    <n v="-1"/>
    <n v="-1"/>
  </r>
  <r>
    <x v="235"/>
    <m/>
    <n v="-1"/>
    <n v="-1"/>
  </r>
  <r>
    <x v="236"/>
    <m/>
    <n v="-1"/>
    <n v="-1"/>
  </r>
  <r>
    <x v="237"/>
    <m/>
    <n v="-1"/>
    <n v="-1"/>
  </r>
  <r>
    <x v="238"/>
    <m/>
    <n v="-1"/>
    <n v="-1"/>
  </r>
  <r>
    <x v="239"/>
    <m/>
    <n v="-1"/>
    <n v="-1"/>
  </r>
  <r>
    <x v="240"/>
    <m/>
    <n v="-1"/>
    <n v="-1"/>
  </r>
  <r>
    <x v="241"/>
    <m/>
    <n v="-1"/>
    <n v="-1"/>
  </r>
  <r>
    <x v="242"/>
    <m/>
    <n v="-1"/>
    <n v="-1"/>
  </r>
  <r>
    <x v="243"/>
    <m/>
    <n v="-1"/>
    <n v="-1"/>
  </r>
  <r>
    <x v="244"/>
    <m/>
    <n v="-1"/>
    <n v="-1"/>
  </r>
  <r>
    <x v="245"/>
    <m/>
    <n v="-1"/>
    <n v="-1"/>
  </r>
  <r>
    <x v="246"/>
    <m/>
    <n v="-1"/>
    <n v="-1"/>
  </r>
  <r>
    <x v="248"/>
    <m/>
    <n v="-1"/>
    <n v="-1"/>
  </r>
  <r>
    <x v="247"/>
    <m/>
    <n v="-1"/>
    <n v="-1"/>
  </r>
  <r>
    <x v="249"/>
    <m/>
    <n v="-1"/>
    <n v="-1"/>
  </r>
  <r>
    <x v="250"/>
    <m/>
    <n v="-1"/>
    <n v="-1"/>
  </r>
  <r>
    <x v="251"/>
    <m/>
    <n v="-1"/>
    <n v="-1"/>
  </r>
  <r>
    <x v="252"/>
    <m/>
    <n v="-1"/>
    <n v="-1"/>
  </r>
  <r>
    <x v="253"/>
    <m/>
    <n v="-1"/>
    <n v="-1"/>
  </r>
  <r>
    <x v="254"/>
    <m/>
    <n v="-1"/>
    <n v="-1"/>
  </r>
  <r>
    <x v="255"/>
    <m/>
    <n v="-1"/>
    <n v="-1"/>
  </r>
  <r>
    <x v="256"/>
    <m/>
    <n v="-1"/>
    <n v="-1"/>
  </r>
  <r>
    <x v="257"/>
    <m/>
    <n v="-1"/>
    <n v="-1"/>
  </r>
  <r>
    <x v="258"/>
    <m/>
    <n v="-1"/>
    <n v="-1"/>
  </r>
  <r>
    <x v="259"/>
    <m/>
    <n v="-1"/>
    <n v="-1"/>
  </r>
  <r>
    <x v="260"/>
    <m/>
    <n v="-1"/>
    <n v="-1"/>
  </r>
  <r>
    <x v="261"/>
    <m/>
    <n v="-1"/>
    <n v="-1"/>
  </r>
  <r>
    <x v="262"/>
    <m/>
    <n v="-1"/>
    <n v="-1"/>
  </r>
  <r>
    <x v="263"/>
    <m/>
    <n v="-1"/>
    <n v="-1"/>
  </r>
  <r>
    <x v="264"/>
    <m/>
    <n v="-1"/>
    <n v="-1"/>
  </r>
  <r>
    <x v="271"/>
    <m/>
    <n v="-1"/>
    <n v="-1"/>
  </r>
  <r>
    <x v="272"/>
    <m/>
    <n v="-1"/>
    <n v="-1"/>
  </r>
  <r>
    <x v="265"/>
    <m/>
    <n v="-1"/>
    <n v="-1"/>
  </r>
  <r>
    <x v="266"/>
    <m/>
    <n v="-1"/>
    <n v="-1"/>
  </r>
  <r>
    <x v="267"/>
    <m/>
    <n v="-1"/>
    <n v="-1"/>
  </r>
  <r>
    <x v="268"/>
    <m/>
    <n v="-1"/>
    <n v="-1"/>
  </r>
  <r>
    <x v="269"/>
    <m/>
    <n v="-1"/>
    <n v="-1"/>
  </r>
  <r>
    <x v="270"/>
    <m/>
    <n v="-1"/>
    <n v="-1"/>
  </r>
  <r>
    <x v="273"/>
    <m/>
    <n v="-1"/>
    <n v="-1"/>
  </r>
  <r>
    <x v="274"/>
    <m/>
    <n v="-1"/>
    <n v="-1"/>
  </r>
  <r>
    <x v="275"/>
    <m/>
    <n v="-1"/>
    <n v="-1"/>
  </r>
  <r>
    <x v="276"/>
    <m/>
    <n v="-1"/>
    <n v="-1"/>
  </r>
  <r>
    <x v="277"/>
    <m/>
    <n v="-1"/>
    <n v="-1"/>
  </r>
  <r>
    <x v="278"/>
    <m/>
    <n v="-1"/>
    <n v="-1"/>
  </r>
  <r>
    <x v="279"/>
    <m/>
    <n v="-1"/>
    <n v="-1"/>
  </r>
  <r>
    <x v="280"/>
    <m/>
    <n v="-1"/>
    <n v="-1"/>
  </r>
  <r>
    <x v="281"/>
    <m/>
    <n v="-1"/>
    <n v="-1"/>
  </r>
  <r>
    <x v="282"/>
    <m/>
    <n v="-1"/>
    <n v="-1"/>
  </r>
  <r>
    <x v="286"/>
    <m/>
    <n v="-1"/>
    <n v="-1"/>
  </r>
  <r>
    <x v="287"/>
    <m/>
    <n v="-1"/>
    <n v="-1"/>
  </r>
  <r>
    <x v="299"/>
    <m/>
    <n v="-1"/>
    <n v="-1"/>
  </r>
  <r>
    <x v="288"/>
    <m/>
    <n v="-1"/>
    <n v="-1"/>
  </r>
  <r>
    <x v="289"/>
    <m/>
    <n v="-1"/>
    <n v="-1"/>
  </r>
  <r>
    <x v="290"/>
    <m/>
    <n v="-1"/>
    <n v="-1"/>
  </r>
  <r>
    <x v="291"/>
    <m/>
    <n v="-1"/>
    <n v="-1"/>
  </r>
  <r>
    <x v="292"/>
    <m/>
    <n v="-1"/>
    <n v="-1"/>
  </r>
  <r>
    <x v="293"/>
    <m/>
    <n v="-1"/>
    <n v="-1"/>
  </r>
  <r>
    <x v="294"/>
    <m/>
    <n v="-1"/>
    <n v="-1"/>
  </r>
  <r>
    <x v="295"/>
    <m/>
    <n v="-1"/>
    <n v="-1"/>
  </r>
  <r>
    <x v="296"/>
    <m/>
    <n v="-1"/>
    <n v="-1"/>
  </r>
  <r>
    <x v="297"/>
    <m/>
    <n v="-1"/>
    <n v="-1"/>
  </r>
  <r>
    <x v="298"/>
    <m/>
    <n v="-1"/>
    <n v="-1"/>
  </r>
  <r>
    <x v="300"/>
    <m/>
    <n v="-1"/>
    <n v="-1"/>
  </r>
  <r>
    <x v="301"/>
    <m/>
    <n v="-1"/>
    <n v="-1"/>
  </r>
  <r>
    <x v="302"/>
    <m/>
    <n v="-1"/>
    <n v="-1"/>
  </r>
  <r>
    <x v="303"/>
    <m/>
    <n v="-1"/>
    <n v="-1"/>
  </r>
  <r>
    <x v="304"/>
    <m/>
    <n v="-1"/>
    <n v="-1"/>
  </r>
  <r>
    <x v="305"/>
    <m/>
    <n v="-1"/>
    <n v="-1"/>
  </r>
  <r>
    <x v="306"/>
    <m/>
    <n v="-1"/>
    <n v="-1"/>
  </r>
  <r>
    <x v="307"/>
    <m/>
    <n v="-1"/>
    <n v="-1"/>
  </r>
  <r>
    <x v="308"/>
    <m/>
    <n v="-1"/>
    <n v="-1"/>
  </r>
  <r>
    <x v="309"/>
    <m/>
    <n v="-1"/>
    <n v="-1"/>
  </r>
  <r>
    <x v="310"/>
    <m/>
    <n v="-1"/>
    <n v="-1"/>
  </r>
  <r>
    <x v="311"/>
    <m/>
    <n v="-1"/>
    <n v="-1"/>
  </r>
  <r>
    <x v="312"/>
    <m/>
    <n v="-1"/>
    <n v="-1"/>
  </r>
  <r>
    <x v="313"/>
    <m/>
    <n v="-1"/>
    <n v="-1"/>
  </r>
  <r>
    <x v="314"/>
    <m/>
    <n v="-1"/>
    <n v="-1"/>
  </r>
  <r>
    <x v="315"/>
    <m/>
    <n v="-1"/>
    <n v="-1"/>
  </r>
  <r>
    <x v="316"/>
    <m/>
    <n v="-1"/>
    <n v="-1"/>
  </r>
  <r>
    <x v="333"/>
    <m/>
    <n v="-1"/>
    <n v="-1"/>
  </r>
  <r>
    <x v="317"/>
    <m/>
    <n v="-1"/>
    <n v="-1"/>
  </r>
  <r>
    <x v="318"/>
    <m/>
    <n v="-1"/>
    <n v="-1"/>
  </r>
  <r>
    <x v="319"/>
    <m/>
    <n v="-1"/>
    <n v="-1"/>
  </r>
  <r>
    <x v="320"/>
    <m/>
    <n v="-1"/>
    <n v="-1"/>
  </r>
  <r>
    <x v="321"/>
    <m/>
    <n v="-1"/>
    <n v="-1"/>
  </r>
  <r>
    <x v="322"/>
    <m/>
    <n v="-1"/>
    <n v="-1"/>
  </r>
  <r>
    <x v="323"/>
    <m/>
    <n v="-1"/>
    <n v="-1"/>
  </r>
  <r>
    <x v="324"/>
    <m/>
    <n v="-1"/>
    <n v="-1"/>
  </r>
  <r>
    <x v="325"/>
    <m/>
    <n v="-1"/>
    <n v="-1"/>
  </r>
  <r>
    <x v="326"/>
    <m/>
    <n v="-1"/>
    <n v="-1"/>
  </r>
  <r>
    <x v="327"/>
    <m/>
    <n v="-1"/>
    <n v="-1"/>
  </r>
  <r>
    <x v="336"/>
    <m/>
    <n v="-1"/>
    <n v="-1"/>
  </r>
  <r>
    <x v="334"/>
    <m/>
    <n v="-1"/>
    <n v="-1"/>
  </r>
  <r>
    <x v="337"/>
    <m/>
    <n v="-1"/>
    <n v="-1"/>
  </r>
  <r>
    <x v="329"/>
    <m/>
    <n v="-1"/>
    <n v="-1"/>
  </r>
  <r>
    <x v="331"/>
    <m/>
    <n v="-1"/>
    <n v="-1"/>
  </r>
  <r>
    <x v="330"/>
    <m/>
    <n v="-1"/>
    <n v="-1"/>
  </r>
  <r>
    <x v="332"/>
    <m/>
    <n v="-1"/>
    <n v="-1"/>
  </r>
  <r>
    <x v="335"/>
    <m/>
    <n v="-1"/>
    <n v="-1"/>
  </r>
  <r>
    <x v="338"/>
    <m/>
    <n v="-1"/>
    <n v="-1"/>
  </r>
  <r>
    <x v="339"/>
    <m/>
    <n v="-1"/>
    <n v="-1"/>
  </r>
  <r>
    <x v="340"/>
    <m/>
    <n v="-1"/>
    <n v="-1"/>
  </r>
  <r>
    <x v="341"/>
    <m/>
    <n v="-1"/>
    <n v="-1"/>
  </r>
  <r>
    <x v="328"/>
    <m/>
    <n v="-1"/>
    <n v="-1"/>
  </r>
  <r>
    <x v="283"/>
    <m/>
    <n v="-1"/>
    <n v="-1"/>
  </r>
  <r>
    <x v="284"/>
    <m/>
    <n v="-1"/>
    <n v="-1"/>
  </r>
  <r>
    <x v="285"/>
    <m/>
    <n v="-1"/>
    <n v="-1"/>
  </r>
  <r>
    <x v="350"/>
    <m/>
    <n v="-1"/>
    <n v="-1"/>
  </r>
  <r>
    <x v="351"/>
    <m/>
    <n v="-1"/>
    <n v="-1"/>
  </r>
  <r>
    <x v="352"/>
    <m/>
    <n v="-1"/>
    <n v="-1"/>
  </r>
  <r>
    <x v="353"/>
    <m/>
    <n v="-1"/>
    <n v="-1"/>
  </r>
  <r>
    <x v="354"/>
    <m/>
    <n v="-1"/>
    <n v="-1"/>
  </r>
  <r>
    <x v="355"/>
    <m/>
    <n v="-1"/>
    <n v="-1"/>
  </r>
  <r>
    <x v="356"/>
    <m/>
    <n v="-1"/>
    <n v="-1"/>
  </r>
  <r>
    <x v="357"/>
    <m/>
    <n v="-1"/>
    <n v="-1"/>
  </r>
  <r>
    <x v="358"/>
    <m/>
    <n v="-1"/>
    <n v="-1"/>
  </r>
  <r>
    <x v="359"/>
    <m/>
    <n v="-1"/>
    <n v="-1"/>
  </r>
  <r>
    <x v="360"/>
    <m/>
    <n v="-1"/>
    <n v="-1"/>
  </r>
  <r>
    <x v="361"/>
    <m/>
    <n v="-1"/>
    <n v="-1"/>
  </r>
  <r>
    <x v="440"/>
    <m/>
    <n v="-1"/>
    <n v="-1"/>
  </r>
  <r>
    <x v="441"/>
    <m/>
    <n v="-1"/>
    <n v="-1"/>
  </r>
  <r>
    <x v="442"/>
    <m/>
    <n v="-1"/>
    <n v="-1"/>
  </r>
  <r>
    <x v="443"/>
    <m/>
    <n v="-1"/>
    <n v="-1"/>
  </r>
  <r>
    <x v="444"/>
    <m/>
    <n v="-1"/>
    <n v="-1"/>
  </r>
  <r>
    <x v="446"/>
    <m/>
    <n v="-1"/>
    <n v="-1"/>
  </r>
  <r>
    <x v="445"/>
    <m/>
    <n v="-1"/>
    <n v="-1"/>
  </r>
  <r>
    <x v="447"/>
    <m/>
    <n v="-1"/>
    <n v="-1"/>
  </r>
  <r>
    <x v="448"/>
    <m/>
    <n v="-1"/>
    <n v="-1"/>
  </r>
  <r>
    <x v="449"/>
    <m/>
    <n v="-1"/>
    <n v="-1"/>
  </r>
  <r>
    <x v="362"/>
    <m/>
    <n v="-1"/>
    <n v="-1"/>
  </r>
  <r>
    <x v="363"/>
    <m/>
    <n v="-1"/>
    <n v="-1"/>
  </r>
  <r>
    <x v="364"/>
    <m/>
    <n v="-1"/>
    <n v="-1"/>
  </r>
  <r>
    <x v="379"/>
    <m/>
    <n v="-1"/>
    <n v="-1"/>
  </r>
  <r>
    <x v="365"/>
    <m/>
    <n v="-1"/>
    <n v="-1"/>
  </r>
  <r>
    <x v="366"/>
    <m/>
    <n v="-1"/>
    <n v="-1"/>
  </r>
  <r>
    <x v="367"/>
    <m/>
    <n v="-1"/>
    <n v="-1"/>
  </r>
  <r>
    <x v="368"/>
    <m/>
    <n v="-1"/>
    <n v="-1"/>
  </r>
  <r>
    <x v="369"/>
    <m/>
    <n v="-1"/>
    <n v="-1"/>
  </r>
  <r>
    <x v="370"/>
    <m/>
    <n v="-1"/>
    <n v="-1"/>
  </r>
  <r>
    <x v="371"/>
    <m/>
    <n v="-1"/>
    <n v="-1"/>
  </r>
  <r>
    <x v="372"/>
    <m/>
    <n v="-1"/>
    <n v="-1"/>
  </r>
  <r>
    <x v="373"/>
    <m/>
    <n v="-1"/>
    <n v="-1"/>
  </r>
  <r>
    <x v="374"/>
    <m/>
    <n v="-1"/>
    <n v="-1"/>
  </r>
  <r>
    <x v="375"/>
    <m/>
    <n v="-1"/>
    <n v="-1"/>
  </r>
  <r>
    <x v="376"/>
    <m/>
    <n v="-1"/>
    <n v="-1"/>
  </r>
  <r>
    <x v="380"/>
    <m/>
    <n v="-1"/>
    <n v="-1"/>
  </r>
  <r>
    <x v="381"/>
    <m/>
    <n v="-1"/>
    <n v="-1"/>
  </r>
  <r>
    <x v="382"/>
    <m/>
    <n v="-1"/>
    <n v="-1"/>
  </r>
  <r>
    <x v="378"/>
    <m/>
    <n v="-1"/>
    <n v="-1"/>
  </r>
  <r>
    <x v="383"/>
    <m/>
    <n v="-1"/>
    <n v="-1"/>
  </r>
  <r>
    <x v="384"/>
    <m/>
    <n v="-1"/>
    <n v="-1"/>
  </r>
  <r>
    <x v="385"/>
    <m/>
    <n v="-1"/>
    <n v="-1"/>
  </r>
  <r>
    <x v="386"/>
    <m/>
    <n v="-1"/>
    <n v="-1"/>
  </r>
  <r>
    <x v="404"/>
    <m/>
    <n v="-1"/>
    <n v="-1"/>
  </r>
  <r>
    <x v="387"/>
    <m/>
    <n v="-1"/>
    <n v="-1"/>
  </r>
  <r>
    <x v="388"/>
    <m/>
    <n v="-1"/>
    <n v="-1"/>
  </r>
  <r>
    <x v="403"/>
    <m/>
    <n v="-1"/>
    <n v="-1"/>
  </r>
  <r>
    <x v="389"/>
    <m/>
    <n v="-1"/>
    <n v="-1"/>
  </r>
  <r>
    <x v="405"/>
    <m/>
    <n v="-1"/>
    <n v="-1"/>
  </r>
  <r>
    <x v="406"/>
    <m/>
    <n v="-1"/>
    <n v="-1"/>
  </r>
  <r>
    <x v="390"/>
    <m/>
    <n v="-1"/>
    <n v="-1"/>
  </r>
  <r>
    <x v="391"/>
    <m/>
    <n v="-1"/>
    <n v="-1"/>
  </r>
  <r>
    <x v="392"/>
    <m/>
    <n v="-1"/>
    <n v="-1"/>
  </r>
  <r>
    <x v="393"/>
    <m/>
    <n v="-1"/>
    <n v="-1"/>
  </r>
  <r>
    <x v="401"/>
    <m/>
    <n v="-1"/>
    <n v="-1"/>
  </r>
  <r>
    <x v="402"/>
    <m/>
    <n v="-1"/>
    <n v="-1"/>
  </r>
  <r>
    <x v="407"/>
    <m/>
    <n v="-1"/>
    <n v="-1"/>
  </r>
  <r>
    <x v="394"/>
    <m/>
    <n v="-1"/>
    <n v="-1"/>
  </r>
  <r>
    <x v="395"/>
    <m/>
    <n v="-1"/>
    <n v="-1"/>
  </r>
  <r>
    <x v="396"/>
    <m/>
    <n v="-1"/>
    <n v="-1"/>
  </r>
  <r>
    <x v="397"/>
    <m/>
    <n v="-1"/>
    <n v="-1"/>
  </r>
  <r>
    <x v="398"/>
    <m/>
    <n v="-1"/>
    <n v="-1"/>
  </r>
  <r>
    <x v="399"/>
    <m/>
    <n v="-1"/>
    <n v="-1"/>
  </r>
  <r>
    <x v="400"/>
    <m/>
    <n v="-1"/>
    <n v="-1"/>
  </r>
  <r>
    <x v="408"/>
    <m/>
    <n v="-1"/>
    <n v="-1"/>
  </r>
  <r>
    <x v="409"/>
    <m/>
    <n v="-1"/>
    <n v="-1"/>
  </r>
  <r>
    <x v="417"/>
    <m/>
    <n v="-1"/>
    <n v="-1"/>
  </r>
  <r>
    <x v="410"/>
    <m/>
    <n v="-1"/>
    <n v="-1"/>
  </r>
  <r>
    <x v="411"/>
    <m/>
    <n v="-1"/>
    <n v="-1"/>
  </r>
  <r>
    <x v="412"/>
    <m/>
    <n v="-1"/>
    <n v="-1"/>
  </r>
  <r>
    <x v="413"/>
    <m/>
    <n v="-1"/>
    <n v="-1"/>
  </r>
  <r>
    <x v="414"/>
    <m/>
    <n v="-1"/>
    <n v="-1"/>
  </r>
  <r>
    <x v="415"/>
    <m/>
    <n v="-1"/>
    <n v="-1"/>
  </r>
  <r>
    <x v="416"/>
    <m/>
    <n v="-1"/>
    <n v="-1"/>
  </r>
  <r>
    <x v="418"/>
    <m/>
    <n v="-1"/>
    <n v="-1"/>
  </r>
  <r>
    <x v="419"/>
    <m/>
    <n v="-1"/>
    <n v="-1"/>
  </r>
  <r>
    <x v="420"/>
    <m/>
    <n v="-1"/>
    <n v="-1"/>
  </r>
  <r>
    <x v="421"/>
    <m/>
    <n v="-1"/>
    <n v="-1"/>
  </r>
  <r>
    <x v="422"/>
    <m/>
    <n v="-1"/>
    <n v="-1"/>
  </r>
  <r>
    <x v="423"/>
    <m/>
    <n v="-1"/>
    <n v="-1"/>
  </r>
  <r>
    <x v="438"/>
    <m/>
    <n v="-1"/>
    <n v="-1"/>
  </r>
  <r>
    <x v="424"/>
    <m/>
    <n v="-1"/>
    <n v="-1"/>
  </r>
  <r>
    <x v="425"/>
    <m/>
    <n v="-1"/>
    <n v="-1"/>
  </r>
  <r>
    <x v="426"/>
    <m/>
    <n v="-1"/>
    <n v="-1"/>
  </r>
  <r>
    <x v="427"/>
    <m/>
    <n v="-1"/>
    <n v="-1"/>
  </r>
  <r>
    <x v="428"/>
    <m/>
    <n v="-1"/>
    <n v="-1"/>
  </r>
  <r>
    <x v="429"/>
    <m/>
    <n v="-1"/>
    <n v="-1"/>
  </r>
  <r>
    <x v="430"/>
    <m/>
    <n v="-1"/>
    <n v="-1"/>
  </r>
  <r>
    <x v="439"/>
    <m/>
    <n v="-1"/>
    <n v="-1"/>
  </r>
  <r>
    <x v="431"/>
    <m/>
    <n v="-1"/>
    <n v="-1"/>
  </r>
  <r>
    <x v="432"/>
    <m/>
    <n v="-1"/>
    <n v="-1"/>
  </r>
  <r>
    <x v="433"/>
    <m/>
    <n v="-1"/>
    <n v="-1"/>
  </r>
  <r>
    <x v="434"/>
    <m/>
    <n v="-1"/>
    <n v="-1"/>
  </r>
  <r>
    <x v="435"/>
    <m/>
    <n v="-1"/>
    <n v="-1"/>
  </r>
  <r>
    <x v="436"/>
    <m/>
    <n v="-1"/>
    <n v="-1"/>
  </r>
  <r>
    <x v="437"/>
    <m/>
    <n v="-1"/>
    <n v="-1"/>
  </r>
  <r>
    <x v="450"/>
    <m/>
    <n v="-1"/>
    <n v="-1"/>
  </r>
  <r>
    <x v="451"/>
    <m/>
    <n v="-1"/>
    <n v="-1"/>
  </r>
  <r>
    <x v="452"/>
    <m/>
    <n v="-1"/>
    <n v="-1"/>
  </r>
  <r>
    <x v="453"/>
    <m/>
    <n v="-1"/>
    <n v="-1"/>
  </r>
  <r>
    <x v="454"/>
    <m/>
    <n v="-1"/>
    <n v="-1"/>
  </r>
  <r>
    <x v="455"/>
    <m/>
    <n v="-1"/>
    <n v="-1"/>
  </r>
  <r>
    <x v="456"/>
    <m/>
    <n v="-1"/>
    <n v="-1"/>
  </r>
  <r>
    <x v="457"/>
    <m/>
    <n v="-1"/>
    <n v="-1"/>
  </r>
  <r>
    <x v="458"/>
    <m/>
    <n v="-1"/>
    <n v="-1"/>
  </r>
  <r>
    <x v="459"/>
    <m/>
    <n v="-1"/>
    <n v="-1"/>
  </r>
  <r>
    <x v="460"/>
    <m/>
    <n v="-1"/>
    <n v="-1"/>
  </r>
  <r>
    <x v="461"/>
    <m/>
    <n v="-1"/>
    <n v="-1"/>
  </r>
  <r>
    <x v="462"/>
    <m/>
    <n v="-1"/>
    <n v="-1"/>
  </r>
  <r>
    <x v="463"/>
    <m/>
    <n v="-1"/>
    <n v="-1"/>
  </r>
  <r>
    <x v="464"/>
    <m/>
    <n v="-1"/>
    <n v="-1"/>
  </r>
  <r>
    <x v="465"/>
    <m/>
    <n v="-1"/>
    <n v="-1"/>
  </r>
  <r>
    <x v="466"/>
    <m/>
    <n v="-1"/>
    <n v="-1"/>
  </r>
  <r>
    <x v="467"/>
    <m/>
    <n v="-1"/>
    <n v="-1"/>
  </r>
  <r>
    <x v="468"/>
    <m/>
    <n v="-1"/>
    <n v="-1"/>
  </r>
  <r>
    <x v="469"/>
    <m/>
    <n v="-1"/>
    <n v="-1"/>
  </r>
  <r>
    <x v="470"/>
    <m/>
    <n v="-1"/>
    <n v="-1"/>
  </r>
  <r>
    <x v="471"/>
    <m/>
    <n v="-1"/>
    <n v="-1"/>
  </r>
  <r>
    <x v="472"/>
    <m/>
    <n v="-1"/>
    <n v="-1"/>
  </r>
  <r>
    <x v="473"/>
    <m/>
    <n v="-1"/>
    <n v="-1"/>
  </r>
  <r>
    <x v="474"/>
    <m/>
    <n v="-1"/>
    <n v="-1"/>
  </r>
  <r>
    <x v="475"/>
    <m/>
    <n v="-1"/>
    <n v="-1"/>
  </r>
  <r>
    <x v="476"/>
    <m/>
    <n v="-1"/>
    <n v="-1"/>
  </r>
  <r>
    <x v="477"/>
    <m/>
    <n v="-1"/>
    <n v="-1"/>
  </r>
  <r>
    <x v="479"/>
    <m/>
    <n v="-1"/>
    <n v="-1"/>
  </r>
  <r>
    <x v="480"/>
    <m/>
    <n v="-1"/>
    <n v="-1"/>
  </r>
  <r>
    <x v="481"/>
    <m/>
    <n v="-1"/>
    <n v="-1"/>
  </r>
  <r>
    <x v="482"/>
    <m/>
    <n v="-1"/>
    <n v="-1"/>
  </r>
  <r>
    <x v="483"/>
    <m/>
    <n v="-1"/>
    <n v="-1"/>
  </r>
  <r>
    <x v="484"/>
    <m/>
    <n v="-1"/>
    <n v="-1"/>
  </r>
  <r>
    <x v="485"/>
    <m/>
    <n v="-1"/>
    <n v="-1"/>
  </r>
  <r>
    <x v="486"/>
    <m/>
    <n v="-1"/>
    <n v="-1"/>
  </r>
  <r>
    <x v="487"/>
    <m/>
    <n v="-1"/>
    <n v="-1"/>
  </r>
  <r>
    <x v="488"/>
    <m/>
    <n v="-1"/>
    <n v="-1"/>
  </r>
  <r>
    <x v="489"/>
    <m/>
    <n v="-1"/>
    <n v="-1"/>
  </r>
  <r>
    <x v="490"/>
    <m/>
    <n v="-1"/>
    <n v="-1"/>
  </r>
  <r>
    <x v="491"/>
    <m/>
    <n v="-1"/>
    <n v="-1"/>
  </r>
  <r>
    <x v="519"/>
    <m/>
    <n v="-1"/>
    <n v="-1"/>
  </r>
  <r>
    <x v="492"/>
    <m/>
    <n v="-1"/>
    <n v="-1"/>
  </r>
  <r>
    <x v="493"/>
    <m/>
    <n v="-1"/>
    <n v="-1"/>
  </r>
  <r>
    <x v="494"/>
    <m/>
    <n v="-1"/>
    <n v="-1"/>
  </r>
  <r>
    <x v="495"/>
    <m/>
    <n v="-1"/>
    <n v="-1"/>
  </r>
  <r>
    <x v="496"/>
    <m/>
    <n v="-1"/>
    <n v="-1"/>
  </r>
  <r>
    <x v="497"/>
    <m/>
    <n v="-1"/>
    <n v="-1"/>
  </r>
  <r>
    <x v="498"/>
    <m/>
    <n v="-1"/>
    <n v="-1"/>
  </r>
  <r>
    <x v="499"/>
    <m/>
    <n v="-1"/>
    <n v="-1"/>
  </r>
  <r>
    <x v="500"/>
    <m/>
    <n v="-1"/>
    <n v="-1"/>
  </r>
  <r>
    <x v="501"/>
    <m/>
    <n v="-1"/>
    <n v="-1"/>
  </r>
  <r>
    <x v="502"/>
    <m/>
    <n v="-1"/>
    <n v="-1"/>
  </r>
  <r>
    <x v="503"/>
    <m/>
    <n v="-1"/>
    <n v="-1"/>
  </r>
  <r>
    <x v="504"/>
    <m/>
    <n v="-1"/>
    <n v="-1"/>
  </r>
  <r>
    <x v="522"/>
    <m/>
    <n v="-1"/>
    <n v="-1"/>
  </r>
  <r>
    <x v="505"/>
    <m/>
    <n v="-1"/>
    <n v="-1"/>
  </r>
  <r>
    <x v="506"/>
    <m/>
    <n v="-1"/>
    <n v="-1"/>
  </r>
  <r>
    <x v="523"/>
    <m/>
    <n v="-1"/>
    <n v="-1"/>
  </r>
  <r>
    <x v="507"/>
    <m/>
    <n v="-1"/>
    <n v="-1"/>
  </r>
  <r>
    <x v="508"/>
    <m/>
    <n v="-1"/>
    <n v="-1"/>
  </r>
  <r>
    <x v="509"/>
    <m/>
    <n v="-1"/>
    <n v="-1"/>
  </r>
  <r>
    <x v="510"/>
    <m/>
    <n v="-1"/>
    <n v="-1"/>
  </r>
  <r>
    <x v="511"/>
    <m/>
    <n v="-1"/>
    <n v="-1"/>
  </r>
  <r>
    <x v="512"/>
    <m/>
    <n v="-1"/>
    <n v="-1"/>
  </r>
  <r>
    <x v="518"/>
    <m/>
    <n v="-1"/>
    <n v="-1"/>
  </r>
  <r>
    <x v="524"/>
    <m/>
    <n v="-1"/>
    <n v="-1"/>
  </r>
  <r>
    <x v="525"/>
    <m/>
    <n v="-1"/>
    <n v="-1"/>
  </r>
  <r>
    <x v="513"/>
    <m/>
    <n v="-1"/>
    <n v="-1"/>
  </r>
  <r>
    <x v="514"/>
    <m/>
    <n v="-1"/>
    <n v="-1"/>
  </r>
  <r>
    <x v="515"/>
    <m/>
    <n v="-1"/>
    <n v="-1"/>
  </r>
  <r>
    <x v="516"/>
    <m/>
    <n v="-1"/>
    <n v="-1"/>
  </r>
  <r>
    <x v="517"/>
    <m/>
    <n v="-1"/>
    <n v="-1"/>
  </r>
  <r>
    <x v="520"/>
    <m/>
    <n v="-1"/>
    <n v="-1"/>
  </r>
  <r>
    <x v="521"/>
    <m/>
    <n v="-1"/>
    <n v="-1"/>
  </r>
  <r>
    <x v="526"/>
    <m/>
    <n v="-1"/>
    <n v="-1"/>
  </r>
  <r>
    <x v="533"/>
    <m/>
    <n v="-1"/>
    <n v="-1"/>
  </r>
  <r>
    <x v="534"/>
    <m/>
    <n v="-1"/>
    <n v="-1"/>
  </r>
  <r>
    <x v="535"/>
    <m/>
    <n v="-1"/>
    <n v="-1"/>
  </r>
  <r>
    <x v="536"/>
    <m/>
    <n v="-1"/>
    <n v="-1"/>
  </r>
  <r>
    <x v="537"/>
    <m/>
    <n v="-1"/>
    <n v="-1"/>
  </r>
  <r>
    <x v="538"/>
    <m/>
    <n v="-1"/>
    <n v="-1"/>
  </r>
  <r>
    <x v="539"/>
    <m/>
    <n v="-1"/>
    <n v="-1"/>
  </r>
  <r>
    <x v="540"/>
    <m/>
    <n v="-1"/>
    <n v="-1"/>
  </r>
  <r>
    <x v="541"/>
    <m/>
    <n v="-1"/>
    <n v="-1"/>
  </r>
  <r>
    <x v="542"/>
    <m/>
    <n v="-1"/>
    <n v="-1"/>
  </r>
  <r>
    <x v="542"/>
    <m/>
    <n v="-1"/>
    <n v="-1"/>
  </r>
  <r>
    <x v="542"/>
    <m/>
    <n v="-1"/>
    <n v="-1"/>
  </r>
  <r>
    <x v="542"/>
    <m/>
    <n v="-1"/>
    <n v="-1"/>
  </r>
  <r>
    <x v="542"/>
    <m/>
    <n v="-1"/>
    <n v="-1"/>
  </r>
  <r>
    <x v="542"/>
    <m/>
    <n v="-1"/>
    <n v="-1"/>
  </r>
  <r>
    <x v="542"/>
    <m/>
    <n v="-1"/>
    <n v="-1"/>
  </r>
  <r>
    <x v="0"/>
    <m/>
    <n v="-1"/>
    <n v="-1"/>
  </r>
  <r>
    <x v="1"/>
    <m/>
    <n v="-1"/>
    <n v="-1"/>
  </r>
  <r>
    <x v="2"/>
    <m/>
    <n v="-1"/>
    <n v="-1"/>
  </r>
  <r>
    <x v="3"/>
    <m/>
    <n v="-1"/>
    <n v="-1"/>
  </r>
  <r>
    <x v="4"/>
    <m/>
    <n v="-1"/>
    <n v="-1"/>
  </r>
  <r>
    <x v="5"/>
    <m/>
    <n v="-1"/>
    <n v="-1"/>
  </r>
  <r>
    <x v="6"/>
    <m/>
    <n v="-1"/>
    <n v="-1"/>
  </r>
  <r>
    <x v="7"/>
    <m/>
    <n v="-1"/>
    <n v="-1"/>
  </r>
  <r>
    <x v="8"/>
    <m/>
    <n v="-1"/>
    <n v="-1"/>
  </r>
  <r>
    <x v="9"/>
    <m/>
    <n v="-1"/>
    <n v="-1"/>
  </r>
  <r>
    <x v="10"/>
    <m/>
    <n v="-1"/>
    <n v="-1"/>
  </r>
  <r>
    <x v="11"/>
    <m/>
    <n v="-1"/>
    <n v="-1"/>
  </r>
  <r>
    <x v="12"/>
    <m/>
    <n v="-1"/>
    <n v="-1"/>
  </r>
  <r>
    <x v="13"/>
    <m/>
    <n v="-1"/>
    <n v="-1"/>
  </r>
  <r>
    <x v="14"/>
    <m/>
    <n v="-1"/>
    <n v="-1"/>
  </r>
  <r>
    <x v="15"/>
    <m/>
    <n v="-1"/>
    <n v="-1"/>
  </r>
  <r>
    <x v="16"/>
    <m/>
    <n v="-1"/>
    <n v="-1"/>
  </r>
  <r>
    <x v="17"/>
    <m/>
    <n v="-1"/>
    <n v="-1"/>
  </r>
  <r>
    <x v="18"/>
    <m/>
    <n v="-1"/>
    <n v="-1"/>
  </r>
  <r>
    <x v="19"/>
    <m/>
    <n v="-1"/>
    <n v="-1"/>
  </r>
  <r>
    <x v="21"/>
    <m/>
    <n v="-1"/>
    <n v="-1"/>
  </r>
  <r>
    <x v="22"/>
    <m/>
    <n v="-1"/>
    <n v="-1"/>
  </r>
  <r>
    <x v="23"/>
    <m/>
    <n v="-1"/>
    <n v="-1"/>
  </r>
  <r>
    <x v="20"/>
    <m/>
    <n v="-1"/>
    <n v="-1"/>
  </r>
  <r>
    <x v="24"/>
    <m/>
    <n v="-1"/>
    <n v="-1"/>
  </r>
  <r>
    <x v="25"/>
    <m/>
    <n v="-1"/>
    <n v="-1"/>
  </r>
  <r>
    <x v="26"/>
    <m/>
    <n v="-1"/>
    <n v="-1"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count="1078">
  <r>
    <x v="0"/>
    <n v="1"/>
    <m/>
    <n v="1"/>
  </r>
  <r>
    <x v="1"/>
    <n v="1"/>
    <m/>
    <n v="1"/>
  </r>
  <r>
    <x v="2"/>
    <n v="1"/>
    <m/>
    <n v="1"/>
  </r>
  <r>
    <x v="3"/>
    <n v="1"/>
    <m/>
    <n v="1"/>
  </r>
  <r>
    <x v="4"/>
    <n v="1"/>
    <m/>
    <n v="1"/>
  </r>
  <r>
    <x v="5"/>
    <n v="1"/>
    <m/>
    <n v="1"/>
  </r>
  <r>
    <x v="6"/>
    <n v="1"/>
    <m/>
    <n v="1"/>
  </r>
  <r>
    <x v="7"/>
    <n v="1"/>
    <m/>
    <n v="1"/>
  </r>
  <r>
    <x v="8"/>
    <n v="1"/>
    <m/>
    <n v="1"/>
  </r>
  <r>
    <x v="9"/>
    <n v="1"/>
    <m/>
    <n v="1"/>
  </r>
  <r>
    <x v="10"/>
    <n v="1"/>
    <m/>
    <n v="1"/>
  </r>
  <r>
    <x v="11"/>
    <n v="1"/>
    <m/>
    <n v="1"/>
  </r>
  <r>
    <x v="12"/>
    <n v="1"/>
    <m/>
    <n v="1"/>
  </r>
  <r>
    <x v="13"/>
    <n v="1"/>
    <m/>
    <n v="1"/>
  </r>
  <r>
    <x v="14"/>
    <n v="1"/>
    <m/>
    <n v="1"/>
  </r>
  <r>
    <x v="15"/>
    <n v="1"/>
    <m/>
    <n v="1"/>
  </r>
  <r>
    <x v="16"/>
    <n v="1"/>
    <m/>
    <n v="1"/>
  </r>
  <r>
    <x v="17"/>
    <n v="1"/>
    <m/>
    <n v="1"/>
  </r>
  <r>
    <x v="18"/>
    <n v="1"/>
    <m/>
    <n v="1"/>
  </r>
  <r>
    <x v="19"/>
    <n v="1"/>
    <m/>
    <n v="1"/>
  </r>
  <r>
    <x v="20"/>
    <n v="1"/>
    <m/>
    <n v="1"/>
  </r>
  <r>
    <x v="21"/>
    <n v="1"/>
    <m/>
    <n v="1"/>
  </r>
  <r>
    <x v="22"/>
    <n v="1"/>
    <m/>
    <n v="1"/>
  </r>
  <r>
    <x v="23"/>
    <n v="1"/>
    <m/>
    <n v="1"/>
  </r>
  <r>
    <x v="24"/>
    <n v="1"/>
    <m/>
    <n v="1"/>
  </r>
  <r>
    <x v="25"/>
    <n v="1"/>
    <m/>
    <n v="1"/>
  </r>
  <r>
    <x v="26"/>
    <n v="1"/>
    <m/>
    <n v="1"/>
  </r>
  <r>
    <x v="27"/>
    <n v="1"/>
    <m/>
    <n v="1"/>
  </r>
  <r>
    <x v="28"/>
    <n v="1"/>
    <m/>
    <n v="1"/>
  </r>
  <r>
    <x v="29"/>
    <n v="1"/>
    <m/>
    <n v="1"/>
  </r>
  <r>
    <x v="30"/>
    <n v="1"/>
    <m/>
    <n v="1"/>
  </r>
  <r>
    <x v="31"/>
    <n v="1"/>
    <m/>
    <n v="1"/>
  </r>
  <r>
    <x v="32"/>
    <n v="1"/>
    <m/>
    <n v="1"/>
  </r>
  <r>
    <x v="33"/>
    <n v="1"/>
    <m/>
    <n v="1"/>
  </r>
  <r>
    <x v="34"/>
    <n v="1"/>
    <m/>
    <n v="1"/>
  </r>
  <r>
    <x v="35"/>
    <n v="1"/>
    <m/>
    <n v="1"/>
  </r>
  <r>
    <x v="36"/>
    <n v="1"/>
    <m/>
    <n v="1"/>
  </r>
  <r>
    <x v="37"/>
    <n v="1"/>
    <m/>
    <n v="1"/>
  </r>
  <r>
    <x v="38"/>
    <n v="1"/>
    <m/>
    <n v="1"/>
  </r>
  <r>
    <x v="39"/>
    <n v="1"/>
    <m/>
    <n v="1"/>
  </r>
  <r>
    <x v="40"/>
    <n v="1"/>
    <m/>
    <n v="1"/>
  </r>
  <r>
    <x v="41"/>
    <n v="1"/>
    <m/>
    <n v="1"/>
  </r>
  <r>
    <x v="42"/>
    <n v="1"/>
    <m/>
    <n v="1"/>
  </r>
  <r>
    <x v="43"/>
    <n v="1"/>
    <m/>
    <n v="1"/>
  </r>
  <r>
    <x v="44"/>
    <n v="1"/>
    <m/>
    <n v="1"/>
  </r>
  <r>
    <x v="45"/>
    <n v="1"/>
    <m/>
    <n v="1"/>
  </r>
  <r>
    <x v="46"/>
    <n v="1"/>
    <m/>
    <n v="1"/>
  </r>
  <r>
    <x v="47"/>
    <n v="1"/>
    <m/>
    <n v="1"/>
  </r>
  <r>
    <x v="48"/>
    <n v="1"/>
    <m/>
    <n v="1"/>
  </r>
  <r>
    <x v="49"/>
    <n v="1"/>
    <m/>
    <n v="1"/>
  </r>
  <r>
    <x v="50"/>
    <n v="1"/>
    <m/>
    <n v="1"/>
  </r>
  <r>
    <x v="51"/>
    <n v="1"/>
    <m/>
    <n v="1"/>
  </r>
  <r>
    <x v="52"/>
    <n v="1"/>
    <m/>
    <n v="1"/>
  </r>
  <r>
    <x v="53"/>
    <n v="1"/>
    <m/>
    <n v="1"/>
  </r>
  <r>
    <x v="54"/>
    <n v="1"/>
    <m/>
    <n v="1"/>
  </r>
  <r>
    <x v="55"/>
    <n v="1"/>
    <m/>
    <n v="1"/>
  </r>
  <r>
    <x v="56"/>
    <n v="1"/>
    <m/>
    <n v="1"/>
  </r>
  <r>
    <x v="57"/>
    <n v="1"/>
    <m/>
    <n v="1"/>
  </r>
  <r>
    <x v="58"/>
    <n v="1"/>
    <m/>
    <n v="1"/>
  </r>
  <r>
    <x v="59"/>
    <n v="1"/>
    <m/>
    <n v="1"/>
  </r>
  <r>
    <x v="60"/>
    <n v="1"/>
    <m/>
    <n v="1"/>
  </r>
  <r>
    <x v="61"/>
    <n v="1"/>
    <m/>
    <n v="1"/>
  </r>
  <r>
    <x v="62"/>
    <n v="1"/>
    <m/>
    <n v="1"/>
  </r>
  <r>
    <x v="63"/>
    <n v="1"/>
    <m/>
    <n v="1"/>
  </r>
  <r>
    <x v="64"/>
    <n v="1"/>
    <m/>
    <n v="1"/>
  </r>
  <r>
    <x v="65"/>
    <n v="1"/>
    <m/>
    <n v="1"/>
  </r>
  <r>
    <x v="66"/>
    <n v="1"/>
    <m/>
    <n v="1"/>
  </r>
  <r>
    <x v="67"/>
    <n v="1"/>
    <m/>
    <n v="1"/>
  </r>
  <r>
    <x v="68"/>
    <n v="1"/>
    <m/>
    <n v="1"/>
  </r>
  <r>
    <x v="69"/>
    <n v="1"/>
    <m/>
    <n v="1"/>
  </r>
  <r>
    <x v="70"/>
    <n v="1"/>
    <m/>
    <n v="1"/>
  </r>
  <r>
    <x v="71"/>
    <n v="1"/>
    <m/>
    <n v="1"/>
  </r>
  <r>
    <x v="72"/>
    <n v="1"/>
    <m/>
    <n v="1"/>
  </r>
  <r>
    <x v="73"/>
    <n v="1"/>
    <m/>
    <n v="1"/>
  </r>
  <r>
    <x v="74"/>
    <n v="1"/>
    <m/>
    <n v="1"/>
  </r>
  <r>
    <x v="75"/>
    <n v="1"/>
    <m/>
    <n v="1"/>
  </r>
  <r>
    <x v="76"/>
    <n v="1"/>
    <m/>
    <n v="1"/>
  </r>
  <r>
    <x v="77"/>
    <n v="1"/>
    <m/>
    <n v="1"/>
  </r>
  <r>
    <x v="78"/>
    <n v="1"/>
    <m/>
    <n v="1"/>
  </r>
  <r>
    <x v="79"/>
    <n v="1"/>
    <m/>
    <n v="1"/>
  </r>
  <r>
    <x v="80"/>
    <n v="1"/>
    <m/>
    <n v="1"/>
  </r>
  <r>
    <x v="81"/>
    <n v="1"/>
    <m/>
    <n v="1"/>
  </r>
  <r>
    <x v="82"/>
    <n v="1"/>
    <m/>
    <n v="1"/>
  </r>
  <r>
    <x v="83"/>
    <n v="1"/>
    <m/>
    <n v="1"/>
  </r>
  <r>
    <x v="84"/>
    <n v="1"/>
    <m/>
    <n v="1"/>
  </r>
  <r>
    <x v="85"/>
    <n v="1"/>
    <m/>
    <n v="1"/>
  </r>
  <r>
    <x v="86"/>
    <n v="1"/>
    <m/>
    <n v="1"/>
  </r>
  <r>
    <x v="87"/>
    <n v="1"/>
    <m/>
    <n v="1"/>
  </r>
  <r>
    <x v="88"/>
    <n v="1"/>
    <m/>
    <n v="1"/>
  </r>
  <r>
    <x v="89"/>
    <n v="1"/>
    <m/>
    <n v="1"/>
  </r>
  <r>
    <x v="90"/>
    <n v="1"/>
    <m/>
    <n v="1"/>
  </r>
  <r>
    <x v="91"/>
    <n v="1"/>
    <m/>
    <n v="1"/>
  </r>
  <r>
    <x v="92"/>
    <n v="1"/>
    <m/>
    <n v="1"/>
  </r>
  <r>
    <x v="93"/>
    <n v="1"/>
    <m/>
    <n v="1"/>
  </r>
  <r>
    <x v="94"/>
    <n v="1"/>
    <m/>
    <n v="1"/>
  </r>
  <r>
    <x v="95"/>
    <n v="1"/>
    <m/>
    <n v="1"/>
  </r>
  <r>
    <x v="96"/>
    <n v="1"/>
    <m/>
    <n v="1"/>
  </r>
  <r>
    <x v="97"/>
    <n v="1"/>
    <m/>
    <n v="1"/>
  </r>
  <r>
    <x v="98"/>
    <n v="1"/>
    <m/>
    <n v="1"/>
  </r>
  <r>
    <x v="99"/>
    <n v="1"/>
    <m/>
    <n v="1"/>
  </r>
  <r>
    <x v="100"/>
    <n v="1"/>
    <m/>
    <n v="1"/>
  </r>
  <r>
    <x v="101"/>
    <n v="1"/>
    <m/>
    <n v="1"/>
  </r>
  <r>
    <x v="102"/>
    <n v="1"/>
    <m/>
    <n v="1"/>
  </r>
  <r>
    <x v="103"/>
    <n v="1"/>
    <m/>
    <n v="1"/>
  </r>
  <r>
    <x v="104"/>
    <n v="1"/>
    <m/>
    <n v="1"/>
  </r>
  <r>
    <x v="105"/>
    <n v="1"/>
    <m/>
    <n v="1"/>
  </r>
  <r>
    <x v="106"/>
    <n v="1"/>
    <m/>
    <n v="1"/>
  </r>
  <r>
    <x v="107"/>
    <n v="1"/>
    <m/>
    <n v="1"/>
  </r>
  <r>
    <x v="108"/>
    <n v="1"/>
    <m/>
    <n v="1"/>
  </r>
  <r>
    <x v="109"/>
    <n v="1"/>
    <m/>
    <n v="1"/>
  </r>
  <r>
    <x v="110"/>
    <n v="1"/>
    <m/>
    <n v="1"/>
  </r>
  <r>
    <x v="111"/>
    <n v="1"/>
    <m/>
    <n v="1"/>
  </r>
  <r>
    <x v="112"/>
    <n v="1"/>
    <m/>
    <n v="1"/>
  </r>
  <r>
    <x v="113"/>
    <n v="1"/>
    <m/>
    <n v="1"/>
  </r>
  <r>
    <x v="114"/>
    <n v="1"/>
    <m/>
    <n v="1"/>
  </r>
  <r>
    <x v="115"/>
    <n v="1"/>
    <m/>
    <n v="1"/>
  </r>
  <r>
    <x v="116"/>
    <n v="1"/>
    <m/>
    <n v="1"/>
  </r>
  <r>
    <x v="117"/>
    <n v="1"/>
    <m/>
    <n v="1"/>
  </r>
  <r>
    <x v="118"/>
    <n v="1"/>
    <m/>
    <n v="1"/>
  </r>
  <r>
    <x v="119"/>
    <n v="1"/>
    <m/>
    <n v="1"/>
  </r>
  <r>
    <x v="120"/>
    <n v="1"/>
    <m/>
    <n v="1"/>
  </r>
  <r>
    <x v="121"/>
    <n v="1"/>
    <m/>
    <n v="1"/>
  </r>
  <r>
    <x v="122"/>
    <n v="1"/>
    <m/>
    <n v="1"/>
  </r>
  <r>
    <x v="123"/>
    <n v="1"/>
    <m/>
    <n v="1"/>
  </r>
  <r>
    <x v="124"/>
    <n v="1"/>
    <m/>
    <n v="1"/>
  </r>
  <r>
    <x v="125"/>
    <n v="1"/>
    <m/>
    <n v="1"/>
  </r>
  <r>
    <x v="126"/>
    <n v="1"/>
    <m/>
    <n v="1"/>
  </r>
  <r>
    <x v="127"/>
    <n v="1"/>
    <m/>
    <n v="1"/>
  </r>
  <r>
    <x v="128"/>
    <n v="1"/>
    <m/>
    <n v="1"/>
  </r>
  <r>
    <x v="129"/>
    <n v="1"/>
    <m/>
    <n v="1"/>
  </r>
  <r>
    <x v="130"/>
    <n v="1"/>
    <m/>
    <n v="1"/>
  </r>
  <r>
    <x v="131"/>
    <n v="1"/>
    <m/>
    <n v="1"/>
  </r>
  <r>
    <x v="132"/>
    <n v="1"/>
    <m/>
    <n v="1"/>
  </r>
  <r>
    <x v="133"/>
    <n v="1"/>
    <m/>
    <n v="1"/>
  </r>
  <r>
    <x v="134"/>
    <n v="1"/>
    <m/>
    <n v="1"/>
  </r>
  <r>
    <x v="135"/>
    <n v="1"/>
    <m/>
    <n v="1"/>
  </r>
  <r>
    <x v="136"/>
    <n v="1"/>
    <m/>
    <n v="1"/>
  </r>
  <r>
    <x v="137"/>
    <n v="1"/>
    <m/>
    <n v="1"/>
  </r>
  <r>
    <x v="138"/>
    <n v="1"/>
    <m/>
    <n v="1"/>
  </r>
  <r>
    <x v="139"/>
    <n v="1"/>
    <m/>
    <n v="1"/>
  </r>
  <r>
    <x v="140"/>
    <n v="1"/>
    <m/>
    <n v="1"/>
  </r>
  <r>
    <x v="141"/>
    <n v="1"/>
    <m/>
    <n v="1"/>
  </r>
  <r>
    <x v="142"/>
    <n v="1"/>
    <m/>
    <n v="1"/>
  </r>
  <r>
    <x v="143"/>
    <n v="1"/>
    <m/>
    <n v="1"/>
  </r>
  <r>
    <x v="144"/>
    <n v="1"/>
    <m/>
    <n v="1"/>
  </r>
  <r>
    <x v="145"/>
    <n v="1"/>
    <m/>
    <n v="1"/>
  </r>
  <r>
    <x v="146"/>
    <n v="1"/>
    <m/>
    <n v="1"/>
  </r>
  <r>
    <x v="147"/>
    <n v="1"/>
    <m/>
    <n v="1"/>
  </r>
  <r>
    <x v="148"/>
    <n v="1"/>
    <m/>
    <n v="1"/>
  </r>
  <r>
    <x v="149"/>
    <n v="1"/>
    <m/>
    <n v="1"/>
  </r>
  <r>
    <x v="150"/>
    <n v="1"/>
    <m/>
    <n v="1"/>
  </r>
  <r>
    <x v="151"/>
    <n v="1"/>
    <m/>
    <n v="1"/>
  </r>
  <r>
    <x v="152"/>
    <n v="1"/>
    <m/>
    <n v="1"/>
  </r>
  <r>
    <x v="153"/>
    <n v="1"/>
    <m/>
    <n v="1"/>
  </r>
  <r>
    <x v="154"/>
    <n v="1"/>
    <m/>
    <n v="1"/>
  </r>
  <r>
    <x v="155"/>
    <n v="1"/>
    <m/>
    <n v="1"/>
  </r>
  <r>
    <x v="156"/>
    <n v="1"/>
    <m/>
    <n v="1"/>
  </r>
  <r>
    <x v="157"/>
    <n v="1"/>
    <m/>
    <n v="1"/>
  </r>
  <r>
    <x v="158"/>
    <n v="1"/>
    <m/>
    <n v="1"/>
  </r>
  <r>
    <x v="159"/>
    <n v="1"/>
    <m/>
    <n v="1"/>
  </r>
  <r>
    <x v="160"/>
    <n v="1"/>
    <m/>
    <n v="1"/>
  </r>
  <r>
    <x v="161"/>
    <n v="1"/>
    <m/>
    <n v="1"/>
  </r>
  <r>
    <x v="162"/>
    <n v="1"/>
    <m/>
    <n v="1"/>
  </r>
  <r>
    <x v="163"/>
    <n v="1"/>
    <m/>
    <n v="1"/>
  </r>
  <r>
    <x v="164"/>
    <n v="1"/>
    <m/>
    <n v="1"/>
  </r>
  <r>
    <x v="165"/>
    <n v="1"/>
    <m/>
    <n v="1"/>
  </r>
  <r>
    <x v="166"/>
    <n v="1"/>
    <m/>
    <n v="1"/>
  </r>
  <r>
    <x v="167"/>
    <n v="1"/>
    <m/>
    <n v="1"/>
  </r>
  <r>
    <x v="168"/>
    <n v="1"/>
    <m/>
    <n v="1"/>
  </r>
  <r>
    <x v="169"/>
    <n v="1"/>
    <m/>
    <n v="1"/>
  </r>
  <r>
    <x v="170"/>
    <n v="1"/>
    <m/>
    <n v="1"/>
  </r>
  <r>
    <x v="171"/>
    <n v="1"/>
    <m/>
    <n v="1"/>
  </r>
  <r>
    <x v="172"/>
    <n v="1"/>
    <m/>
    <n v="1"/>
  </r>
  <r>
    <x v="173"/>
    <n v="1"/>
    <m/>
    <n v="1"/>
  </r>
  <r>
    <x v="174"/>
    <n v="1"/>
    <m/>
    <n v="1"/>
  </r>
  <r>
    <x v="175"/>
    <n v="1"/>
    <m/>
    <n v="1"/>
  </r>
  <r>
    <x v="176"/>
    <n v="1"/>
    <m/>
    <n v="1"/>
  </r>
  <r>
    <x v="177"/>
    <n v="1"/>
    <m/>
    <n v="1"/>
  </r>
  <r>
    <x v="178"/>
    <n v="1"/>
    <m/>
    <n v="1"/>
  </r>
  <r>
    <x v="179"/>
    <n v="1"/>
    <m/>
    <n v="1"/>
  </r>
  <r>
    <x v="180"/>
    <n v="1"/>
    <m/>
    <n v="1"/>
  </r>
  <r>
    <x v="181"/>
    <n v="1"/>
    <m/>
    <n v="1"/>
  </r>
  <r>
    <x v="182"/>
    <n v="1"/>
    <m/>
    <n v="1"/>
  </r>
  <r>
    <x v="183"/>
    <n v="1"/>
    <m/>
    <n v="1"/>
  </r>
  <r>
    <x v="184"/>
    <n v="1"/>
    <m/>
    <n v="1"/>
  </r>
  <r>
    <x v="185"/>
    <n v="1"/>
    <m/>
    <n v="1"/>
  </r>
  <r>
    <x v="186"/>
    <n v="1"/>
    <m/>
    <n v="1"/>
  </r>
  <r>
    <x v="187"/>
    <n v="1"/>
    <m/>
    <n v="1"/>
  </r>
  <r>
    <x v="188"/>
    <n v="1"/>
    <m/>
    <n v="1"/>
  </r>
  <r>
    <x v="189"/>
    <n v="1"/>
    <m/>
    <n v="1"/>
  </r>
  <r>
    <x v="190"/>
    <n v="1"/>
    <m/>
    <n v="1"/>
  </r>
  <r>
    <x v="191"/>
    <n v="1"/>
    <m/>
    <n v="1"/>
  </r>
  <r>
    <x v="192"/>
    <n v="1"/>
    <m/>
    <n v="1"/>
  </r>
  <r>
    <x v="193"/>
    <n v="1"/>
    <m/>
    <n v="1"/>
  </r>
  <r>
    <x v="194"/>
    <n v="1"/>
    <m/>
    <n v="1"/>
  </r>
  <r>
    <x v="195"/>
    <n v="1"/>
    <m/>
    <n v="1"/>
  </r>
  <r>
    <x v="196"/>
    <n v="1"/>
    <m/>
    <n v="1"/>
  </r>
  <r>
    <x v="197"/>
    <n v="1"/>
    <m/>
    <n v="1"/>
  </r>
  <r>
    <x v="198"/>
    <n v="1"/>
    <m/>
    <n v="1"/>
  </r>
  <r>
    <x v="199"/>
    <n v="1"/>
    <m/>
    <n v="1"/>
  </r>
  <r>
    <x v="200"/>
    <n v="1"/>
    <m/>
    <n v="1"/>
  </r>
  <r>
    <x v="201"/>
    <n v="1"/>
    <m/>
    <n v="1"/>
  </r>
  <r>
    <x v="202"/>
    <n v="1"/>
    <m/>
    <n v="1"/>
  </r>
  <r>
    <x v="203"/>
    <n v="1"/>
    <m/>
    <n v="1"/>
  </r>
  <r>
    <x v="204"/>
    <n v="1"/>
    <m/>
    <n v="1"/>
  </r>
  <r>
    <x v="205"/>
    <n v="1"/>
    <m/>
    <n v="1"/>
  </r>
  <r>
    <x v="206"/>
    <n v="1"/>
    <m/>
    <n v="1"/>
  </r>
  <r>
    <x v="207"/>
    <n v="1"/>
    <m/>
    <n v="1"/>
  </r>
  <r>
    <x v="208"/>
    <n v="1"/>
    <m/>
    <n v="1"/>
  </r>
  <r>
    <x v="209"/>
    <n v="1"/>
    <m/>
    <n v="1"/>
  </r>
  <r>
    <x v="210"/>
    <n v="1"/>
    <m/>
    <n v="1"/>
  </r>
  <r>
    <x v="211"/>
    <n v="1"/>
    <m/>
    <n v="1"/>
  </r>
  <r>
    <x v="212"/>
    <n v="1"/>
    <m/>
    <n v="1"/>
  </r>
  <r>
    <x v="213"/>
    <n v="1"/>
    <m/>
    <n v="1"/>
  </r>
  <r>
    <x v="214"/>
    <n v="1"/>
    <m/>
    <n v="1"/>
  </r>
  <r>
    <x v="215"/>
    <n v="1"/>
    <m/>
    <n v="1"/>
  </r>
  <r>
    <x v="216"/>
    <n v="1"/>
    <m/>
    <n v="1"/>
  </r>
  <r>
    <x v="217"/>
    <n v="1"/>
    <m/>
    <n v="1"/>
  </r>
  <r>
    <x v="218"/>
    <n v="1"/>
    <m/>
    <n v="1"/>
  </r>
  <r>
    <x v="219"/>
    <n v="1"/>
    <m/>
    <n v="1"/>
  </r>
  <r>
    <x v="220"/>
    <n v="1"/>
    <m/>
    <n v="1"/>
  </r>
  <r>
    <x v="221"/>
    <n v="1"/>
    <m/>
    <n v="1"/>
  </r>
  <r>
    <x v="222"/>
    <n v="1"/>
    <m/>
    <n v="1"/>
  </r>
  <r>
    <x v="223"/>
    <n v="1"/>
    <m/>
    <n v="1"/>
  </r>
  <r>
    <x v="224"/>
    <n v="1"/>
    <m/>
    <n v="1"/>
  </r>
  <r>
    <x v="225"/>
    <n v="1"/>
    <m/>
    <n v="1"/>
  </r>
  <r>
    <x v="226"/>
    <n v="1"/>
    <m/>
    <n v="1"/>
  </r>
  <r>
    <x v="227"/>
    <n v="1"/>
    <m/>
    <n v="1"/>
  </r>
  <r>
    <x v="228"/>
    <n v="1"/>
    <m/>
    <n v="1"/>
  </r>
  <r>
    <x v="229"/>
    <n v="1"/>
    <m/>
    <n v="1"/>
  </r>
  <r>
    <x v="230"/>
    <n v="1"/>
    <m/>
    <n v="1"/>
  </r>
  <r>
    <x v="231"/>
    <n v="1"/>
    <m/>
    <n v="1"/>
  </r>
  <r>
    <x v="232"/>
    <n v="1"/>
    <m/>
    <n v="1"/>
  </r>
  <r>
    <x v="233"/>
    <n v="1"/>
    <m/>
    <n v="1"/>
  </r>
  <r>
    <x v="234"/>
    <n v="1"/>
    <m/>
    <n v="1"/>
  </r>
  <r>
    <x v="235"/>
    <n v="1"/>
    <m/>
    <n v="1"/>
  </r>
  <r>
    <x v="236"/>
    <n v="1"/>
    <m/>
    <n v="1"/>
  </r>
  <r>
    <x v="237"/>
    <n v="1"/>
    <m/>
    <n v="1"/>
  </r>
  <r>
    <x v="238"/>
    <n v="1"/>
    <m/>
    <n v="1"/>
  </r>
  <r>
    <x v="239"/>
    <n v="1"/>
    <m/>
    <n v="1"/>
  </r>
  <r>
    <x v="240"/>
    <n v="1"/>
    <m/>
    <n v="1"/>
  </r>
  <r>
    <x v="241"/>
    <n v="1"/>
    <m/>
    <n v="1"/>
  </r>
  <r>
    <x v="242"/>
    <n v="1"/>
    <m/>
    <n v="1"/>
  </r>
  <r>
    <x v="243"/>
    <n v="1"/>
    <m/>
    <n v="1"/>
  </r>
  <r>
    <x v="244"/>
    <n v="1"/>
    <m/>
    <n v="1"/>
  </r>
  <r>
    <x v="245"/>
    <n v="1"/>
    <m/>
    <n v="1"/>
  </r>
  <r>
    <x v="246"/>
    <n v="1"/>
    <m/>
    <n v="1"/>
  </r>
  <r>
    <x v="247"/>
    <n v="1"/>
    <m/>
    <n v="1"/>
  </r>
  <r>
    <x v="248"/>
    <n v="1"/>
    <m/>
    <n v="1"/>
  </r>
  <r>
    <x v="249"/>
    <n v="1"/>
    <m/>
    <n v="1"/>
  </r>
  <r>
    <x v="250"/>
    <n v="1"/>
    <m/>
    <n v="1"/>
  </r>
  <r>
    <x v="251"/>
    <n v="1"/>
    <m/>
    <n v="1"/>
  </r>
  <r>
    <x v="252"/>
    <n v="1"/>
    <m/>
    <n v="1"/>
  </r>
  <r>
    <x v="253"/>
    <n v="1"/>
    <m/>
    <n v="1"/>
  </r>
  <r>
    <x v="254"/>
    <n v="1"/>
    <m/>
    <n v="1"/>
  </r>
  <r>
    <x v="255"/>
    <n v="1"/>
    <m/>
    <n v="1"/>
  </r>
  <r>
    <x v="256"/>
    <n v="1"/>
    <m/>
    <n v="1"/>
  </r>
  <r>
    <x v="257"/>
    <n v="1"/>
    <m/>
    <n v="1"/>
  </r>
  <r>
    <x v="258"/>
    <n v="1"/>
    <m/>
    <n v="1"/>
  </r>
  <r>
    <x v="259"/>
    <n v="1"/>
    <m/>
    <n v="1"/>
  </r>
  <r>
    <x v="260"/>
    <n v="1"/>
    <m/>
    <n v="1"/>
  </r>
  <r>
    <x v="261"/>
    <n v="1"/>
    <m/>
    <n v="1"/>
  </r>
  <r>
    <x v="262"/>
    <n v="1"/>
    <m/>
    <n v="1"/>
  </r>
  <r>
    <x v="263"/>
    <n v="1"/>
    <m/>
    <n v="1"/>
  </r>
  <r>
    <x v="264"/>
    <n v="1"/>
    <m/>
    <n v="1"/>
  </r>
  <r>
    <x v="265"/>
    <n v="1"/>
    <m/>
    <n v="1"/>
  </r>
  <r>
    <x v="266"/>
    <n v="1"/>
    <m/>
    <n v="1"/>
  </r>
  <r>
    <x v="267"/>
    <n v="1"/>
    <m/>
    <n v="1"/>
  </r>
  <r>
    <x v="268"/>
    <n v="1"/>
    <m/>
    <n v="1"/>
  </r>
  <r>
    <x v="269"/>
    <n v="1"/>
    <m/>
    <n v="1"/>
  </r>
  <r>
    <x v="270"/>
    <n v="1"/>
    <m/>
    <n v="1"/>
  </r>
  <r>
    <x v="271"/>
    <n v="1"/>
    <m/>
    <n v="1"/>
  </r>
  <r>
    <x v="272"/>
    <n v="1"/>
    <m/>
    <n v="1"/>
  </r>
  <r>
    <x v="273"/>
    <n v="1"/>
    <m/>
    <n v="1"/>
  </r>
  <r>
    <x v="274"/>
    <n v="1"/>
    <m/>
    <n v="1"/>
  </r>
  <r>
    <x v="275"/>
    <n v="1"/>
    <m/>
    <n v="1"/>
  </r>
  <r>
    <x v="276"/>
    <n v="1"/>
    <m/>
    <n v="1"/>
  </r>
  <r>
    <x v="277"/>
    <n v="1"/>
    <m/>
    <n v="1"/>
  </r>
  <r>
    <x v="278"/>
    <n v="1"/>
    <m/>
    <n v="1"/>
  </r>
  <r>
    <x v="279"/>
    <n v="1"/>
    <m/>
    <n v="1"/>
  </r>
  <r>
    <x v="280"/>
    <n v="1"/>
    <m/>
    <n v="1"/>
  </r>
  <r>
    <x v="281"/>
    <n v="1"/>
    <m/>
    <n v="1"/>
  </r>
  <r>
    <x v="282"/>
    <n v="1"/>
    <m/>
    <n v="1"/>
  </r>
  <r>
    <x v="283"/>
    <n v="1"/>
    <m/>
    <n v="1"/>
  </r>
  <r>
    <x v="284"/>
    <n v="1"/>
    <m/>
    <n v="1"/>
  </r>
  <r>
    <x v="285"/>
    <n v="1"/>
    <m/>
    <n v="1"/>
  </r>
  <r>
    <x v="286"/>
    <n v="1"/>
    <m/>
    <n v="1"/>
  </r>
  <r>
    <x v="287"/>
    <n v="1"/>
    <m/>
    <n v="1"/>
  </r>
  <r>
    <x v="288"/>
    <n v="1"/>
    <m/>
    <n v="1"/>
  </r>
  <r>
    <x v="289"/>
    <n v="1"/>
    <m/>
    <n v="1"/>
  </r>
  <r>
    <x v="290"/>
    <n v="1"/>
    <m/>
    <n v="1"/>
  </r>
  <r>
    <x v="291"/>
    <n v="1"/>
    <m/>
    <n v="1"/>
  </r>
  <r>
    <x v="292"/>
    <n v="1"/>
    <m/>
    <n v="1"/>
  </r>
  <r>
    <x v="293"/>
    <n v="1"/>
    <m/>
    <n v="1"/>
  </r>
  <r>
    <x v="294"/>
    <n v="1"/>
    <m/>
    <n v="1"/>
  </r>
  <r>
    <x v="295"/>
    <n v="1"/>
    <m/>
    <n v="1"/>
  </r>
  <r>
    <x v="296"/>
    <n v="1"/>
    <m/>
    <n v="1"/>
  </r>
  <r>
    <x v="297"/>
    <n v="1"/>
    <m/>
    <n v="1"/>
  </r>
  <r>
    <x v="298"/>
    <n v="1"/>
    <m/>
    <n v="1"/>
  </r>
  <r>
    <x v="299"/>
    <n v="1"/>
    <m/>
    <n v="1"/>
  </r>
  <r>
    <x v="300"/>
    <n v="1"/>
    <m/>
    <n v="1"/>
  </r>
  <r>
    <x v="301"/>
    <n v="1"/>
    <m/>
    <n v="1"/>
  </r>
  <r>
    <x v="302"/>
    <n v="1"/>
    <m/>
    <n v="1"/>
  </r>
  <r>
    <x v="303"/>
    <n v="1"/>
    <m/>
    <n v="1"/>
  </r>
  <r>
    <x v="304"/>
    <n v="1"/>
    <m/>
    <n v="1"/>
  </r>
  <r>
    <x v="305"/>
    <n v="1"/>
    <m/>
    <n v="1"/>
  </r>
  <r>
    <x v="306"/>
    <n v="1"/>
    <m/>
    <n v="1"/>
  </r>
  <r>
    <x v="307"/>
    <n v="1"/>
    <m/>
    <n v="1"/>
  </r>
  <r>
    <x v="308"/>
    <n v="1"/>
    <m/>
    <n v="1"/>
  </r>
  <r>
    <x v="309"/>
    <n v="1"/>
    <m/>
    <n v="1"/>
  </r>
  <r>
    <x v="310"/>
    <n v="1"/>
    <m/>
    <n v="1"/>
  </r>
  <r>
    <x v="311"/>
    <n v="1"/>
    <m/>
    <n v="1"/>
  </r>
  <r>
    <x v="312"/>
    <n v="1"/>
    <m/>
    <n v="1"/>
  </r>
  <r>
    <x v="313"/>
    <n v="1"/>
    <m/>
    <n v="1"/>
  </r>
  <r>
    <x v="314"/>
    <n v="1"/>
    <m/>
    <n v="1"/>
  </r>
  <r>
    <x v="315"/>
    <n v="1"/>
    <m/>
    <n v="1"/>
  </r>
  <r>
    <x v="316"/>
    <n v="1"/>
    <m/>
    <n v="1"/>
  </r>
  <r>
    <x v="317"/>
    <n v="1"/>
    <m/>
    <n v="1"/>
  </r>
  <r>
    <x v="318"/>
    <n v="1"/>
    <m/>
    <n v="1"/>
  </r>
  <r>
    <x v="319"/>
    <n v="1"/>
    <m/>
    <n v="1"/>
  </r>
  <r>
    <x v="320"/>
    <n v="1"/>
    <m/>
    <n v="1"/>
  </r>
  <r>
    <x v="321"/>
    <n v="1"/>
    <m/>
    <n v="1"/>
  </r>
  <r>
    <x v="322"/>
    <n v="1"/>
    <m/>
    <n v="1"/>
  </r>
  <r>
    <x v="323"/>
    <n v="1"/>
    <m/>
    <n v="1"/>
  </r>
  <r>
    <x v="324"/>
    <n v="1"/>
    <m/>
    <n v="1"/>
  </r>
  <r>
    <x v="325"/>
    <n v="1"/>
    <m/>
    <n v="1"/>
  </r>
  <r>
    <x v="326"/>
    <n v="1"/>
    <m/>
    <n v="1"/>
  </r>
  <r>
    <x v="327"/>
    <n v="1"/>
    <m/>
    <n v="1"/>
  </r>
  <r>
    <x v="328"/>
    <n v="1"/>
    <m/>
    <n v="1"/>
  </r>
  <r>
    <x v="329"/>
    <n v="1"/>
    <m/>
    <n v="1"/>
  </r>
  <r>
    <x v="330"/>
    <n v="1"/>
    <m/>
    <n v="1"/>
  </r>
  <r>
    <x v="331"/>
    <n v="1"/>
    <m/>
    <n v="1"/>
  </r>
  <r>
    <x v="332"/>
    <n v="1"/>
    <m/>
    <n v="1"/>
  </r>
  <r>
    <x v="333"/>
    <n v="1"/>
    <m/>
    <n v="1"/>
  </r>
  <r>
    <x v="334"/>
    <n v="1"/>
    <m/>
    <n v="1"/>
  </r>
  <r>
    <x v="335"/>
    <n v="1"/>
    <m/>
    <n v="1"/>
  </r>
  <r>
    <x v="336"/>
    <n v="1"/>
    <m/>
    <n v="1"/>
  </r>
  <r>
    <x v="337"/>
    <n v="1"/>
    <m/>
    <n v="1"/>
  </r>
  <r>
    <x v="338"/>
    <n v="1"/>
    <m/>
    <n v="1"/>
  </r>
  <r>
    <x v="339"/>
    <n v="1"/>
    <m/>
    <n v="1"/>
  </r>
  <r>
    <x v="340"/>
    <n v="1"/>
    <m/>
    <n v="1"/>
  </r>
  <r>
    <x v="341"/>
    <n v="1"/>
    <m/>
    <n v="1"/>
  </r>
  <r>
    <x v="342"/>
    <n v="1"/>
    <m/>
    <n v="1"/>
  </r>
  <r>
    <x v="343"/>
    <n v="1"/>
    <m/>
    <n v="1"/>
  </r>
  <r>
    <x v="344"/>
    <n v="1"/>
    <m/>
    <n v="1"/>
  </r>
  <r>
    <x v="345"/>
    <n v="1"/>
    <m/>
    <n v="1"/>
  </r>
  <r>
    <x v="346"/>
    <n v="1"/>
    <m/>
    <n v="1"/>
  </r>
  <r>
    <x v="347"/>
    <n v="1"/>
    <m/>
    <n v="1"/>
  </r>
  <r>
    <x v="348"/>
    <n v="1"/>
    <m/>
    <n v="1"/>
  </r>
  <r>
    <x v="349"/>
    <n v="1"/>
    <m/>
    <n v="1"/>
  </r>
  <r>
    <x v="350"/>
    <n v="1"/>
    <m/>
    <n v="1"/>
  </r>
  <r>
    <x v="351"/>
    <n v="1"/>
    <m/>
    <n v="1"/>
  </r>
  <r>
    <x v="352"/>
    <n v="1"/>
    <m/>
    <n v="1"/>
  </r>
  <r>
    <x v="353"/>
    <n v="1"/>
    <m/>
    <n v="1"/>
  </r>
  <r>
    <x v="354"/>
    <n v="1"/>
    <m/>
    <n v="1"/>
  </r>
  <r>
    <x v="355"/>
    <n v="1"/>
    <m/>
    <n v="1"/>
  </r>
  <r>
    <x v="356"/>
    <n v="1"/>
    <m/>
    <n v="1"/>
  </r>
  <r>
    <x v="357"/>
    <n v="1"/>
    <m/>
    <n v="1"/>
  </r>
  <r>
    <x v="358"/>
    <n v="1"/>
    <m/>
    <n v="1"/>
  </r>
  <r>
    <x v="359"/>
    <n v="1"/>
    <m/>
    <n v="1"/>
  </r>
  <r>
    <x v="360"/>
    <n v="1"/>
    <m/>
    <n v="1"/>
  </r>
  <r>
    <x v="361"/>
    <n v="1"/>
    <m/>
    <n v="1"/>
  </r>
  <r>
    <x v="362"/>
    <n v="1"/>
    <m/>
    <n v="1"/>
  </r>
  <r>
    <x v="363"/>
    <n v="1"/>
    <m/>
    <n v="1"/>
  </r>
  <r>
    <x v="364"/>
    <n v="1"/>
    <m/>
    <n v="1"/>
  </r>
  <r>
    <x v="365"/>
    <n v="1"/>
    <m/>
    <n v="1"/>
  </r>
  <r>
    <x v="366"/>
    <n v="1"/>
    <m/>
    <n v="1"/>
  </r>
  <r>
    <x v="367"/>
    <n v="1"/>
    <m/>
    <n v="1"/>
  </r>
  <r>
    <x v="368"/>
    <n v="1"/>
    <m/>
    <n v="1"/>
  </r>
  <r>
    <x v="369"/>
    <n v="1"/>
    <m/>
    <n v="1"/>
  </r>
  <r>
    <x v="370"/>
    <n v="1"/>
    <m/>
    <n v="1"/>
  </r>
  <r>
    <x v="371"/>
    <n v="1"/>
    <m/>
    <n v="1"/>
  </r>
  <r>
    <x v="372"/>
    <n v="1"/>
    <m/>
    <n v="1"/>
  </r>
  <r>
    <x v="373"/>
    <n v="1"/>
    <m/>
    <n v="1"/>
  </r>
  <r>
    <x v="374"/>
    <n v="1"/>
    <m/>
    <n v="1"/>
  </r>
  <r>
    <x v="375"/>
    <n v="1"/>
    <m/>
    <n v="1"/>
  </r>
  <r>
    <x v="376"/>
    <n v="1"/>
    <m/>
    <n v="1"/>
  </r>
  <r>
    <x v="377"/>
    <n v="1"/>
    <m/>
    <n v="1"/>
  </r>
  <r>
    <x v="224"/>
    <n v="1"/>
    <m/>
    <n v="1"/>
  </r>
  <r>
    <x v="378"/>
    <n v="1"/>
    <m/>
    <n v="1"/>
  </r>
  <r>
    <x v="379"/>
    <n v="1"/>
    <m/>
    <n v="1"/>
  </r>
  <r>
    <x v="380"/>
    <n v="1"/>
    <m/>
    <n v="1"/>
  </r>
  <r>
    <x v="381"/>
    <n v="1"/>
    <m/>
    <n v="1"/>
  </r>
  <r>
    <x v="382"/>
    <n v="1"/>
    <m/>
    <n v="1"/>
  </r>
  <r>
    <x v="383"/>
    <n v="1"/>
    <m/>
    <n v="1"/>
  </r>
  <r>
    <x v="384"/>
    <n v="1"/>
    <m/>
    <n v="1"/>
  </r>
  <r>
    <x v="385"/>
    <n v="1"/>
    <m/>
    <n v="1"/>
  </r>
  <r>
    <x v="386"/>
    <n v="1"/>
    <m/>
    <n v="1"/>
  </r>
  <r>
    <x v="387"/>
    <n v="1"/>
    <m/>
    <n v="1"/>
  </r>
  <r>
    <x v="388"/>
    <n v="1"/>
    <m/>
    <n v="1"/>
  </r>
  <r>
    <x v="389"/>
    <n v="1"/>
    <m/>
    <n v="1"/>
  </r>
  <r>
    <x v="390"/>
    <n v="1"/>
    <m/>
    <n v="1"/>
  </r>
  <r>
    <x v="391"/>
    <n v="1"/>
    <m/>
    <n v="1"/>
  </r>
  <r>
    <x v="392"/>
    <n v="1"/>
    <m/>
    <n v="1"/>
  </r>
  <r>
    <x v="393"/>
    <n v="1"/>
    <m/>
    <n v="1"/>
  </r>
  <r>
    <x v="394"/>
    <n v="1"/>
    <m/>
    <n v="1"/>
  </r>
  <r>
    <x v="395"/>
    <n v="1"/>
    <m/>
    <n v="1"/>
  </r>
  <r>
    <x v="396"/>
    <n v="1"/>
    <m/>
    <n v="1"/>
  </r>
  <r>
    <x v="397"/>
    <n v="1"/>
    <m/>
    <n v="1"/>
  </r>
  <r>
    <x v="398"/>
    <n v="1"/>
    <m/>
    <n v="1"/>
  </r>
  <r>
    <x v="399"/>
    <n v="1"/>
    <m/>
    <n v="1"/>
  </r>
  <r>
    <x v="400"/>
    <n v="1"/>
    <m/>
    <n v="1"/>
  </r>
  <r>
    <x v="224"/>
    <n v="1"/>
    <m/>
    <n v="1"/>
  </r>
  <r>
    <x v="401"/>
    <n v="1"/>
    <m/>
    <n v="1"/>
  </r>
  <r>
    <x v="402"/>
    <n v="1"/>
    <m/>
    <n v="1"/>
  </r>
  <r>
    <x v="403"/>
    <n v="1"/>
    <m/>
    <n v="1"/>
  </r>
  <r>
    <x v="404"/>
    <n v="1"/>
    <m/>
    <n v="1"/>
  </r>
  <r>
    <x v="405"/>
    <n v="1"/>
    <m/>
    <n v="1"/>
  </r>
  <r>
    <x v="406"/>
    <n v="1"/>
    <m/>
    <n v="1"/>
  </r>
  <r>
    <x v="407"/>
    <n v="1"/>
    <m/>
    <n v="1"/>
  </r>
  <r>
    <x v="408"/>
    <n v="1"/>
    <m/>
    <n v="1"/>
  </r>
  <r>
    <x v="409"/>
    <n v="1"/>
    <m/>
    <n v="1"/>
  </r>
  <r>
    <x v="410"/>
    <n v="1"/>
    <m/>
    <n v="1"/>
  </r>
  <r>
    <x v="411"/>
    <n v="1"/>
    <m/>
    <n v="1"/>
  </r>
  <r>
    <x v="412"/>
    <n v="1"/>
    <m/>
    <n v="1"/>
  </r>
  <r>
    <x v="413"/>
    <n v="1"/>
    <m/>
    <n v="1"/>
  </r>
  <r>
    <x v="414"/>
    <n v="1"/>
    <m/>
    <n v="1"/>
  </r>
  <r>
    <x v="415"/>
    <n v="1"/>
    <m/>
    <n v="1"/>
  </r>
  <r>
    <x v="416"/>
    <n v="1"/>
    <m/>
    <n v="1"/>
  </r>
  <r>
    <x v="417"/>
    <n v="1"/>
    <m/>
    <n v="1"/>
  </r>
  <r>
    <x v="418"/>
    <n v="1"/>
    <m/>
    <n v="1"/>
  </r>
  <r>
    <x v="419"/>
    <n v="1"/>
    <m/>
    <n v="1"/>
  </r>
  <r>
    <x v="420"/>
    <n v="1"/>
    <m/>
    <n v="1"/>
  </r>
  <r>
    <x v="421"/>
    <n v="1"/>
    <m/>
    <n v="1"/>
  </r>
  <r>
    <x v="422"/>
    <n v="1"/>
    <m/>
    <n v="1"/>
  </r>
  <r>
    <x v="423"/>
    <n v="1"/>
    <m/>
    <n v="1"/>
  </r>
  <r>
    <x v="424"/>
    <n v="1"/>
    <m/>
    <n v="1"/>
  </r>
  <r>
    <x v="425"/>
    <n v="1"/>
    <m/>
    <n v="1"/>
  </r>
  <r>
    <x v="426"/>
    <n v="1"/>
    <m/>
    <n v="1"/>
  </r>
  <r>
    <x v="427"/>
    <n v="1"/>
    <m/>
    <n v="1"/>
  </r>
  <r>
    <x v="428"/>
    <n v="1"/>
    <m/>
    <n v="1"/>
  </r>
  <r>
    <x v="429"/>
    <n v="1"/>
    <m/>
    <n v="1"/>
  </r>
  <r>
    <x v="430"/>
    <n v="1"/>
    <m/>
    <n v="1"/>
  </r>
  <r>
    <x v="431"/>
    <n v="1"/>
    <m/>
    <n v="1"/>
  </r>
  <r>
    <x v="432"/>
    <n v="1"/>
    <m/>
    <n v="1"/>
  </r>
  <r>
    <x v="433"/>
    <n v="1"/>
    <m/>
    <n v="1"/>
  </r>
  <r>
    <x v="434"/>
    <n v="1"/>
    <m/>
    <n v="1"/>
  </r>
  <r>
    <x v="435"/>
    <n v="1"/>
    <m/>
    <n v="1"/>
  </r>
  <r>
    <x v="436"/>
    <n v="1"/>
    <m/>
    <n v="1"/>
  </r>
  <r>
    <x v="437"/>
    <n v="1"/>
    <m/>
    <n v="1"/>
  </r>
  <r>
    <x v="438"/>
    <n v="1"/>
    <m/>
    <n v="1"/>
  </r>
  <r>
    <x v="439"/>
    <n v="1"/>
    <m/>
    <n v="1"/>
  </r>
  <r>
    <x v="440"/>
    <n v="1"/>
    <m/>
    <n v="1"/>
  </r>
  <r>
    <x v="441"/>
    <n v="1"/>
    <m/>
    <n v="1"/>
  </r>
  <r>
    <x v="442"/>
    <n v="1"/>
    <m/>
    <n v="1"/>
  </r>
  <r>
    <x v="443"/>
    <n v="1"/>
    <m/>
    <n v="1"/>
  </r>
  <r>
    <x v="444"/>
    <n v="1"/>
    <m/>
    <n v="1"/>
  </r>
  <r>
    <x v="445"/>
    <n v="1"/>
    <m/>
    <n v="1"/>
  </r>
  <r>
    <x v="446"/>
    <n v="1"/>
    <m/>
    <n v="1"/>
  </r>
  <r>
    <x v="447"/>
    <n v="1"/>
    <m/>
    <n v="1"/>
  </r>
  <r>
    <x v="448"/>
    <n v="1"/>
    <m/>
    <n v="1"/>
  </r>
  <r>
    <x v="449"/>
    <n v="1"/>
    <m/>
    <n v="1"/>
  </r>
  <r>
    <x v="450"/>
    <n v="1"/>
    <m/>
    <n v="1"/>
  </r>
  <r>
    <x v="451"/>
    <n v="1"/>
    <m/>
    <n v="1"/>
  </r>
  <r>
    <x v="452"/>
    <n v="1"/>
    <m/>
    <n v="1"/>
  </r>
  <r>
    <x v="453"/>
    <n v="1"/>
    <m/>
    <n v="1"/>
  </r>
  <r>
    <x v="454"/>
    <n v="1"/>
    <m/>
    <n v="1"/>
  </r>
  <r>
    <x v="455"/>
    <n v="1"/>
    <m/>
    <n v="1"/>
  </r>
  <r>
    <x v="456"/>
    <n v="1"/>
    <m/>
    <n v="1"/>
  </r>
  <r>
    <x v="457"/>
    <n v="1"/>
    <m/>
    <n v="1"/>
  </r>
  <r>
    <x v="458"/>
    <n v="1"/>
    <m/>
    <n v="1"/>
  </r>
  <r>
    <x v="459"/>
    <n v="1"/>
    <m/>
    <n v="1"/>
  </r>
  <r>
    <x v="460"/>
    <n v="1"/>
    <m/>
    <n v="1"/>
  </r>
  <r>
    <x v="461"/>
    <n v="1"/>
    <m/>
    <n v="1"/>
  </r>
  <r>
    <x v="462"/>
    <n v="1"/>
    <m/>
    <n v="1"/>
  </r>
  <r>
    <x v="463"/>
    <n v="1"/>
    <m/>
    <n v="1"/>
  </r>
  <r>
    <x v="464"/>
    <n v="1"/>
    <m/>
    <n v="1"/>
  </r>
  <r>
    <x v="465"/>
    <n v="1"/>
    <m/>
    <n v="1"/>
  </r>
  <r>
    <x v="466"/>
    <n v="1"/>
    <m/>
    <n v="1"/>
  </r>
  <r>
    <x v="467"/>
    <n v="1"/>
    <m/>
    <n v="1"/>
  </r>
  <r>
    <x v="468"/>
    <n v="1"/>
    <m/>
    <n v="1"/>
  </r>
  <r>
    <x v="469"/>
    <n v="1"/>
    <m/>
    <n v="1"/>
  </r>
  <r>
    <x v="470"/>
    <n v="1"/>
    <m/>
    <n v="1"/>
  </r>
  <r>
    <x v="471"/>
    <n v="1"/>
    <m/>
    <n v="1"/>
  </r>
  <r>
    <x v="472"/>
    <n v="1"/>
    <m/>
    <n v="1"/>
  </r>
  <r>
    <x v="473"/>
    <n v="1"/>
    <m/>
    <n v="1"/>
  </r>
  <r>
    <x v="474"/>
    <n v="1"/>
    <m/>
    <n v="1"/>
  </r>
  <r>
    <x v="475"/>
    <n v="1"/>
    <m/>
    <n v="1"/>
  </r>
  <r>
    <x v="476"/>
    <n v="1"/>
    <m/>
    <n v="1"/>
  </r>
  <r>
    <x v="477"/>
    <n v="1"/>
    <m/>
    <n v="1"/>
  </r>
  <r>
    <x v="478"/>
    <n v="1"/>
    <m/>
    <n v="1"/>
  </r>
  <r>
    <x v="479"/>
    <n v="1"/>
    <m/>
    <n v="1"/>
  </r>
  <r>
    <x v="480"/>
    <n v="1"/>
    <m/>
    <n v="1"/>
  </r>
  <r>
    <x v="481"/>
    <n v="1"/>
    <m/>
    <n v="1"/>
  </r>
  <r>
    <x v="482"/>
    <n v="1"/>
    <m/>
    <n v="1"/>
  </r>
  <r>
    <x v="483"/>
    <n v="1"/>
    <m/>
    <n v="1"/>
  </r>
  <r>
    <x v="484"/>
    <n v="1"/>
    <m/>
    <n v="1"/>
  </r>
  <r>
    <x v="485"/>
    <n v="1"/>
    <m/>
    <n v="1"/>
  </r>
  <r>
    <x v="486"/>
    <n v="1"/>
    <m/>
    <n v="1"/>
  </r>
  <r>
    <x v="487"/>
    <n v="1"/>
    <m/>
    <n v="1"/>
  </r>
  <r>
    <x v="488"/>
    <n v="1"/>
    <m/>
    <n v="1"/>
  </r>
  <r>
    <x v="489"/>
    <n v="1"/>
    <m/>
    <n v="1"/>
  </r>
  <r>
    <x v="490"/>
    <n v="1"/>
    <m/>
    <n v="1"/>
  </r>
  <r>
    <x v="491"/>
    <n v="1"/>
    <m/>
    <n v="1"/>
  </r>
  <r>
    <x v="492"/>
    <n v="1"/>
    <m/>
    <n v="1"/>
  </r>
  <r>
    <x v="493"/>
    <n v="1"/>
    <m/>
    <n v="1"/>
  </r>
  <r>
    <x v="494"/>
    <n v="1"/>
    <m/>
    <n v="1"/>
  </r>
  <r>
    <x v="495"/>
    <n v="1"/>
    <m/>
    <n v="1"/>
  </r>
  <r>
    <x v="496"/>
    <n v="1"/>
    <m/>
    <n v="1"/>
  </r>
  <r>
    <x v="497"/>
    <n v="1"/>
    <m/>
    <n v="1"/>
  </r>
  <r>
    <x v="498"/>
    <n v="1"/>
    <m/>
    <n v="1"/>
  </r>
  <r>
    <x v="499"/>
    <n v="1"/>
    <m/>
    <n v="1"/>
  </r>
  <r>
    <x v="500"/>
    <n v="1"/>
    <m/>
    <n v="1"/>
  </r>
  <r>
    <x v="501"/>
    <n v="1"/>
    <m/>
    <n v="1"/>
  </r>
  <r>
    <x v="502"/>
    <n v="1"/>
    <m/>
    <n v="1"/>
  </r>
  <r>
    <x v="503"/>
    <n v="1"/>
    <m/>
    <n v="1"/>
  </r>
  <r>
    <x v="504"/>
    <n v="1"/>
    <m/>
    <n v="1"/>
  </r>
  <r>
    <x v="505"/>
    <n v="1"/>
    <m/>
    <n v="1"/>
  </r>
  <r>
    <x v="506"/>
    <n v="1"/>
    <m/>
    <n v="1"/>
  </r>
  <r>
    <x v="507"/>
    <n v="1"/>
    <m/>
    <n v="1"/>
  </r>
  <r>
    <x v="508"/>
    <n v="1"/>
    <m/>
    <n v="1"/>
  </r>
  <r>
    <x v="509"/>
    <n v="1"/>
    <m/>
    <n v="1"/>
  </r>
  <r>
    <x v="510"/>
    <n v="1"/>
    <m/>
    <n v="1"/>
  </r>
  <r>
    <x v="511"/>
    <n v="1"/>
    <m/>
    <n v="1"/>
  </r>
  <r>
    <x v="512"/>
    <n v="1"/>
    <m/>
    <n v="1"/>
  </r>
  <r>
    <x v="513"/>
    <n v="1"/>
    <m/>
    <n v="1"/>
  </r>
  <r>
    <x v="514"/>
    <n v="1"/>
    <m/>
    <n v="1"/>
  </r>
  <r>
    <x v="515"/>
    <n v="1"/>
    <m/>
    <n v="1"/>
  </r>
  <r>
    <x v="516"/>
    <n v="1"/>
    <m/>
    <n v="1"/>
  </r>
  <r>
    <x v="517"/>
    <n v="1"/>
    <m/>
    <n v="1"/>
  </r>
  <r>
    <x v="518"/>
    <n v="1"/>
    <m/>
    <n v="1"/>
  </r>
  <r>
    <x v="519"/>
    <n v="1"/>
    <m/>
    <n v="1"/>
  </r>
  <r>
    <x v="520"/>
    <n v="1"/>
    <m/>
    <n v="1"/>
  </r>
  <r>
    <x v="521"/>
    <n v="1"/>
    <m/>
    <n v="1"/>
  </r>
  <r>
    <x v="522"/>
    <n v="1"/>
    <m/>
    <n v="1"/>
  </r>
  <r>
    <x v="523"/>
    <n v="1"/>
    <m/>
    <n v="1"/>
  </r>
  <r>
    <x v="524"/>
    <n v="1"/>
    <m/>
    <n v="1"/>
  </r>
  <r>
    <x v="525"/>
    <n v="1"/>
    <m/>
    <n v="1"/>
  </r>
  <r>
    <x v="526"/>
    <n v="1"/>
    <m/>
    <n v="1"/>
  </r>
  <r>
    <x v="527"/>
    <n v="1"/>
    <m/>
    <n v="1"/>
  </r>
  <r>
    <x v="528"/>
    <n v="1"/>
    <m/>
    <n v="1"/>
  </r>
  <r>
    <x v="529"/>
    <n v="1"/>
    <m/>
    <n v="1"/>
  </r>
  <r>
    <x v="530"/>
    <n v="1"/>
    <m/>
    <n v="1"/>
  </r>
  <r>
    <x v="531"/>
    <n v="1"/>
    <m/>
    <n v="1"/>
  </r>
  <r>
    <x v="532"/>
    <n v="1"/>
    <m/>
    <n v="1"/>
  </r>
  <r>
    <x v="533"/>
    <n v="1"/>
    <m/>
    <n v="1"/>
  </r>
  <r>
    <x v="534"/>
    <n v="1"/>
    <m/>
    <n v="1"/>
  </r>
  <r>
    <x v="535"/>
    <n v="1"/>
    <m/>
    <n v="1"/>
  </r>
  <r>
    <x v="536"/>
    <n v="1"/>
    <m/>
    <n v="1"/>
  </r>
  <r>
    <x v="537"/>
    <n v="1"/>
    <m/>
    <n v="1"/>
  </r>
  <r>
    <x v="538"/>
    <n v="1"/>
    <m/>
    <n v="1"/>
  </r>
  <r>
    <x v="539"/>
    <n v="1"/>
    <m/>
    <n v="1"/>
  </r>
  <r>
    <x v="540"/>
    <n v="1"/>
    <m/>
    <n v="1"/>
  </r>
  <r>
    <x v="541"/>
    <n v="1"/>
    <m/>
    <n v="1"/>
  </r>
  <r>
    <x v="542"/>
    <m/>
    <m/>
    <n v="0"/>
  </r>
  <r>
    <x v="28"/>
    <m/>
    <n v="-1"/>
    <n v="-1"/>
  </r>
  <r>
    <x v="29"/>
    <m/>
    <n v="-1"/>
    <n v="-1"/>
  </r>
  <r>
    <x v="30"/>
    <m/>
    <n v="-1"/>
    <n v="-1"/>
  </r>
  <r>
    <x v="31"/>
    <m/>
    <n v="-1"/>
    <n v="-1"/>
  </r>
  <r>
    <x v="32"/>
    <m/>
    <n v="-1"/>
    <n v="-1"/>
  </r>
  <r>
    <x v="34"/>
    <m/>
    <n v="-1"/>
    <n v="-1"/>
  </r>
  <r>
    <x v="37"/>
    <m/>
    <n v="-1"/>
    <n v="-1"/>
  </r>
  <r>
    <x v="38"/>
    <m/>
    <n v="-1"/>
    <n v="-1"/>
  </r>
  <r>
    <x v="39"/>
    <m/>
    <n v="-1"/>
    <n v="-1"/>
  </r>
  <r>
    <x v="40"/>
    <m/>
    <n v="-1"/>
    <n v="-1"/>
  </r>
  <r>
    <x v="41"/>
    <m/>
    <n v="-1"/>
    <n v="-1"/>
  </r>
  <r>
    <x v="42"/>
    <m/>
    <n v="-1"/>
    <n v="-1"/>
  </r>
  <r>
    <x v="43"/>
    <m/>
    <n v="-1"/>
    <n v="-1"/>
  </r>
  <r>
    <x v="44"/>
    <m/>
    <n v="-1"/>
    <n v="-1"/>
  </r>
  <r>
    <x v="45"/>
    <m/>
    <n v="-1"/>
    <n v="-1"/>
  </r>
  <r>
    <x v="46"/>
    <m/>
    <n v="-1"/>
    <n v="-1"/>
  </r>
  <r>
    <x v="47"/>
    <m/>
    <n v="-1"/>
    <n v="-1"/>
  </r>
  <r>
    <x v="48"/>
    <m/>
    <n v="-1"/>
    <n v="-1"/>
  </r>
  <r>
    <x v="49"/>
    <m/>
    <n v="-1"/>
    <n v="-1"/>
  </r>
  <r>
    <x v="50"/>
    <m/>
    <n v="-1"/>
    <n v="-1"/>
  </r>
  <r>
    <x v="51"/>
    <m/>
    <n v="-1"/>
    <n v="-1"/>
  </r>
  <r>
    <x v="52"/>
    <m/>
    <n v="-1"/>
    <n v="-1"/>
  </r>
  <r>
    <x v="53"/>
    <m/>
    <n v="-1"/>
    <n v="-1"/>
  </r>
  <r>
    <x v="54"/>
    <m/>
    <n v="-1"/>
    <n v="-1"/>
  </r>
  <r>
    <x v="55"/>
    <m/>
    <n v="-1"/>
    <n v="-1"/>
  </r>
  <r>
    <x v="56"/>
    <m/>
    <n v="-1"/>
    <n v="-1"/>
  </r>
  <r>
    <x v="57"/>
    <m/>
    <n v="-1"/>
    <n v="-1"/>
  </r>
  <r>
    <x v="106"/>
    <m/>
    <n v="-1"/>
    <n v="-1"/>
  </r>
  <r>
    <x v="107"/>
    <m/>
    <n v="-1"/>
    <n v="-1"/>
  </r>
  <r>
    <x v="108"/>
    <m/>
    <n v="-1"/>
    <n v="-1"/>
  </r>
  <r>
    <x v="109"/>
    <m/>
    <n v="-1"/>
    <n v="-1"/>
  </r>
  <r>
    <x v="110"/>
    <m/>
    <n v="-1"/>
    <n v="-1"/>
  </r>
  <r>
    <x v="111"/>
    <m/>
    <n v="-1"/>
    <n v="-1"/>
  </r>
  <r>
    <x v="58"/>
    <m/>
    <n v="-1"/>
    <n v="-1"/>
  </r>
  <r>
    <x v="59"/>
    <m/>
    <n v="-1"/>
    <n v="-1"/>
  </r>
  <r>
    <x v="60"/>
    <m/>
    <n v="-1"/>
    <n v="-1"/>
  </r>
  <r>
    <x v="61"/>
    <m/>
    <n v="-1"/>
    <n v="-1"/>
  </r>
  <r>
    <x v="64"/>
    <m/>
    <n v="-1"/>
    <n v="-1"/>
  </r>
  <r>
    <x v="62"/>
    <m/>
    <n v="-1"/>
    <n v="-1"/>
  </r>
  <r>
    <x v="63"/>
    <m/>
    <n v="-1"/>
    <n v="-1"/>
  </r>
  <r>
    <x v="65"/>
    <m/>
    <n v="-1"/>
    <n v="-1"/>
  </r>
  <r>
    <x v="66"/>
    <m/>
    <n v="-1"/>
    <n v="-1"/>
  </r>
  <r>
    <x v="67"/>
    <m/>
    <n v="-1"/>
    <n v="-1"/>
  </r>
  <r>
    <x v="68"/>
    <m/>
    <n v="-1"/>
    <n v="-1"/>
  </r>
  <r>
    <x v="69"/>
    <m/>
    <n v="-1"/>
    <n v="-1"/>
  </r>
  <r>
    <x v="70"/>
    <m/>
    <n v="-1"/>
    <n v="-1"/>
  </r>
  <r>
    <x v="71"/>
    <m/>
    <n v="-1"/>
    <n v="-1"/>
  </r>
  <r>
    <x v="74"/>
    <m/>
    <n v="-1"/>
    <n v="-1"/>
  </r>
  <r>
    <x v="72"/>
    <m/>
    <n v="-1"/>
    <n v="-1"/>
  </r>
  <r>
    <x v="73"/>
    <m/>
    <n v="-1"/>
    <n v="-1"/>
  </r>
  <r>
    <x v="76"/>
    <m/>
    <n v="-1"/>
    <n v="-1"/>
  </r>
  <r>
    <x v="75"/>
    <m/>
    <n v="-1"/>
    <n v="-1"/>
  </r>
  <r>
    <x v="77"/>
    <m/>
    <n v="-1"/>
    <n v="-1"/>
  </r>
  <r>
    <x v="78"/>
    <m/>
    <n v="-1"/>
    <n v="-1"/>
  </r>
  <r>
    <x v="79"/>
    <m/>
    <n v="-1"/>
    <n v="-1"/>
  </r>
  <r>
    <x v="80"/>
    <m/>
    <n v="-1"/>
    <n v="-1"/>
  </r>
  <r>
    <x v="81"/>
    <m/>
    <n v="-1"/>
    <n v="-1"/>
  </r>
  <r>
    <x v="82"/>
    <m/>
    <n v="-1"/>
    <n v="-1"/>
  </r>
  <r>
    <x v="83"/>
    <m/>
    <n v="-1"/>
    <n v="-1"/>
  </r>
  <r>
    <x v="84"/>
    <m/>
    <n v="-1"/>
    <n v="-1"/>
  </r>
  <r>
    <x v="85"/>
    <m/>
    <n v="-1"/>
    <n v="-1"/>
  </r>
  <r>
    <x v="86"/>
    <m/>
    <n v="-1"/>
    <n v="-1"/>
  </r>
  <r>
    <x v="87"/>
    <m/>
    <n v="-1"/>
    <n v="-1"/>
  </r>
  <r>
    <x v="88"/>
    <m/>
    <n v="-1"/>
    <n v="-1"/>
  </r>
  <r>
    <x v="89"/>
    <m/>
    <n v="-1"/>
    <n v="-1"/>
  </r>
  <r>
    <x v="90"/>
    <m/>
    <n v="-1"/>
    <n v="-1"/>
  </r>
  <r>
    <x v="91"/>
    <m/>
    <n v="-1"/>
    <n v="-1"/>
  </r>
  <r>
    <x v="92"/>
    <m/>
    <n v="-1"/>
    <n v="-1"/>
  </r>
  <r>
    <x v="93"/>
    <m/>
    <n v="-1"/>
    <n v="-1"/>
  </r>
  <r>
    <x v="94"/>
    <m/>
    <n v="-1"/>
    <n v="-1"/>
  </r>
  <r>
    <x v="95"/>
    <m/>
    <n v="-1"/>
    <n v="-1"/>
  </r>
  <r>
    <x v="96"/>
    <m/>
    <n v="-1"/>
    <n v="-1"/>
  </r>
  <r>
    <x v="97"/>
    <m/>
    <n v="-1"/>
    <n v="-1"/>
  </r>
  <r>
    <x v="98"/>
    <m/>
    <n v="-1"/>
    <n v="-1"/>
  </r>
  <r>
    <x v="99"/>
    <m/>
    <n v="-1"/>
    <n v="-1"/>
  </r>
  <r>
    <x v="100"/>
    <m/>
    <n v="-1"/>
    <n v="-1"/>
  </r>
  <r>
    <x v="101"/>
    <m/>
    <n v="-1"/>
    <n v="-1"/>
  </r>
  <r>
    <x v="102"/>
    <m/>
    <n v="-1"/>
    <n v="-1"/>
  </r>
  <r>
    <x v="103"/>
    <m/>
    <n v="-1"/>
    <n v="-1"/>
  </r>
  <r>
    <x v="104"/>
    <m/>
    <n v="-1"/>
    <n v="-1"/>
  </r>
  <r>
    <x v="105"/>
    <m/>
    <n v="-1"/>
    <n v="-1"/>
  </r>
  <r>
    <x v="542"/>
    <m/>
    <n v="-1"/>
    <n v="-1"/>
  </r>
  <r>
    <x v="542"/>
    <m/>
    <n v="-1"/>
    <n v="-1"/>
  </r>
  <r>
    <x v="112"/>
    <m/>
    <n v="-1"/>
    <n v="-1"/>
  </r>
  <r>
    <x v="113"/>
    <m/>
    <n v="-1"/>
    <n v="-1"/>
  </r>
  <r>
    <x v="114"/>
    <m/>
    <n v="-1"/>
    <n v="-1"/>
  </r>
  <r>
    <x v="115"/>
    <m/>
    <n v="-1"/>
    <n v="-1"/>
  </r>
  <r>
    <x v="116"/>
    <m/>
    <n v="-1"/>
    <n v="-1"/>
  </r>
  <r>
    <x v="117"/>
    <m/>
    <n v="-1"/>
    <n v="-1"/>
  </r>
  <r>
    <x v="118"/>
    <m/>
    <n v="-1"/>
    <n v="-1"/>
  </r>
  <r>
    <x v="119"/>
    <m/>
    <n v="-1"/>
    <n v="-1"/>
  </r>
  <r>
    <x v="120"/>
    <m/>
    <n v="-1"/>
    <n v="-1"/>
  </r>
  <r>
    <x v="152"/>
    <m/>
    <n v="-1"/>
    <n v="-1"/>
  </r>
  <r>
    <x v="121"/>
    <m/>
    <n v="-1"/>
    <n v="-1"/>
  </r>
  <r>
    <x v="122"/>
    <m/>
    <n v="-1"/>
    <n v="-1"/>
  </r>
  <r>
    <x v="123"/>
    <m/>
    <n v="-1"/>
    <n v="-1"/>
  </r>
  <r>
    <x v="155"/>
    <m/>
    <n v="-1"/>
    <n v="-1"/>
  </r>
  <r>
    <x v="124"/>
    <m/>
    <n v="-1"/>
    <n v="-1"/>
  </r>
  <r>
    <x v="125"/>
    <m/>
    <n v="-1"/>
    <n v="-1"/>
  </r>
  <r>
    <x v="126"/>
    <m/>
    <n v="-1"/>
    <n v="-1"/>
  </r>
  <r>
    <x v="127"/>
    <m/>
    <n v="-1"/>
    <n v="-1"/>
  </r>
  <r>
    <x v="128"/>
    <m/>
    <n v="-1"/>
    <n v="-1"/>
  </r>
  <r>
    <x v="153"/>
    <m/>
    <n v="-1"/>
    <n v="-1"/>
  </r>
  <r>
    <x v="129"/>
    <m/>
    <n v="-1"/>
    <n v="-1"/>
  </r>
  <r>
    <x v="130"/>
    <m/>
    <n v="-1"/>
    <n v="-1"/>
  </r>
  <r>
    <x v="131"/>
    <m/>
    <n v="-1"/>
    <n v="-1"/>
  </r>
  <r>
    <x v="132"/>
    <m/>
    <n v="-1"/>
    <n v="-1"/>
  </r>
  <r>
    <x v="133"/>
    <m/>
    <n v="-1"/>
    <n v="-1"/>
  </r>
  <r>
    <x v="134"/>
    <m/>
    <n v="-1"/>
    <n v="-1"/>
  </r>
  <r>
    <x v="135"/>
    <m/>
    <n v="-1"/>
    <n v="-1"/>
  </r>
  <r>
    <x v="136"/>
    <m/>
    <n v="-1"/>
    <n v="-1"/>
  </r>
  <r>
    <x v="137"/>
    <m/>
    <n v="-1"/>
    <n v="-1"/>
  </r>
  <r>
    <x v="138"/>
    <m/>
    <n v="-1"/>
    <n v="-1"/>
  </r>
  <r>
    <x v="139"/>
    <m/>
    <n v="-1"/>
    <n v="-1"/>
  </r>
  <r>
    <x v="140"/>
    <m/>
    <n v="-1"/>
    <n v="-1"/>
  </r>
  <r>
    <x v="141"/>
    <m/>
    <n v="-1"/>
    <n v="-1"/>
  </r>
  <r>
    <x v="142"/>
    <m/>
    <n v="-1"/>
    <n v="-1"/>
  </r>
  <r>
    <x v="154"/>
    <m/>
    <n v="-1"/>
    <n v="-1"/>
  </r>
  <r>
    <x v="143"/>
    <m/>
    <n v="-1"/>
    <n v="-1"/>
  </r>
  <r>
    <x v="144"/>
    <m/>
    <n v="-1"/>
    <n v="-1"/>
  </r>
  <r>
    <x v="145"/>
    <m/>
    <n v="-1"/>
    <n v="-1"/>
  </r>
  <r>
    <x v="146"/>
    <m/>
    <n v="-1"/>
    <n v="-1"/>
  </r>
  <r>
    <x v="147"/>
    <m/>
    <n v="-1"/>
    <n v="-1"/>
  </r>
  <r>
    <x v="148"/>
    <m/>
    <n v="-1"/>
    <n v="-1"/>
  </r>
  <r>
    <x v="149"/>
    <m/>
    <n v="-1"/>
    <n v="-1"/>
  </r>
  <r>
    <x v="150"/>
    <m/>
    <n v="-1"/>
    <n v="-1"/>
  </r>
  <r>
    <x v="151"/>
    <m/>
    <n v="-1"/>
    <n v="-1"/>
  </r>
  <r>
    <x v="156"/>
    <m/>
    <n v="-1"/>
    <n v="-1"/>
  </r>
  <r>
    <x v="157"/>
    <m/>
    <n v="-1"/>
    <n v="-1"/>
  </r>
  <r>
    <x v="158"/>
    <m/>
    <n v="-1"/>
    <n v="-1"/>
  </r>
  <r>
    <x v="159"/>
    <m/>
    <n v="-1"/>
    <n v="-1"/>
  </r>
  <r>
    <x v="160"/>
    <m/>
    <n v="-1"/>
    <n v="-1"/>
  </r>
  <r>
    <x v="161"/>
    <m/>
    <n v="-1"/>
    <n v="-1"/>
  </r>
  <r>
    <x v="162"/>
    <m/>
    <n v="-1"/>
    <n v="-1"/>
  </r>
  <r>
    <x v="163"/>
    <m/>
    <n v="-1"/>
    <n v="-1"/>
  </r>
  <r>
    <x v="164"/>
    <m/>
    <n v="-1"/>
    <n v="-1"/>
  </r>
  <r>
    <x v="165"/>
    <m/>
    <n v="-1"/>
    <n v="-1"/>
  </r>
  <r>
    <x v="166"/>
    <m/>
    <n v="-1"/>
    <n v="-1"/>
  </r>
  <r>
    <x v="167"/>
    <m/>
    <n v="-1"/>
    <n v="-1"/>
  </r>
  <r>
    <x v="168"/>
    <m/>
    <n v="-1"/>
    <n v="-1"/>
  </r>
  <r>
    <x v="169"/>
    <m/>
    <n v="-1"/>
    <n v="-1"/>
  </r>
  <r>
    <x v="171"/>
    <m/>
    <n v="-1"/>
    <n v="-1"/>
  </r>
  <r>
    <x v="170"/>
    <m/>
    <n v="-1"/>
    <n v="-1"/>
  </r>
  <r>
    <x v="172"/>
    <m/>
    <n v="-1"/>
    <n v="-1"/>
  </r>
  <r>
    <x v="173"/>
    <m/>
    <n v="-1"/>
    <n v="-1"/>
  </r>
  <r>
    <x v="174"/>
    <m/>
    <n v="-1"/>
    <n v="-1"/>
  </r>
  <r>
    <x v="175"/>
    <m/>
    <n v="-1"/>
    <n v="-1"/>
  </r>
  <r>
    <x v="176"/>
    <m/>
    <n v="-1"/>
    <n v="-1"/>
  </r>
  <r>
    <x v="177"/>
    <m/>
    <n v="-1"/>
    <n v="-1"/>
  </r>
  <r>
    <x v="178"/>
    <m/>
    <n v="-1"/>
    <n v="-1"/>
  </r>
  <r>
    <x v="179"/>
    <m/>
    <n v="-1"/>
    <n v="-1"/>
  </r>
  <r>
    <x v="180"/>
    <m/>
    <n v="-1"/>
    <n v="-1"/>
  </r>
  <r>
    <x v="181"/>
    <m/>
    <n v="-1"/>
    <n v="-1"/>
  </r>
  <r>
    <x v="182"/>
    <m/>
    <n v="-1"/>
    <n v="-1"/>
  </r>
  <r>
    <x v="183"/>
    <m/>
    <n v="-1"/>
    <n v="-1"/>
  </r>
  <r>
    <x v="187"/>
    <m/>
    <n v="-1"/>
    <n v="-1"/>
  </r>
  <r>
    <x v="184"/>
    <m/>
    <n v="-1"/>
    <n v="-1"/>
  </r>
  <r>
    <x v="185"/>
    <m/>
    <n v="-1"/>
    <n v="-1"/>
  </r>
  <r>
    <x v="186"/>
    <m/>
    <n v="-1"/>
    <n v="-1"/>
  </r>
  <r>
    <x v="188"/>
    <m/>
    <n v="-1"/>
    <n v="-1"/>
  </r>
  <r>
    <x v="189"/>
    <m/>
    <n v="-1"/>
    <n v="-1"/>
  </r>
  <r>
    <x v="190"/>
    <m/>
    <n v="-1"/>
    <n v="-1"/>
  </r>
  <r>
    <x v="191"/>
    <m/>
    <n v="-1"/>
    <n v="-1"/>
  </r>
  <r>
    <x v="192"/>
    <m/>
    <n v="-1"/>
    <n v="-1"/>
  </r>
  <r>
    <x v="193"/>
    <m/>
    <n v="-1"/>
    <n v="-1"/>
  </r>
  <r>
    <x v="194"/>
    <m/>
    <n v="-1"/>
    <n v="-1"/>
  </r>
  <r>
    <x v="195"/>
    <m/>
    <n v="-1"/>
    <n v="-1"/>
  </r>
  <r>
    <x v="196"/>
    <m/>
    <n v="-1"/>
    <n v="-1"/>
  </r>
  <r>
    <x v="197"/>
    <m/>
    <n v="-1"/>
    <n v="-1"/>
  </r>
  <r>
    <x v="198"/>
    <m/>
    <n v="-1"/>
    <n v="-1"/>
  </r>
  <r>
    <x v="199"/>
    <m/>
    <n v="-1"/>
    <n v="-1"/>
  </r>
  <r>
    <x v="200"/>
    <m/>
    <n v="-1"/>
    <n v="-1"/>
  </r>
  <r>
    <x v="201"/>
    <m/>
    <n v="-1"/>
    <n v="-1"/>
  </r>
  <r>
    <x v="202"/>
    <m/>
    <n v="-1"/>
    <n v="-1"/>
  </r>
  <r>
    <x v="203"/>
    <m/>
    <n v="-1"/>
    <n v="-1"/>
  </r>
  <r>
    <x v="204"/>
    <m/>
    <n v="-1"/>
    <n v="-1"/>
  </r>
  <r>
    <x v="205"/>
    <m/>
    <n v="-1"/>
    <n v="-1"/>
  </r>
  <r>
    <x v="206"/>
    <m/>
    <n v="-1"/>
    <n v="-1"/>
  </r>
  <r>
    <x v="207"/>
    <m/>
    <n v="-1"/>
    <n v="-1"/>
  </r>
  <r>
    <x v="208"/>
    <m/>
    <n v="-1"/>
    <n v="-1"/>
  </r>
  <r>
    <x v="209"/>
    <m/>
    <n v="-1"/>
    <n v="-1"/>
  </r>
  <r>
    <x v="210"/>
    <m/>
    <n v="-1"/>
    <n v="-1"/>
  </r>
  <r>
    <x v="211"/>
    <m/>
    <n v="-1"/>
    <n v="-1"/>
  </r>
  <r>
    <x v="212"/>
    <m/>
    <n v="-1"/>
    <n v="-1"/>
  </r>
  <r>
    <x v="213"/>
    <m/>
    <n v="-1"/>
    <n v="-1"/>
  </r>
  <r>
    <x v="214"/>
    <m/>
    <n v="-1"/>
    <n v="-1"/>
  </r>
  <r>
    <x v="215"/>
    <m/>
    <n v="-1"/>
    <n v="-1"/>
  </r>
  <r>
    <x v="216"/>
    <m/>
    <n v="-1"/>
    <n v="-1"/>
  </r>
  <r>
    <x v="217"/>
    <m/>
    <n v="-1"/>
    <n v="-1"/>
  </r>
  <r>
    <x v="218"/>
    <m/>
    <n v="-1"/>
    <n v="-1"/>
  </r>
  <r>
    <x v="219"/>
    <m/>
    <n v="-1"/>
    <n v="-1"/>
  </r>
  <r>
    <x v="220"/>
    <m/>
    <n v="-1"/>
    <n v="-1"/>
  </r>
  <r>
    <x v="221"/>
    <m/>
    <n v="-1"/>
    <n v="-1"/>
  </r>
  <r>
    <x v="222"/>
    <m/>
    <n v="-1"/>
    <n v="-1"/>
  </r>
  <r>
    <x v="223"/>
    <m/>
    <n v="-1"/>
    <n v="-1"/>
  </r>
  <r>
    <x v="226"/>
    <m/>
    <n v="-1"/>
    <n v="-1"/>
  </r>
  <r>
    <x v="225"/>
    <m/>
    <n v="-1"/>
    <n v="-1"/>
  </r>
  <r>
    <x v="227"/>
    <m/>
    <n v="-1"/>
    <n v="-1"/>
  </r>
  <r>
    <x v="228"/>
    <m/>
    <n v="-1"/>
    <n v="-1"/>
  </r>
  <r>
    <x v="229"/>
    <m/>
    <n v="-1"/>
    <n v="-1"/>
  </r>
  <r>
    <x v="230"/>
    <m/>
    <n v="-1"/>
    <n v="-1"/>
  </r>
  <r>
    <x v="231"/>
    <m/>
    <n v="-1"/>
    <n v="-1"/>
  </r>
  <r>
    <x v="232"/>
    <m/>
    <n v="-1"/>
    <n v="-1"/>
  </r>
  <r>
    <x v="233"/>
    <m/>
    <n v="-1"/>
    <n v="-1"/>
  </r>
  <r>
    <x v="234"/>
    <m/>
    <n v="-1"/>
    <n v="-1"/>
  </r>
  <r>
    <x v="235"/>
    <m/>
    <n v="-1"/>
    <n v="-1"/>
  </r>
  <r>
    <x v="236"/>
    <m/>
    <n v="-1"/>
    <n v="-1"/>
  </r>
  <r>
    <x v="237"/>
    <m/>
    <n v="-1"/>
    <n v="-1"/>
  </r>
  <r>
    <x v="238"/>
    <m/>
    <n v="-1"/>
    <n v="-1"/>
  </r>
  <r>
    <x v="239"/>
    <m/>
    <n v="-1"/>
    <n v="-1"/>
  </r>
  <r>
    <x v="240"/>
    <m/>
    <n v="-1"/>
    <n v="-1"/>
  </r>
  <r>
    <x v="241"/>
    <m/>
    <n v="-1"/>
    <n v="-1"/>
  </r>
  <r>
    <x v="242"/>
    <m/>
    <n v="-1"/>
    <n v="-1"/>
  </r>
  <r>
    <x v="243"/>
    <m/>
    <n v="-1"/>
    <n v="-1"/>
  </r>
  <r>
    <x v="244"/>
    <m/>
    <n v="-1"/>
    <n v="-1"/>
  </r>
  <r>
    <x v="245"/>
    <m/>
    <n v="-1"/>
    <n v="-1"/>
  </r>
  <r>
    <x v="246"/>
    <m/>
    <n v="-1"/>
    <n v="-1"/>
  </r>
  <r>
    <x v="247"/>
    <m/>
    <n v="-1"/>
    <n v="-1"/>
  </r>
  <r>
    <x v="249"/>
    <m/>
    <n v="-1"/>
    <n v="-1"/>
  </r>
  <r>
    <x v="248"/>
    <m/>
    <n v="-1"/>
    <n v="-1"/>
  </r>
  <r>
    <x v="250"/>
    <m/>
    <n v="-1"/>
    <n v="-1"/>
  </r>
  <r>
    <x v="251"/>
    <m/>
    <n v="-1"/>
    <n v="-1"/>
  </r>
  <r>
    <x v="252"/>
    <m/>
    <n v="-1"/>
    <n v="-1"/>
  </r>
  <r>
    <x v="253"/>
    <m/>
    <n v="-1"/>
    <n v="-1"/>
  </r>
  <r>
    <x v="254"/>
    <m/>
    <n v="-1"/>
    <n v="-1"/>
  </r>
  <r>
    <x v="255"/>
    <m/>
    <n v="-1"/>
    <n v="-1"/>
  </r>
  <r>
    <x v="256"/>
    <m/>
    <n v="-1"/>
    <n v="-1"/>
  </r>
  <r>
    <x v="257"/>
    <m/>
    <n v="-1"/>
    <n v="-1"/>
  </r>
  <r>
    <x v="258"/>
    <m/>
    <n v="-1"/>
    <n v="-1"/>
  </r>
  <r>
    <x v="259"/>
    <m/>
    <n v="-1"/>
    <n v="-1"/>
  </r>
  <r>
    <x v="260"/>
    <m/>
    <n v="-1"/>
    <n v="-1"/>
  </r>
  <r>
    <x v="261"/>
    <m/>
    <n v="-1"/>
    <n v="-1"/>
  </r>
  <r>
    <x v="262"/>
    <m/>
    <n v="-1"/>
    <n v="-1"/>
  </r>
  <r>
    <x v="263"/>
    <m/>
    <n v="-1"/>
    <n v="-1"/>
  </r>
  <r>
    <x v="264"/>
    <m/>
    <n v="-1"/>
    <n v="-1"/>
  </r>
  <r>
    <x v="265"/>
    <m/>
    <n v="-1"/>
    <n v="-1"/>
  </r>
  <r>
    <x v="272"/>
    <m/>
    <n v="-1"/>
    <n v="-1"/>
  </r>
  <r>
    <x v="273"/>
    <m/>
    <n v="-1"/>
    <n v="-1"/>
  </r>
  <r>
    <x v="266"/>
    <m/>
    <n v="-1"/>
    <n v="-1"/>
  </r>
  <r>
    <x v="267"/>
    <m/>
    <n v="-1"/>
    <n v="-1"/>
  </r>
  <r>
    <x v="268"/>
    <m/>
    <n v="-1"/>
    <n v="-1"/>
  </r>
  <r>
    <x v="269"/>
    <m/>
    <n v="-1"/>
    <n v="-1"/>
  </r>
  <r>
    <x v="270"/>
    <m/>
    <n v="-1"/>
    <n v="-1"/>
  </r>
  <r>
    <x v="271"/>
    <m/>
    <n v="-1"/>
    <n v="-1"/>
  </r>
  <r>
    <x v="274"/>
    <m/>
    <n v="-1"/>
    <n v="-1"/>
  </r>
  <r>
    <x v="275"/>
    <m/>
    <n v="-1"/>
    <n v="-1"/>
  </r>
  <r>
    <x v="276"/>
    <m/>
    <n v="-1"/>
    <n v="-1"/>
  </r>
  <r>
    <x v="277"/>
    <m/>
    <n v="-1"/>
    <n v="-1"/>
  </r>
  <r>
    <x v="278"/>
    <m/>
    <n v="-1"/>
    <n v="-1"/>
  </r>
  <r>
    <x v="279"/>
    <m/>
    <n v="-1"/>
    <n v="-1"/>
  </r>
  <r>
    <x v="280"/>
    <m/>
    <n v="-1"/>
    <n v="-1"/>
  </r>
  <r>
    <x v="281"/>
    <m/>
    <n v="-1"/>
    <n v="-1"/>
  </r>
  <r>
    <x v="282"/>
    <m/>
    <n v="-1"/>
    <n v="-1"/>
  </r>
  <r>
    <x v="283"/>
    <m/>
    <n v="-1"/>
    <n v="-1"/>
  </r>
  <r>
    <x v="287"/>
    <m/>
    <n v="-1"/>
    <n v="-1"/>
  </r>
  <r>
    <x v="288"/>
    <m/>
    <n v="-1"/>
    <n v="-1"/>
  </r>
  <r>
    <x v="300"/>
    <m/>
    <n v="-1"/>
    <n v="-1"/>
  </r>
  <r>
    <x v="289"/>
    <m/>
    <n v="-1"/>
    <n v="-1"/>
  </r>
  <r>
    <x v="290"/>
    <m/>
    <n v="-1"/>
    <n v="-1"/>
  </r>
  <r>
    <x v="291"/>
    <m/>
    <n v="-1"/>
    <n v="-1"/>
  </r>
  <r>
    <x v="292"/>
    <m/>
    <n v="-1"/>
    <n v="-1"/>
  </r>
  <r>
    <x v="293"/>
    <m/>
    <n v="-1"/>
    <n v="-1"/>
  </r>
  <r>
    <x v="294"/>
    <m/>
    <n v="-1"/>
    <n v="-1"/>
  </r>
  <r>
    <x v="295"/>
    <m/>
    <n v="-1"/>
    <n v="-1"/>
  </r>
  <r>
    <x v="296"/>
    <m/>
    <n v="-1"/>
    <n v="-1"/>
  </r>
  <r>
    <x v="297"/>
    <m/>
    <n v="-1"/>
    <n v="-1"/>
  </r>
  <r>
    <x v="298"/>
    <m/>
    <n v="-1"/>
    <n v="-1"/>
  </r>
  <r>
    <x v="299"/>
    <m/>
    <n v="-1"/>
    <n v="-1"/>
  </r>
  <r>
    <x v="301"/>
    <m/>
    <n v="-1"/>
    <n v="-1"/>
  </r>
  <r>
    <x v="302"/>
    <m/>
    <n v="-1"/>
    <n v="-1"/>
  </r>
  <r>
    <x v="303"/>
    <m/>
    <n v="-1"/>
    <n v="-1"/>
  </r>
  <r>
    <x v="304"/>
    <m/>
    <n v="-1"/>
    <n v="-1"/>
  </r>
  <r>
    <x v="305"/>
    <m/>
    <n v="-1"/>
    <n v="-1"/>
  </r>
  <r>
    <x v="306"/>
    <m/>
    <n v="-1"/>
    <n v="-1"/>
  </r>
  <r>
    <x v="307"/>
    <m/>
    <n v="-1"/>
    <n v="-1"/>
  </r>
  <r>
    <x v="308"/>
    <m/>
    <n v="-1"/>
    <n v="-1"/>
  </r>
  <r>
    <x v="309"/>
    <m/>
    <n v="-1"/>
    <n v="-1"/>
  </r>
  <r>
    <x v="310"/>
    <m/>
    <n v="-1"/>
    <n v="-1"/>
  </r>
  <r>
    <x v="311"/>
    <m/>
    <n v="-1"/>
    <n v="-1"/>
  </r>
  <r>
    <x v="312"/>
    <m/>
    <n v="-1"/>
    <n v="-1"/>
  </r>
  <r>
    <x v="313"/>
    <m/>
    <n v="-1"/>
    <n v="-1"/>
  </r>
  <r>
    <x v="314"/>
    <m/>
    <n v="-1"/>
    <n v="-1"/>
  </r>
  <r>
    <x v="315"/>
    <m/>
    <n v="-1"/>
    <n v="-1"/>
  </r>
  <r>
    <x v="316"/>
    <m/>
    <n v="-1"/>
    <n v="-1"/>
  </r>
  <r>
    <x v="317"/>
    <m/>
    <n v="-1"/>
    <n v="-1"/>
  </r>
  <r>
    <x v="334"/>
    <m/>
    <n v="-1"/>
    <n v="-1"/>
  </r>
  <r>
    <x v="318"/>
    <m/>
    <n v="-1"/>
    <n v="-1"/>
  </r>
  <r>
    <x v="319"/>
    <m/>
    <n v="-1"/>
    <n v="-1"/>
  </r>
  <r>
    <x v="320"/>
    <m/>
    <n v="-1"/>
    <n v="-1"/>
  </r>
  <r>
    <x v="321"/>
    <m/>
    <n v="-1"/>
    <n v="-1"/>
  </r>
  <r>
    <x v="322"/>
    <m/>
    <n v="-1"/>
    <n v="-1"/>
  </r>
  <r>
    <x v="323"/>
    <m/>
    <n v="-1"/>
    <n v="-1"/>
  </r>
  <r>
    <x v="324"/>
    <m/>
    <n v="-1"/>
    <n v="-1"/>
  </r>
  <r>
    <x v="325"/>
    <m/>
    <n v="-1"/>
    <n v="-1"/>
  </r>
  <r>
    <x v="326"/>
    <m/>
    <n v="-1"/>
    <n v="-1"/>
  </r>
  <r>
    <x v="327"/>
    <m/>
    <n v="-1"/>
    <n v="-1"/>
  </r>
  <r>
    <x v="328"/>
    <m/>
    <n v="-1"/>
    <n v="-1"/>
  </r>
  <r>
    <x v="337"/>
    <m/>
    <n v="-1"/>
    <n v="-1"/>
  </r>
  <r>
    <x v="335"/>
    <m/>
    <n v="-1"/>
    <n v="-1"/>
  </r>
  <r>
    <x v="338"/>
    <m/>
    <n v="-1"/>
    <n v="-1"/>
  </r>
  <r>
    <x v="330"/>
    <m/>
    <n v="-1"/>
    <n v="-1"/>
  </r>
  <r>
    <x v="332"/>
    <m/>
    <n v="-1"/>
    <n v="-1"/>
  </r>
  <r>
    <x v="331"/>
    <m/>
    <n v="-1"/>
    <n v="-1"/>
  </r>
  <r>
    <x v="333"/>
    <m/>
    <n v="-1"/>
    <n v="-1"/>
  </r>
  <r>
    <x v="336"/>
    <m/>
    <n v="-1"/>
    <n v="-1"/>
  </r>
  <r>
    <x v="339"/>
    <m/>
    <n v="-1"/>
    <n v="-1"/>
  </r>
  <r>
    <x v="340"/>
    <m/>
    <n v="-1"/>
    <n v="-1"/>
  </r>
  <r>
    <x v="341"/>
    <m/>
    <n v="-1"/>
    <n v="-1"/>
  </r>
  <r>
    <x v="342"/>
    <m/>
    <n v="-1"/>
    <n v="-1"/>
  </r>
  <r>
    <x v="329"/>
    <m/>
    <n v="-1"/>
    <n v="-1"/>
  </r>
  <r>
    <x v="284"/>
    <m/>
    <n v="-1"/>
    <n v="-1"/>
  </r>
  <r>
    <x v="285"/>
    <m/>
    <n v="-1"/>
    <n v="-1"/>
  </r>
  <r>
    <x v="286"/>
    <m/>
    <n v="-1"/>
    <n v="-1"/>
  </r>
  <r>
    <x v="351"/>
    <m/>
    <n v="-1"/>
    <n v="-1"/>
  </r>
  <r>
    <x v="352"/>
    <m/>
    <n v="-1"/>
    <n v="-1"/>
  </r>
  <r>
    <x v="353"/>
    <m/>
    <n v="-1"/>
    <n v="-1"/>
  </r>
  <r>
    <x v="354"/>
    <m/>
    <n v="-1"/>
    <n v="-1"/>
  </r>
  <r>
    <x v="355"/>
    <m/>
    <n v="-1"/>
    <n v="-1"/>
  </r>
  <r>
    <x v="356"/>
    <m/>
    <n v="-1"/>
    <n v="-1"/>
  </r>
  <r>
    <x v="357"/>
    <m/>
    <n v="-1"/>
    <n v="-1"/>
  </r>
  <r>
    <x v="358"/>
    <m/>
    <n v="-1"/>
    <n v="-1"/>
  </r>
  <r>
    <x v="359"/>
    <m/>
    <n v="-1"/>
    <n v="-1"/>
  </r>
  <r>
    <x v="360"/>
    <m/>
    <n v="-1"/>
    <n v="-1"/>
  </r>
  <r>
    <x v="361"/>
    <m/>
    <n v="-1"/>
    <n v="-1"/>
  </r>
  <r>
    <x v="362"/>
    <m/>
    <n v="-1"/>
    <n v="-1"/>
  </r>
  <r>
    <x v="440"/>
    <m/>
    <n v="-1"/>
    <n v="-1"/>
  </r>
  <r>
    <x v="441"/>
    <m/>
    <n v="-1"/>
    <n v="-1"/>
  </r>
  <r>
    <x v="442"/>
    <m/>
    <n v="-1"/>
    <n v="-1"/>
  </r>
  <r>
    <x v="443"/>
    <m/>
    <n v="-1"/>
    <n v="-1"/>
  </r>
  <r>
    <x v="444"/>
    <m/>
    <n v="-1"/>
    <n v="-1"/>
  </r>
  <r>
    <x v="446"/>
    <m/>
    <n v="-1"/>
    <n v="-1"/>
  </r>
  <r>
    <x v="445"/>
    <m/>
    <n v="-1"/>
    <n v="-1"/>
  </r>
  <r>
    <x v="447"/>
    <m/>
    <n v="-1"/>
    <n v="-1"/>
  </r>
  <r>
    <x v="448"/>
    <m/>
    <n v="-1"/>
    <n v="-1"/>
  </r>
  <r>
    <x v="449"/>
    <m/>
    <n v="-1"/>
    <n v="-1"/>
  </r>
  <r>
    <x v="363"/>
    <m/>
    <n v="-1"/>
    <n v="-1"/>
  </r>
  <r>
    <x v="364"/>
    <m/>
    <n v="-1"/>
    <n v="-1"/>
  </r>
  <r>
    <x v="365"/>
    <m/>
    <n v="-1"/>
    <n v="-1"/>
  </r>
  <r>
    <x v="379"/>
    <m/>
    <n v="-1"/>
    <n v="-1"/>
  </r>
  <r>
    <x v="366"/>
    <m/>
    <n v="-1"/>
    <n v="-1"/>
  </r>
  <r>
    <x v="367"/>
    <m/>
    <n v="-1"/>
    <n v="-1"/>
  </r>
  <r>
    <x v="368"/>
    <m/>
    <n v="-1"/>
    <n v="-1"/>
  </r>
  <r>
    <x v="369"/>
    <m/>
    <n v="-1"/>
    <n v="-1"/>
  </r>
  <r>
    <x v="370"/>
    <m/>
    <n v="-1"/>
    <n v="-1"/>
  </r>
  <r>
    <x v="371"/>
    <m/>
    <n v="-1"/>
    <n v="-1"/>
  </r>
  <r>
    <x v="372"/>
    <m/>
    <n v="-1"/>
    <n v="-1"/>
  </r>
  <r>
    <x v="373"/>
    <m/>
    <n v="-1"/>
    <n v="-1"/>
  </r>
  <r>
    <x v="374"/>
    <m/>
    <n v="-1"/>
    <n v="-1"/>
  </r>
  <r>
    <x v="375"/>
    <m/>
    <n v="-1"/>
    <n v="-1"/>
  </r>
  <r>
    <x v="376"/>
    <m/>
    <n v="-1"/>
    <n v="-1"/>
  </r>
  <r>
    <x v="377"/>
    <m/>
    <n v="-1"/>
    <n v="-1"/>
  </r>
  <r>
    <x v="380"/>
    <m/>
    <n v="-1"/>
    <n v="-1"/>
  </r>
  <r>
    <x v="381"/>
    <m/>
    <n v="-1"/>
    <n v="-1"/>
  </r>
  <r>
    <x v="382"/>
    <m/>
    <n v="-1"/>
    <n v="-1"/>
  </r>
  <r>
    <x v="378"/>
    <m/>
    <n v="-1"/>
    <n v="-1"/>
  </r>
  <r>
    <x v="383"/>
    <m/>
    <n v="-1"/>
    <n v="-1"/>
  </r>
  <r>
    <x v="384"/>
    <m/>
    <n v="-1"/>
    <n v="-1"/>
  </r>
  <r>
    <x v="385"/>
    <m/>
    <n v="-1"/>
    <n v="-1"/>
  </r>
  <r>
    <x v="386"/>
    <m/>
    <n v="-1"/>
    <n v="-1"/>
  </r>
  <r>
    <x v="404"/>
    <m/>
    <n v="-1"/>
    <n v="-1"/>
  </r>
  <r>
    <x v="387"/>
    <m/>
    <n v="-1"/>
    <n v="-1"/>
  </r>
  <r>
    <x v="388"/>
    <m/>
    <n v="-1"/>
    <n v="-1"/>
  </r>
  <r>
    <x v="403"/>
    <m/>
    <n v="-1"/>
    <n v="-1"/>
  </r>
  <r>
    <x v="389"/>
    <m/>
    <n v="-1"/>
    <n v="-1"/>
  </r>
  <r>
    <x v="405"/>
    <m/>
    <n v="-1"/>
    <n v="-1"/>
  </r>
  <r>
    <x v="406"/>
    <m/>
    <n v="-1"/>
    <n v="-1"/>
  </r>
  <r>
    <x v="390"/>
    <m/>
    <n v="-1"/>
    <n v="-1"/>
  </r>
  <r>
    <x v="391"/>
    <m/>
    <n v="-1"/>
    <n v="-1"/>
  </r>
  <r>
    <x v="392"/>
    <m/>
    <n v="-1"/>
    <n v="-1"/>
  </r>
  <r>
    <x v="393"/>
    <m/>
    <n v="-1"/>
    <n v="-1"/>
  </r>
  <r>
    <x v="401"/>
    <m/>
    <n v="-1"/>
    <n v="-1"/>
  </r>
  <r>
    <x v="402"/>
    <m/>
    <n v="-1"/>
    <n v="-1"/>
  </r>
  <r>
    <x v="407"/>
    <m/>
    <n v="-1"/>
    <n v="-1"/>
  </r>
  <r>
    <x v="394"/>
    <m/>
    <n v="-1"/>
    <n v="-1"/>
  </r>
  <r>
    <x v="395"/>
    <m/>
    <n v="-1"/>
    <n v="-1"/>
  </r>
  <r>
    <x v="396"/>
    <m/>
    <n v="-1"/>
    <n v="-1"/>
  </r>
  <r>
    <x v="397"/>
    <m/>
    <n v="-1"/>
    <n v="-1"/>
  </r>
  <r>
    <x v="398"/>
    <m/>
    <n v="-1"/>
    <n v="-1"/>
  </r>
  <r>
    <x v="399"/>
    <m/>
    <n v="-1"/>
    <n v="-1"/>
  </r>
  <r>
    <x v="400"/>
    <m/>
    <n v="-1"/>
    <n v="-1"/>
  </r>
  <r>
    <x v="408"/>
    <m/>
    <n v="-1"/>
    <n v="-1"/>
  </r>
  <r>
    <x v="409"/>
    <m/>
    <n v="-1"/>
    <n v="-1"/>
  </r>
  <r>
    <x v="417"/>
    <m/>
    <n v="-1"/>
    <n v="-1"/>
  </r>
  <r>
    <x v="410"/>
    <m/>
    <n v="-1"/>
    <n v="-1"/>
  </r>
  <r>
    <x v="411"/>
    <m/>
    <n v="-1"/>
    <n v="-1"/>
  </r>
  <r>
    <x v="412"/>
    <m/>
    <n v="-1"/>
    <n v="-1"/>
  </r>
  <r>
    <x v="413"/>
    <m/>
    <n v="-1"/>
    <n v="-1"/>
  </r>
  <r>
    <x v="414"/>
    <m/>
    <n v="-1"/>
    <n v="-1"/>
  </r>
  <r>
    <x v="415"/>
    <m/>
    <n v="-1"/>
    <n v="-1"/>
  </r>
  <r>
    <x v="416"/>
    <m/>
    <n v="-1"/>
    <n v="-1"/>
  </r>
  <r>
    <x v="418"/>
    <m/>
    <n v="-1"/>
    <n v="-1"/>
  </r>
  <r>
    <x v="419"/>
    <m/>
    <n v="-1"/>
    <n v="-1"/>
  </r>
  <r>
    <x v="420"/>
    <m/>
    <n v="-1"/>
    <n v="-1"/>
  </r>
  <r>
    <x v="421"/>
    <m/>
    <n v="-1"/>
    <n v="-1"/>
  </r>
  <r>
    <x v="422"/>
    <m/>
    <n v="-1"/>
    <n v="-1"/>
  </r>
  <r>
    <x v="423"/>
    <m/>
    <n v="-1"/>
    <n v="-1"/>
  </r>
  <r>
    <x v="438"/>
    <m/>
    <n v="-1"/>
    <n v="-1"/>
  </r>
  <r>
    <x v="424"/>
    <m/>
    <n v="-1"/>
    <n v="-1"/>
  </r>
  <r>
    <x v="425"/>
    <m/>
    <n v="-1"/>
    <n v="-1"/>
  </r>
  <r>
    <x v="426"/>
    <m/>
    <n v="-1"/>
    <n v="-1"/>
  </r>
  <r>
    <x v="427"/>
    <m/>
    <n v="-1"/>
    <n v="-1"/>
  </r>
  <r>
    <x v="428"/>
    <m/>
    <n v="-1"/>
    <n v="-1"/>
  </r>
  <r>
    <x v="429"/>
    <m/>
    <n v="-1"/>
    <n v="-1"/>
  </r>
  <r>
    <x v="430"/>
    <m/>
    <n v="-1"/>
    <n v="-1"/>
  </r>
  <r>
    <x v="439"/>
    <m/>
    <n v="-1"/>
    <n v="-1"/>
  </r>
  <r>
    <x v="431"/>
    <m/>
    <n v="-1"/>
    <n v="-1"/>
  </r>
  <r>
    <x v="432"/>
    <m/>
    <n v="-1"/>
    <n v="-1"/>
  </r>
  <r>
    <x v="433"/>
    <m/>
    <n v="-1"/>
    <n v="-1"/>
  </r>
  <r>
    <x v="434"/>
    <m/>
    <n v="-1"/>
    <n v="-1"/>
  </r>
  <r>
    <x v="435"/>
    <m/>
    <n v="-1"/>
    <n v="-1"/>
  </r>
  <r>
    <x v="436"/>
    <m/>
    <n v="-1"/>
    <n v="-1"/>
  </r>
  <r>
    <x v="437"/>
    <m/>
    <n v="-1"/>
    <n v="-1"/>
  </r>
  <r>
    <x v="450"/>
    <m/>
    <n v="-1"/>
    <n v="-1"/>
  </r>
  <r>
    <x v="451"/>
    <m/>
    <n v="-1"/>
    <n v="-1"/>
  </r>
  <r>
    <x v="452"/>
    <m/>
    <n v="-1"/>
    <n v="-1"/>
  </r>
  <r>
    <x v="453"/>
    <m/>
    <n v="-1"/>
    <n v="-1"/>
  </r>
  <r>
    <x v="454"/>
    <m/>
    <n v="-1"/>
    <n v="-1"/>
  </r>
  <r>
    <x v="455"/>
    <m/>
    <n v="-1"/>
    <n v="-1"/>
  </r>
  <r>
    <x v="456"/>
    <m/>
    <n v="-1"/>
    <n v="-1"/>
  </r>
  <r>
    <x v="457"/>
    <m/>
    <n v="-1"/>
    <n v="-1"/>
  </r>
  <r>
    <x v="458"/>
    <m/>
    <n v="-1"/>
    <n v="-1"/>
  </r>
  <r>
    <x v="459"/>
    <m/>
    <n v="-1"/>
    <n v="-1"/>
  </r>
  <r>
    <x v="460"/>
    <m/>
    <n v="-1"/>
    <n v="-1"/>
  </r>
  <r>
    <x v="461"/>
    <m/>
    <n v="-1"/>
    <n v="-1"/>
  </r>
  <r>
    <x v="462"/>
    <m/>
    <n v="-1"/>
    <n v="-1"/>
  </r>
  <r>
    <x v="463"/>
    <m/>
    <n v="-1"/>
    <n v="-1"/>
  </r>
  <r>
    <x v="464"/>
    <m/>
    <n v="-1"/>
    <n v="-1"/>
  </r>
  <r>
    <x v="465"/>
    <m/>
    <n v="-1"/>
    <n v="-1"/>
  </r>
  <r>
    <x v="466"/>
    <m/>
    <n v="-1"/>
    <n v="-1"/>
  </r>
  <r>
    <x v="467"/>
    <m/>
    <n v="-1"/>
    <n v="-1"/>
  </r>
  <r>
    <x v="468"/>
    <m/>
    <n v="-1"/>
    <n v="-1"/>
  </r>
  <r>
    <x v="469"/>
    <m/>
    <n v="-1"/>
    <n v="-1"/>
  </r>
  <r>
    <x v="470"/>
    <m/>
    <n v="-1"/>
    <n v="-1"/>
  </r>
  <r>
    <x v="471"/>
    <m/>
    <n v="-1"/>
    <n v="-1"/>
  </r>
  <r>
    <x v="472"/>
    <m/>
    <n v="-1"/>
    <n v="-1"/>
  </r>
  <r>
    <x v="473"/>
    <m/>
    <n v="-1"/>
    <n v="-1"/>
  </r>
  <r>
    <x v="474"/>
    <m/>
    <n v="-1"/>
    <n v="-1"/>
  </r>
  <r>
    <x v="475"/>
    <m/>
    <n v="-1"/>
    <n v="-1"/>
  </r>
  <r>
    <x v="476"/>
    <m/>
    <n v="-1"/>
    <n v="-1"/>
  </r>
  <r>
    <x v="477"/>
    <m/>
    <n v="-1"/>
    <n v="-1"/>
  </r>
  <r>
    <x v="479"/>
    <m/>
    <n v="-1"/>
    <n v="-1"/>
  </r>
  <r>
    <x v="480"/>
    <m/>
    <n v="-1"/>
    <n v="-1"/>
  </r>
  <r>
    <x v="481"/>
    <m/>
    <n v="-1"/>
    <n v="-1"/>
  </r>
  <r>
    <x v="482"/>
    <m/>
    <n v="-1"/>
    <n v="-1"/>
  </r>
  <r>
    <x v="483"/>
    <m/>
    <n v="-1"/>
    <n v="-1"/>
  </r>
  <r>
    <x v="484"/>
    <m/>
    <n v="-1"/>
    <n v="-1"/>
  </r>
  <r>
    <x v="485"/>
    <m/>
    <n v="-1"/>
    <n v="-1"/>
  </r>
  <r>
    <x v="486"/>
    <m/>
    <n v="-1"/>
    <n v="-1"/>
  </r>
  <r>
    <x v="487"/>
    <m/>
    <n v="-1"/>
    <n v="-1"/>
  </r>
  <r>
    <x v="488"/>
    <m/>
    <n v="-1"/>
    <n v="-1"/>
  </r>
  <r>
    <x v="489"/>
    <m/>
    <n v="-1"/>
    <n v="-1"/>
  </r>
  <r>
    <x v="490"/>
    <m/>
    <n v="-1"/>
    <n v="-1"/>
  </r>
  <r>
    <x v="491"/>
    <m/>
    <n v="-1"/>
    <n v="-1"/>
  </r>
  <r>
    <x v="519"/>
    <m/>
    <n v="-1"/>
    <n v="-1"/>
  </r>
  <r>
    <x v="492"/>
    <m/>
    <n v="-1"/>
    <n v="-1"/>
  </r>
  <r>
    <x v="493"/>
    <m/>
    <n v="-1"/>
    <n v="-1"/>
  </r>
  <r>
    <x v="494"/>
    <m/>
    <n v="-1"/>
    <n v="-1"/>
  </r>
  <r>
    <x v="495"/>
    <m/>
    <n v="-1"/>
    <n v="-1"/>
  </r>
  <r>
    <x v="496"/>
    <m/>
    <n v="-1"/>
    <n v="-1"/>
  </r>
  <r>
    <x v="497"/>
    <m/>
    <n v="-1"/>
    <n v="-1"/>
  </r>
  <r>
    <x v="498"/>
    <m/>
    <n v="-1"/>
    <n v="-1"/>
  </r>
  <r>
    <x v="499"/>
    <m/>
    <n v="-1"/>
    <n v="-1"/>
  </r>
  <r>
    <x v="500"/>
    <m/>
    <n v="-1"/>
    <n v="-1"/>
  </r>
  <r>
    <x v="501"/>
    <m/>
    <n v="-1"/>
    <n v="-1"/>
  </r>
  <r>
    <x v="502"/>
    <m/>
    <n v="-1"/>
    <n v="-1"/>
  </r>
  <r>
    <x v="503"/>
    <m/>
    <n v="-1"/>
    <n v="-1"/>
  </r>
  <r>
    <x v="504"/>
    <m/>
    <n v="-1"/>
    <n v="-1"/>
  </r>
  <r>
    <x v="522"/>
    <m/>
    <n v="-1"/>
    <n v="-1"/>
  </r>
  <r>
    <x v="505"/>
    <m/>
    <n v="-1"/>
    <n v="-1"/>
  </r>
  <r>
    <x v="506"/>
    <m/>
    <n v="-1"/>
    <n v="-1"/>
  </r>
  <r>
    <x v="523"/>
    <m/>
    <n v="-1"/>
    <n v="-1"/>
  </r>
  <r>
    <x v="507"/>
    <m/>
    <n v="-1"/>
    <n v="-1"/>
  </r>
  <r>
    <x v="508"/>
    <m/>
    <n v="-1"/>
    <n v="-1"/>
  </r>
  <r>
    <x v="509"/>
    <m/>
    <n v="-1"/>
    <n v="-1"/>
  </r>
  <r>
    <x v="510"/>
    <m/>
    <n v="-1"/>
    <n v="-1"/>
  </r>
  <r>
    <x v="511"/>
    <m/>
    <n v="-1"/>
    <n v="-1"/>
  </r>
  <r>
    <x v="512"/>
    <m/>
    <n v="-1"/>
    <n v="-1"/>
  </r>
  <r>
    <x v="518"/>
    <m/>
    <n v="-1"/>
    <n v="-1"/>
  </r>
  <r>
    <x v="524"/>
    <m/>
    <n v="-1"/>
    <n v="-1"/>
  </r>
  <r>
    <x v="525"/>
    <m/>
    <n v="-1"/>
    <n v="-1"/>
  </r>
  <r>
    <x v="513"/>
    <m/>
    <n v="-1"/>
    <n v="-1"/>
  </r>
  <r>
    <x v="514"/>
    <m/>
    <n v="-1"/>
    <n v="-1"/>
  </r>
  <r>
    <x v="515"/>
    <m/>
    <n v="-1"/>
    <n v="-1"/>
  </r>
  <r>
    <x v="516"/>
    <m/>
    <n v="-1"/>
    <n v="-1"/>
  </r>
  <r>
    <x v="517"/>
    <m/>
    <n v="-1"/>
    <n v="-1"/>
  </r>
  <r>
    <x v="520"/>
    <m/>
    <n v="-1"/>
    <n v="-1"/>
  </r>
  <r>
    <x v="521"/>
    <m/>
    <n v="-1"/>
    <n v="-1"/>
  </r>
  <r>
    <x v="526"/>
    <m/>
    <n v="-1"/>
    <n v="-1"/>
  </r>
  <r>
    <x v="533"/>
    <m/>
    <n v="-1"/>
    <n v="-1"/>
  </r>
  <r>
    <x v="534"/>
    <m/>
    <n v="-1"/>
    <n v="-1"/>
  </r>
  <r>
    <x v="535"/>
    <m/>
    <n v="-1"/>
    <n v="-1"/>
  </r>
  <r>
    <x v="536"/>
    <m/>
    <n v="-1"/>
    <n v="-1"/>
  </r>
  <r>
    <x v="537"/>
    <m/>
    <n v="-1"/>
    <n v="-1"/>
  </r>
  <r>
    <x v="538"/>
    <m/>
    <n v="-1"/>
    <n v="-1"/>
  </r>
  <r>
    <x v="539"/>
    <m/>
    <n v="-1"/>
    <n v="-1"/>
  </r>
  <r>
    <x v="540"/>
    <m/>
    <n v="-1"/>
    <n v="-1"/>
  </r>
  <r>
    <x v="541"/>
    <m/>
    <n v="-1"/>
    <n v="-1"/>
  </r>
  <r>
    <x v="542"/>
    <m/>
    <n v="-1"/>
    <n v="-1"/>
  </r>
  <r>
    <x v="542"/>
    <m/>
    <n v="-1"/>
    <n v="-1"/>
  </r>
  <r>
    <x v="542"/>
    <m/>
    <n v="-1"/>
    <n v="-1"/>
  </r>
  <r>
    <x v="542"/>
    <m/>
    <n v="-1"/>
    <n v="-1"/>
  </r>
  <r>
    <x v="542"/>
    <m/>
    <n v="-1"/>
    <n v="-1"/>
  </r>
  <r>
    <x v="542"/>
    <m/>
    <n v="-1"/>
    <n v="-1"/>
  </r>
  <r>
    <x v="542"/>
    <m/>
    <n v="-1"/>
    <n v="-1"/>
  </r>
  <r>
    <x v="0"/>
    <m/>
    <n v="-1"/>
    <n v="-1"/>
  </r>
  <r>
    <x v="1"/>
    <m/>
    <n v="-1"/>
    <n v="-1"/>
  </r>
  <r>
    <x v="2"/>
    <m/>
    <n v="-1"/>
    <n v="-1"/>
  </r>
  <r>
    <x v="3"/>
    <m/>
    <n v="-1"/>
    <n v="-1"/>
  </r>
  <r>
    <x v="4"/>
    <m/>
    <n v="-1"/>
    <n v="-1"/>
  </r>
  <r>
    <x v="5"/>
    <m/>
    <n v="-1"/>
    <n v="-1"/>
  </r>
  <r>
    <x v="6"/>
    <m/>
    <n v="-1"/>
    <n v="-1"/>
  </r>
  <r>
    <x v="7"/>
    <m/>
    <n v="-1"/>
    <n v="-1"/>
  </r>
  <r>
    <x v="8"/>
    <m/>
    <n v="-1"/>
    <n v="-1"/>
  </r>
  <r>
    <x v="9"/>
    <m/>
    <n v="-1"/>
    <n v="-1"/>
  </r>
  <r>
    <x v="10"/>
    <m/>
    <n v="-1"/>
    <n v="-1"/>
  </r>
  <r>
    <x v="11"/>
    <m/>
    <n v="-1"/>
    <n v="-1"/>
  </r>
  <r>
    <x v="12"/>
    <m/>
    <n v="-1"/>
    <n v="-1"/>
  </r>
  <r>
    <x v="13"/>
    <m/>
    <n v="-1"/>
    <n v="-1"/>
  </r>
  <r>
    <x v="14"/>
    <m/>
    <n v="-1"/>
    <n v="-1"/>
  </r>
  <r>
    <x v="15"/>
    <m/>
    <n v="-1"/>
    <n v="-1"/>
  </r>
  <r>
    <x v="16"/>
    <m/>
    <n v="-1"/>
    <n v="-1"/>
  </r>
  <r>
    <x v="17"/>
    <m/>
    <n v="-1"/>
    <n v="-1"/>
  </r>
  <r>
    <x v="18"/>
    <m/>
    <n v="-1"/>
    <n v="-1"/>
  </r>
  <r>
    <x v="19"/>
    <m/>
    <n v="-1"/>
    <n v="-1"/>
  </r>
  <r>
    <x v="21"/>
    <m/>
    <n v="-1"/>
    <n v="-1"/>
  </r>
  <r>
    <x v="22"/>
    <m/>
    <n v="-1"/>
    <n v="-1"/>
  </r>
  <r>
    <x v="23"/>
    <m/>
    <n v="-1"/>
    <n v="-1"/>
  </r>
  <r>
    <x v="20"/>
    <m/>
    <n v="-1"/>
    <n v="-1"/>
  </r>
  <r>
    <x v="24"/>
    <m/>
    <n v="-1"/>
    <n v="-1"/>
  </r>
  <r>
    <x v="25"/>
    <m/>
    <n v="-1"/>
    <n v="-1"/>
  </r>
  <r>
    <x v="26"/>
    <m/>
    <n v="-1"/>
    <n v="-1"/>
  </r>
  <r>
    <x v="27"/>
    <m/>
    <n v="-1"/>
    <n v="-1"/>
  </r>
  <r>
    <x v="542"/>
    <m/>
    <m/>
    <m/>
  </r>
</pivotCacheRecords>
</file>

<file path=xl/pivotCache/pivotCacheRecords10.xml><?xml version="1.0" encoding="utf-8"?>
<pivotCacheRecords xmlns="http://schemas.openxmlformats.org/spreadsheetml/2006/main" xmlns:r="http://schemas.openxmlformats.org/officeDocument/2006/relationships" count="1077">
  <r>
    <x v="0"/>
    <n v="1"/>
    <m/>
    <n v="1"/>
  </r>
  <r>
    <x v="1"/>
    <n v="1"/>
    <m/>
    <n v="1"/>
  </r>
  <r>
    <x v="2"/>
    <n v="1"/>
    <m/>
    <n v="1"/>
  </r>
  <r>
    <x v="3"/>
    <n v="1"/>
    <m/>
    <n v="1"/>
  </r>
  <r>
    <x v="4"/>
    <n v="1"/>
    <m/>
    <n v="1"/>
  </r>
  <r>
    <x v="5"/>
    <n v="1"/>
    <m/>
    <n v="1"/>
  </r>
  <r>
    <x v="6"/>
    <n v="1"/>
    <m/>
    <n v="1"/>
  </r>
  <r>
    <x v="7"/>
    <n v="1"/>
    <m/>
    <n v="1"/>
  </r>
  <r>
    <x v="8"/>
    <n v="1"/>
    <m/>
    <n v="1"/>
  </r>
  <r>
    <x v="9"/>
    <n v="1"/>
    <m/>
    <n v="1"/>
  </r>
  <r>
    <x v="10"/>
    <n v="1"/>
    <m/>
    <n v="1"/>
  </r>
  <r>
    <x v="11"/>
    <n v="1"/>
    <m/>
    <n v="1"/>
  </r>
  <r>
    <x v="12"/>
    <n v="1"/>
    <m/>
    <n v="1"/>
  </r>
  <r>
    <x v="13"/>
    <n v="1"/>
    <m/>
    <n v="1"/>
  </r>
  <r>
    <x v="14"/>
    <n v="1"/>
    <m/>
    <n v="1"/>
  </r>
  <r>
    <x v="15"/>
    <n v="1"/>
    <m/>
    <n v="1"/>
  </r>
  <r>
    <x v="16"/>
    <n v="1"/>
    <m/>
    <n v="1"/>
  </r>
  <r>
    <x v="17"/>
    <n v="1"/>
    <m/>
    <n v="1"/>
  </r>
  <r>
    <x v="18"/>
    <n v="1"/>
    <m/>
    <n v="1"/>
  </r>
  <r>
    <x v="19"/>
    <n v="1"/>
    <m/>
    <n v="1"/>
  </r>
  <r>
    <x v="20"/>
    <n v="1"/>
    <m/>
    <n v="1"/>
  </r>
  <r>
    <x v="21"/>
    <n v="1"/>
    <m/>
    <n v="1"/>
  </r>
  <r>
    <x v="22"/>
    <n v="1"/>
    <m/>
    <n v="1"/>
  </r>
  <r>
    <x v="23"/>
    <n v="1"/>
    <m/>
    <n v="1"/>
  </r>
  <r>
    <x v="24"/>
    <n v="1"/>
    <m/>
    <n v="1"/>
  </r>
  <r>
    <x v="25"/>
    <n v="1"/>
    <m/>
    <n v="1"/>
  </r>
  <r>
    <x v="26"/>
    <n v="1"/>
    <m/>
    <n v="1"/>
  </r>
  <r>
    <x v="27"/>
    <n v="1"/>
    <m/>
    <n v="1"/>
  </r>
  <r>
    <x v="28"/>
    <n v="1"/>
    <m/>
    <n v="1"/>
  </r>
  <r>
    <x v="29"/>
    <n v="1"/>
    <m/>
    <n v="1"/>
  </r>
  <r>
    <x v="30"/>
    <n v="1"/>
    <m/>
    <n v="1"/>
  </r>
  <r>
    <x v="31"/>
    <n v="1"/>
    <m/>
    <n v="1"/>
  </r>
  <r>
    <x v="32"/>
    <n v="1"/>
    <m/>
    <n v="1"/>
  </r>
  <r>
    <x v="33"/>
    <n v="1"/>
    <m/>
    <n v="1"/>
  </r>
  <r>
    <x v="34"/>
    <n v="1"/>
    <m/>
    <n v="1"/>
  </r>
  <r>
    <x v="35"/>
    <n v="1"/>
    <m/>
    <n v="1"/>
  </r>
  <r>
    <x v="36"/>
    <n v="1"/>
    <m/>
    <n v="1"/>
  </r>
  <r>
    <x v="37"/>
    <n v="1"/>
    <m/>
    <n v="1"/>
  </r>
  <r>
    <x v="38"/>
    <n v="1"/>
    <m/>
    <n v="1"/>
  </r>
  <r>
    <x v="39"/>
    <n v="1"/>
    <m/>
    <n v="1"/>
  </r>
  <r>
    <x v="40"/>
    <n v="1"/>
    <m/>
    <n v="1"/>
  </r>
  <r>
    <x v="41"/>
    <n v="1"/>
    <m/>
    <n v="1"/>
  </r>
  <r>
    <x v="42"/>
    <n v="1"/>
    <m/>
    <n v="1"/>
  </r>
  <r>
    <x v="43"/>
    <n v="1"/>
    <m/>
    <n v="1"/>
  </r>
  <r>
    <x v="44"/>
    <n v="1"/>
    <m/>
    <n v="1"/>
  </r>
  <r>
    <x v="45"/>
    <n v="1"/>
    <m/>
    <n v="1"/>
  </r>
  <r>
    <x v="46"/>
    <n v="1"/>
    <m/>
    <n v="1"/>
  </r>
  <r>
    <x v="47"/>
    <n v="1"/>
    <m/>
    <n v="1"/>
  </r>
  <r>
    <x v="48"/>
    <n v="1"/>
    <m/>
    <n v="1"/>
  </r>
  <r>
    <x v="49"/>
    <n v="1"/>
    <m/>
    <n v="1"/>
  </r>
  <r>
    <x v="50"/>
    <n v="1"/>
    <m/>
    <n v="1"/>
  </r>
  <r>
    <x v="51"/>
    <n v="1"/>
    <m/>
    <n v="1"/>
  </r>
  <r>
    <x v="52"/>
    <n v="1"/>
    <m/>
    <n v="1"/>
  </r>
  <r>
    <x v="53"/>
    <n v="1"/>
    <m/>
    <n v="1"/>
  </r>
  <r>
    <x v="54"/>
    <n v="1"/>
    <m/>
    <n v="1"/>
  </r>
  <r>
    <x v="55"/>
    <n v="1"/>
    <m/>
    <n v="1"/>
  </r>
  <r>
    <x v="56"/>
    <n v="1"/>
    <m/>
    <n v="1"/>
  </r>
  <r>
    <x v="57"/>
    <n v="1"/>
    <m/>
    <n v="1"/>
  </r>
  <r>
    <x v="58"/>
    <n v="1"/>
    <m/>
    <n v="1"/>
  </r>
  <r>
    <x v="59"/>
    <n v="1"/>
    <m/>
    <n v="1"/>
  </r>
  <r>
    <x v="60"/>
    <n v="1"/>
    <m/>
    <n v="1"/>
  </r>
  <r>
    <x v="61"/>
    <n v="1"/>
    <m/>
    <n v="1"/>
  </r>
  <r>
    <x v="62"/>
    <n v="1"/>
    <m/>
    <n v="1"/>
  </r>
  <r>
    <x v="63"/>
    <n v="1"/>
    <m/>
    <n v="1"/>
  </r>
  <r>
    <x v="64"/>
    <n v="1"/>
    <m/>
    <n v="1"/>
  </r>
  <r>
    <x v="65"/>
    <n v="1"/>
    <m/>
    <n v="1"/>
  </r>
  <r>
    <x v="66"/>
    <n v="1"/>
    <m/>
    <n v="1"/>
  </r>
  <r>
    <x v="67"/>
    <n v="1"/>
    <m/>
    <n v="1"/>
  </r>
  <r>
    <x v="68"/>
    <n v="1"/>
    <m/>
    <n v="1"/>
  </r>
  <r>
    <x v="69"/>
    <n v="1"/>
    <m/>
    <n v="1"/>
  </r>
  <r>
    <x v="70"/>
    <n v="1"/>
    <m/>
    <n v="1"/>
  </r>
  <r>
    <x v="71"/>
    <n v="1"/>
    <m/>
    <n v="1"/>
  </r>
  <r>
    <x v="72"/>
    <n v="1"/>
    <m/>
    <n v="1"/>
  </r>
  <r>
    <x v="73"/>
    <n v="1"/>
    <m/>
    <n v="1"/>
  </r>
  <r>
    <x v="74"/>
    <n v="1"/>
    <m/>
    <n v="1"/>
  </r>
  <r>
    <x v="75"/>
    <n v="1"/>
    <m/>
    <n v="1"/>
  </r>
  <r>
    <x v="76"/>
    <n v="1"/>
    <m/>
    <n v="1"/>
  </r>
  <r>
    <x v="77"/>
    <n v="1"/>
    <m/>
    <n v="1"/>
  </r>
  <r>
    <x v="78"/>
    <n v="1"/>
    <m/>
    <n v="1"/>
  </r>
  <r>
    <x v="79"/>
    <n v="1"/>
    <m/>
    <n v="1"/>
  </r>
  <r>
    <x v="80"/>
    <n v="1"/>
    <m/>
    <n v="1"/>
  </r>
  <r>
    <x v="81"/>
    <n v="1"/>
    <m/>
    <n v="1"/>
  </r>
  <r>
    <x v="82"/>
    <n v="1"/>
    <m/>
    <n v="1"/>
  </r>
  <r>
    <x v="83"/>
    <n v="1"/>
    <m/>
    <n v="1"/>
  </r>
  <r>
    <x v="84"/>
    <n v="1"/>
    <m/>
    <n v="1"/>
  </r>
  <r>
    <x v="85"/>
    <n v="1"/>
    <m/>
    <n v="1"/>
  </r>
  <r>
    <x v="86"/>
    <n v="1"/>
    <m/>
    <n v="1"/>
  </r>
  <r>
    <x v="87"/>
    <n v="1"/>
    <m/>
    <n v="1"/>
  </r>
  <r>
    <x v="88"/>
    <n v="1"/>
    <m/>
    <n v="1"/>
  </r>
  <r>
    <x v="89"/>
    <n v="1"/>
    <m/>
    <n v="1"/>
  </r>
  <r>
    <x v="90"/>
    <n v="1"/>
    <m/>
    <n v="1"/>
  </r>
  <r>
    <x v="91"/>
    <n v="1"/>
    <m/>
    <n v="1"/>
  </r>
  <r>
    <x v="92"/>
    <n v="1"/>
    <m/>
    <n v="1"/>
  </r>
  <r>
    <x v="93"/>
    <n v="1"/>
    <m/>
    <n v="1"/>
  </r>
  <r>
    <x v="94"/>
    <n v="1"/>
    <m/>
    <n v="1"/>
  </r>
  <r>
    <x v="95"/>
    <n v="1"/>
    <m/>
    <n v="1"/>
  </r>
  <r>
    <x v="96"/>
    <n v="1"/>
    <m/>
    <n v="1"/>
  </r>
  <r>
    <x v="97"/>
    <n v="1"/>
    <m/>
    <n v="1"/>
  </r>
  <r>
    <x v="98"/>
    <n v="1"/>
    <m/>
    <n v="1"/>
  </r>
  <r>
    <x v="99"/>
    <n v="1"/>
    <m/>
    <n v="1"/>
  </r>
  <r>
    <x v="100"/>
    <n v="1"/>
    <m/>
    <n v="1"/>
  </r>
  <r>
    <x v="101"/>
    <n v="1"/>
    <m/>
    <n v="1"/>
  </r>
  <r>
    <x v="102"/>
    <n v="1"/>
    <m/>
    <n v="1"/>
  </r>
  <r>
    <x v="103"/>
    <n v="1"/>
    <m/>
    <n v="1"/>
  </r>
  <r>
    <x v="104"/>
    <n v="1"/>
    <m/>
    <n v="1"/>
  </r>
  <r>
    <x v="105"/>
    <n v="1"/>
    <m/>
    <n v="1"/>
  </r>
  <r>
    <x v="106"/>
    <n v="1"/>
    <m/>
    <n v="1"/>
  </r>
  <r>
    <x v="107"/>
    <n v="1"/>
    <m/>
    <n v="1"/>
  </r>
  <r>
    <x v="108"/>
    <n v="1"/>
    <m/>
    <n v="1"/>
  </r>
  <r>
    <x v="109"/>
    <n v="1"/>
    <m/>
    <n v="1"/>
  </r>
  <r>
    <x v="110"/>
    <n v="1"/>
    <m/>
    <n v="1"/>
  </r>
  <r>
    <x v="111"/>
    <n v="1"/>
    <m/>
    <n v="1"/>
  </r>
  <r>
    <x v="112"/>
    <n v="1"/>
    <m/>
    <n v="1"/>
  </r>
  <r>
    <x v="113"/>
    <n v="1"/>
    <m/>
    <n v="1"/>
  </r>
  <r>
    <x v="114"/>
    <n v="1"/>
    <m/>
    <n v="1"/>
  </r>
  <r>
    <x v="115"/>
    <n v="1"/>
    <m/>
    <n v="1"/>
  </r>
  <r>
    <x v="116"/>
    <n v="1"/>
    <m/>
    <n v="1"/>
  </r>
  <r>
    <x v="117"/>
    <n v="1"/>
    <m/>
    <n v="1"/>
  </r>
  <r>
    <x v="118"/>
    <n v="1"/>
    <m/>
    <n v="1"/>
  </r>
  <r>
    <x v="119"/>
    <n v="1"/>
    <m/>
    <n v="1"/>
  </r>
  <r>
    <x v="120"/>
    <n v="1"/>
    <m/>
    <n v="1"/>
  </r>
  <r>
    <x v="121"/>
    <n v="1"/>
    <m/>
    <n v="1"/>
  </r>
  <r>
    <x v="122"/>
    <n v="1"/>
    <m/>
    <n v="1"/>
  </r>
  <r>
    <x v="123"/>
    <n v="1"/>
    <m/>
    <n v="1"/>
  </r>
  <r>
    <x v="124"/>
    <n v="1"/>
    <m/>
    <n v="1"/>
  </r>
  <r>
    <x v="125"/>
    <n v="1"/>
    <m/>
    <n v="1"/>
  </r>
  <r>
    <x v="126"/>
    <n v="1"/>
    <m/>
    <n v="1"/>
  </r>
  <r>
    <x v="127"/>
    <n v="1"/>
    <m/>
    <n v="1"/>
  </r>
  <r>
    <x v="128"/>
    <n v="1"/>
    <m/>
    <n v="1"/>
  </r>
  <r>
    <x v="129"/>
    <n v="1"/>
    <m/>
    <n v="1"/>
  </r>
  <r>
    <x v="130"/>
    <n v="1"/>
    <m/>
    <n v="1"/>
  </r>
  <r>
    <x v="131"/>
    <n v="1"/>
    <m/>
    <n v="1"/>
  </r>
  <r>
    <x v="132"/>
    <n v="1"/>
    <m/>
    <n v="1"/>
  </r>
  <r>
    <x v="133"/>
    <n v="1"/>
    <m/>
    <n v="1"/>
  </r>
  <r>
    <x v="134"/>
    <n v="1"/>
    <m/>
    <n v="1"/>
  </r>
  <r>
    <x v="135"/>
    <n v="1"/>
    <m/>
    <n v="1"/>
  </r>
  <r>
    <x v="136"/>
    <n v="1"/>
    <m/>
    <n v="1"/>
  </r>
  <r>
    <x v="137"/>
    <n v="1"/>
    <m/>
    <n v="1"/>
  </r>
  <r>
    <x v="138"/>
    <n v="1"/>
    <m/>
    <n v="1"/>
  </r>
  <r>
    <x v="139"/>
    <n v="1"/>
    <m/>
    <n v="1"/>
  </r>
  <r>
    <x v="140"/>
    <n v="1"/>
    <m/>
    <n v="1"/>
  </r>
  <r>
    <x v="141"/>
    <n v="1"/>
    <m/>
    <n v="1"/>
  </r>
  <r>
    <x v="142"/>
    <n v="1"/>
    <m/>
    <n v="1"/>
  </r>
  <r>
    <x v="143"/>
    <n v="1"/>
    <m/>
    <n v="1"/>
  </r>
  <r>
    <x v="144"/>
    <n v="1"/>
    <m/>
    <n v="1"/>
  </r>
  <r>
    <x v="145"/>
    <n v="1"/>
    <m/>
    <n v="1"/>
  </r>
  <r>
    <x v="146"/>
    <n v="1"/>
    <m/>
    <n v="1"/>
  </r>
  <r>
    <x v="147"/>
    <n v="1"/>
    <m/>
    <n v="1"/>
  </r>
  <r>
    <x v="148"/>
    <n v="1"/>
    <m/>
    <n v="1"/>
  </r>
  <r>
    <x v="149"/>
    <n v="1"/>
    <m/>
    <n v="1"/>
  </r>
  <r>
    <x v="150"/>
    <n v="1"/>
    <m/>
    <n v="1"/>
  </r>
  <r>
    <x v="151"/>
    <n v="1"/>
    <m/>
    <n v="1"/>
  </r>
  <r>
    <x v="152"/>
    <n v="1"/>
    <m/>
    <n v="1"/>
  </r>
  <r>
    <x v="153"/>
    <n v="1"/>
    <m/>
    <n v="1"/>
  </r>
  <r>
    <x v="154"/>
    <n v="1"/>
    <m/>
    <n v="1"/>
  </r>
  <r>
    <x v="155"/>
    <n v="1"/>
    <m/>
    <n v="1"/>
  </r>
  <r>
    <x v="156"/>
    <n v="1"/>
    <m/>
    <n v="1"/>
  </r>
  <r>
    <x v="157"/>
    <n v="1"/>
    <m/>
    <n v="1"/>
  </r>
  <r>
    <x v="158"/>
    <n v="1"/>
    <m/>
    <n v="1"/>
  </r>
  <r>
    <x v="159"/>
    <n v="1"/>
    <m/>
    <n v="1"/>
  </r>
  <r>
    <x v="160"/>
    <n v="1"/>
    <m/>
    <n v="1"/>
  </r>
  <r>
    <x v="161"/>
    <n v="1"/>
    <m/>
    <n v="1"/>
  </r>
  <r>
    <x v="162"/>
    <n v="1"/>
    <m/>
    <n v="1"/>
  </r>
  <r>
    <x v="163"/>
    <n v="1"/>
    <m/>
    <n v="1"/>
  </r>
  <r>
    <x v="164"/>
    <n v="1"/>
    <m/>
    <n v="1"/>
  </r>
  <r>
    <x v="165"/>
    <n v="1"/>
    <m/>
    <n v="1"/>
  </r>
  <r>
    <x v="166"/>
    <n v="1"/>
    <m/>
    <n v="1"/>
  </r>
  <r>
    <x v="167"/>
    <n v="1"/>
    <m/>
    <n v="1"/>
  </r>
  <r>
    <x v="168"/>
    <n v="1"/>
    <m/>
    <n v="1"/>
  </r>
  <r>
    <x v="169"/>
    <n v="1"/>
    <m/>
    <n v="1"/>
  </r>
  <r>
    <x v="170"/>
    <n v="1"/>
    <m/>
    <n v="1"/>
  </r>
  <r>
    <x v="171"/>
    <n v="1"/>
    <m/>
    <n v="1"/>
  </r>
  <r>
    <x v="172"/>
    <n v="1"/>
    <m/>
    <n v="1"/>
  </r>
  <r>
    <x v="173"/>
    <n v="1"/>
    <m/>
    <n v="1"/>
  </r>
  <r>
    <x v="174"/>
    <n v="1"/>
    <m/>
    <n v="1"/>
  </r>
  <r>
    <x v="175"/>
    <n v="1"/>
    <m/>
    <n v="1"/>
  </r>
  <r>
    <x v="176"/>
    <n v="1"/>
    <m/>
    <n v="1"/>
  </r>
  <r>
    <x v="177"/>
    <n v="1"/>
    <m/>
    <n v="1"/>
  </r>
  <r>
    <x v="178"/>
    <n v="1"/>
    <m/>
    <n v="1"/>
  </r>
  <r>
    <x v="179"/>
    <n v="1"/>
    <m/>
    <n v="1"/>
  </r>
  <r>
    <x v="180"/>
    <n v="1"/>
    <m/>
    <n v="1"/>
  </r>
  <r>
    <x v="181"/>
    <n v="1"/>
    <m/>
    <n v="1"/>
  </r>
  <r>
    <x v="182"/>
    <n v="1"/>
    <m/>
    <n v="1"/>
  </r>
  <r>
    <x v="183"/>
    <n v="1"/>
    <m/>
    <n v="1"/>
  </r>
  <r>
    <x v="184"/>
    <n v="1"/>
    <m/>
    <n v="1"/>
  </r>
  <r>
    <x v="185"/>
    <n v="1"/>
    <m/>
    <n v="1"/>
  </r>
  <r>
    <x v="186"/>
    <n v="1"/>
    <m/>
    <n v="1"/>
  </r>
  <r>
    <x v="187"/>
    <n v="1"/>
    <m/>
    <n v="1"/>
  </r>
  <r>
    <x v="188"/>
    <n v="1"/>
    <m/>
    <n v="1"/>
  </r>
  <r>
    <x v="189"/>
    <n v="1"/>
    <m/>
    <n v="1"/>
  </r>
  <r>
    <x v="190"/>
    <n v="1"/>
    <m/>
    <n v="1"/>
  </r>
  <r>
    <x v="191"/>
    <n v="1"/>
    <m/>
    <n v="1"/>
  </r>
  <r>
    <x v="192"/>
    <n v="1"/>
    <m/>
    <n v="1"/>
  </r>
  <r>
    <x v="193"/>
    <n v="1"/>
    <m/>
    <n v="1"/>
  </r>
  <r>
    <x v="194"/>
    <n v="1"/>
    <m/>
    <n v="1"/>
  </r>
  <r>
    <x v="195"/>
    <n v="1"/>
    <m/>
    <n v="1"/>
  </r>
  <r>
    <x v="196"/>
    <n v="1"/>
    <m/>
    <n v="1"/>
  </r>
  <r>
    <x v="197"/>
    <n v="1"/>
    <m/>
    <n v="1"/>
  </r>
  <r>
    <x v="198"/>
    <n v="1"/>
    <m/>
    <n v="1"/>
  </r>
  <r>
    <x v="199"/>
    <n v="1"/>
    <m/>
    <n v="1"/>
  </r>
  <r>
    <x v="200"/>
    <n v="1"/>
    <m/>
    <n v="1"/>
  </r>
  <r>
    <x v="201"/>
    <n v="1"/>
    <m/>
    <n v="1"/>
  </r>
  <r>
    <x v="202"/>
    <n v="1"/>
    <m/>
    <n v="1"/>
  </r>
  <r>
    <x v="203"/>
    <n v="1"/>
    <m/>
    <n v="1"/>
  </r>
  <r>
    <x v="204"/>
    <n v="1"/>
    <m/>
    <n v="1"/>
  </r>
  <r>
    <x v="205"/>
    <n v="1"/>
    <m/>
    <n v="1"/>
  </r>
  <r>
    <x v="206"/>
    <n v="1"/>
    <m/>
    <n v="1"/>
  </r>
  <r>
    <x v="207"/>
    <n v="1"/>
    <m/>
    <n v="1"/>
  </r>
  <r>
    <x v="208"/>
    <n v="1"/>
    <m/>
    <n v="1"/>
  </r>
  <r>
    <x v="209"/>
    <n v="1"/>
    <m/>
    <n v="1"/>
  </r>
  <r>
    <x v="210"/>
    <n v="1"/>
    <m/>
    <n v="1"/>
  </r>
  <r>
    <x v="211"/>
    <n v="1"/>
    <m/>
    <n v="1"/>
  </r>
  <r>
    <x v="212"/>
    <n v="1"/>
    <m/>
    <n v="1"/>
  </r>
  <r>
    <x v="213"/>
    <n v="1"/>
    <m/>
    <n v="1"/>
  </r>
  <r>
    <x v="214"/>
    <n v="1"/>
    <m/>
    <n v="1"/>
  </r>
  <r>
    <x v="215"/>
    <n v="1"/>
    <m/>
    <n v="1"/>
  </r>
  <r>
    <x v="216"/>
    <n v="1"/>
    <m/>
    <n v="1"/>
  </r>
  <r>
    <x v="217"/>
    <n v="1"/>
    <m/>
    <n v="1"/>
  </r>
  <r>
    <x v="218"/>
    <n v="1"/>
    <m/>
    <n v="1"/>
  </r>
  <r>
    <x v="219"/>
    <n v="1"/>
    <m/>
    <n v="1"/>
  </r>
  <r>
    <x v="220"/>
    <n v="1"/>
    <m/>
    <n v="1"/>
  </r>
  <r>
    <x v="221"/>
    <n v="1"/>
    <m/>
    <n v="1"/>
  </r>
  <r>
    <x v="222"/>
    <n v="1"/>
    <m/>
    <n v="1"/>
  </r>
  <r>
    <x v="223"/>
    <n v="1"/>
    <m/>
    <n v="1"/>
  </r>
  <r>
    <x v="224"/>
    <n v="1"/>
    <m/>
    <n v="1"/>
  </r>
  <r>
    <x v="225"/>
    <n v="1"/>
    <m/>
    <n v="1"/>
  </r>
  <r>
    <x v="226"/>
    <n v="1"/>
    <m/>
    <n v="1"/>
  </r>
  <r>
    <x v="227"/>
    <n v="1"/>
    <m/>
    <n v="1"/>
  </r>
  <r>
    <x v="228"/>
    <n v="1"/>
    <m/>
    <n v="1"/>
  </r>
  <r>
    <x v="229"/>
    <n v="1"/>
    <m/>
    <n v="1"/>
  </r>
  <r>
    <x v="230"/>
    <n v="1"/>
    <m/>
    <n v="1"/>
  </r>
  <r>
    <x v="231"/>
    <n v="1"/>
    <m/>
    <n v="1"/>
  </r>
  <r>
    <x v="232"/>
    <n v="1"/>
    <m/>
    <n v="1"/>
  </r>
  <r>
    <x v="233"/>
    <n v="1"/>
    <m/>
    <n v="1"/>
  </r>
  <r>
    <x v="234"/>
    <n v="1"/>
    <m/>
    <n v="1"/>
  </r>
  <r>
    <x v="235"/>
    <n v="1"/>
    <m/>
    <n v="1"/>
  </r>
  <r>
    <x v="236"/>
    <n v="1"/>
    <m/>
    <n v="1"/>
  </r>
  <r>
    <x v="237"/>
    <n v="1"/>
    <m/>
    <n v="1"/>
  </r>
  <r>
    <x v="238"/>
    <n v="1"/>
    <m/>
    <n v="1"/>
  </r>
  <r>
    <x v="239"/>
    <n v="1"/>
    <m/>
    <n v="1"/>
  </r>
  <r>
    <x v="240"/>
    <n v="1"/>
    <m/>
    <n v="1"/>
  </r>
  <r>
    <x v="241"/>
    <n v="1"/>
    <m/>
    <n v="1"/>
  </r>
  <r>
    <x v="242"/>
    <n v="1"/>
    <m/>
    <n v="1"/>
  </r>
  <r>
    <x v="243"/>
    <n v="1"/>
    <m/>
    <n v="1"/>
  </r>
  <r>
    <x v="244"/>
    <n v="1"/>
    <m/>
    <n v="1"/>
  </r>
  <r>
    <x v="245"/>
    <n v="1"/>
    <m/>
    <n v="1"/>
  </r>
  <r>
    <x v="246"/>
    <n v="1"/>
    <m/>
    <n v="1"/>
  </r>
  <r>
    <x v="247"/>
    <n v="1"/>
    <m/>
    <n v="1"/>
  </r>
  <r>
    <x v="248"/>
    <n v="1"/>
    <m/>
    <n v="1"/>
  </r>
  <r>
    <x v="249"/>
    <n v="1"/>
    <m/>
    <n v="1"/>
  </r>
  <r>
    <x v="250"/>
    <n v="1"/>
    <m/>
    <n v="1"/>
  </r>
  <r>
    <x v="251"/>
    <n v="1"/>
    <m/>
    <n v="1"/>
  </r>
  <r>
    <x v="252"/>
    <n v="1"/>
    <m/>
    <n v="1"/>
  </r>
  <r>
    <x v="253"/>
    <n v="1"/>
    <m/>
    <n v="1"/>
  </r>
  <r>
    <x v="254"/>
    <n v="1"/>
    <m/>
    <n v="1"/>
  </r>
  <r>
    <x v="255"/>
    <n v="1"/>
    <m/>
    <n v="1"/>
  </r>
  <r>
    <x v="256"/>
    <n v="1"/>
    <m/>
    <n v="1"/>
  </r>
  <r>
    <x v="257"/>
    <n v="1"/>
    <m/>
    <n v="1"/>
  </r>
  <r>
    <x v="258"/>
    <n v="1"/>
    <m/>
    <n v="1"/>
  </r>
  <r>
    <x v="259"/>
    <n v="1"/>
    <m/>
    <n v="1"/>
  </r>
  <r>
    <x v="260"/>
    <n v="1"/>
    <m/>
    <n v="1"/>
  </r>
  <r>
    <x v="261"/>
    <n v="1"/>
    <m/>
    <n v="1"/>
  </r>
  <r>
    <x v="262"/>
    <n v="1"/>
    <m/>
    <n v="1"/>
  </r>
  <r>
    <x v="263"/>
    <n v="1"/>
    <m/>
    <n v="1"/>
  </r>
  <r>
    <x v="264"/>
    <n v="1"/>
    <m/>
    <n v="1"/>
  </r>
  <r>
    <x v="265"/>
    <n v="1"/>
    <m/>
    <n v="1"/>
  </r>
  <r>
    <x v="266"/>
    <n v="1"/>
    <m/>
    <n v="1"/>
  </r>
  <r>
    <x v="267"/>
    <n v="1"/>
    <m/>
    <n v="1"/>
  </r>
  <r>
    <x v="268"/>
    <n v="1"/>
    <m/>
    <n v="1"/>
  </r>
  <r>
    <x v="269"/>
    <n v="1"/>
    <m/>
    <n v="1"/>
  </r>
  <r>
    <x v="270"/>
    <n v="1"/>
    <m/>
    <n v="1"/>
  </r>
  <r>
    <x v="271"/>
    <n v="1"/>
    <m/>
    <n v="1"/>
  </r>
  <r>
    <x v="272"/>
    <n v="1"/>
    <m/>
    <n v="1"/>
  </r>
  <r>
    <x v="273"/>
    <n v="1"/>
    <m/>
    <n v="1"/>
  </r>
  <r>
    <x v="274"/>
    <n v="1"/>
    <m/>
    <n v="1"/>
  </r>
  <r>
    <x v="275"/>
    <n v="1"/>
    <m/>
    <n v="1"/>
  </r>
  <r>
    <x v="276"/>
    <n v="1"/>
    <m/>
    <n v="1"/>
  </r>
  <r>
    <x v="277"/>
    <n v="1"/>
    <m/>
    <n v="1"/>
  </r>
  <r>
    <x v="278"/>
    <n v="1"/>
    <m/>
    <n v="1"/>
  </r>
  <r>
    <x v="279"/>
    <n v="1"/>
    <m/>
    <n v="1"/>
  </r>
  <r>
    <x v="280"/>
    <n v="1"/>
    <m/>
    <n v="1"/>
  </r>
  <r>
    <x v="281"/>
    <n v="1"/>
    <m/>
    <n v="1"/>
  </r>
  <r>
    <x v="282"/>
    <n v="1"/>
    <m/>
    <n v="1"/>
  </r>
  <r>
    <x v="283"/>
    <n v="1"/>
    <m/>
    <n v="1"/>
  </r>
  <r>
    <x v="284"/>
    <n v="1"/>
    <m/>
    <n v="1"/>
  </r>
  <r>
    <x v="285"/>
    <n v="1"/>
    <m/>
    <n v="1"/>
  </r>
  <r>
    <x v="286"/>
    <n v="1"/>
    <m/>
    <n v="1"/>
  </r>
  <r>
    <x v="287"/>
    <n v="1"/>
    <m/>
    <n v="1"/>
  </r>
  <r>
    <x v="288"/>
    <n v="1"/>
    <m/>
    <n v="1"/>
  </r>
  <r>
    <x v="289"/>
    <n v="1"/>
    <m/>
    <n v="1"/>
  </r>
  <r>
    <x v="290"/>
    <n v="1"/>
    <m/>
    <n v="1"/>
  </r>
  <r>
    <x v="291"/>
    <n v="1"/>
    <m/>
    <n v="1"/>
  </r>
  <r>
    <x v="292"/>
    <n v="1"/>
    <m/>
    <n v="1"/>
  </r>
  <r>
    <x v="293"/>
    <n v="1"/>
    <m/>
    <n v="1"/>
  </r>
  <r>
    <x v="294"/>
    <n v="1"/>
    <m/>
    <n v="1"/>
  </r>
  <r>
    <x v="295"/>
    <n v="1"/>
    <m/>
    <n v="1"/>
  </r>
  <r>
    <x v="296"/>
    <n v="1"/>
    <m/>
    <n v="1"/>
  </r>
  <r>
    <x v="297"/>
    <n v="1"/>
    <m/>
    <n v="1"/>
  </r>
  <r>
    <x v="298"/>
    <n v="1"/>
    <m/>
    <n v="1"/>
  </r>
  <r>
    <x v="299"/>
    <n v="1"/>
    <m/>
    <n v="1"/>
  </r>
  <r>
    <x v="300"/>
    <n v="1"/>
    <m/>
    <n v="1"/>
  </r>
  <r>
    <x v="301"/>
    <n v="1"/>
    <m/>
    <n v="1"/>
  </r>
  <r>
    <x v="302"/>
    <n v="1"/>
    <m/>
    <n v="1"/>
  </r>
  <r>
    <x v="303"/>
    <n v="1"/>
    <m/>
    <n v="1"/>
  </r>
  <r>
    <x v="304"/>
    <n v="1"/>
    <m/>
    <n v="1"/>
  </r>
  <r>
    <x v="305"/>
    <n v="1"/>
    <m/>
    <n v="1"/>
  </r>
  <r>
    <x v="306"/>
    <n v="1"/>
    <m/>
    <n v="1"/>
  </r>
  <r>
    <x v="307"/>
    <n v="1"/>
    <m/>
    <n v="1"/>
  </r>
  <r>
    <x v="308"/>
    <n v="1"/>
    <m/>
    <n v="1"/>
  </r>
  <r>
    <x v="309"/>
    <n v="1"/>
    <m/>
    <n v="1"/>
  </r>
  <r>
    <x v="310"/>
    <n v="1"/>
    <m/>
    <n v="1"/>
  </r>
  <r>
    <x v="311"/>
    <n v="1"/>
    <m/>
    <n v="1"/>
  </r>
  <r>
    <x v="312"/>
    <n v="1"/>
    <m/>
    <n v="1"/>
  </r>
  <r>
    <x v="313"/>
    <n v="1"/>
    <m/>
    <n v="1"/>
  </r>
  <r>
    <x v="314"/>
    <n v="1"/>
    <m/>
    <n v="1"/>
  </r>
  <r>
    <x v="315"/>
    <n v="1"/>
    <m/>
    <n v="1"/>
  </r>
  <r>
    <x v="316"/>
    <n v="1"/>
    <m/>
    <n v="1"/>
  </r>
  <r>
    <x v="317"/>
    <n v="1"/>
    <m/>
    <n v="1"/>
  </r>
  <r>
    <x v="318"/>
    <n v="1"/>
    <m/>
    <n v="1"/>
  </r>
  <r>
    <x v="319"/>
    <n v="1"/>
    <m/>
    <n v="1"/>
  </r>
  <r>
    <x v="320"/>
    <n v="1"/>
    <m/>
    <n v="1"/>
  </r>
  <r>
    <x v="321"/>
    <n v="1"/>
    <m/>
    <n v="1"/>
  </r>
  <r>
    <x v="322"/>
    <n v="1"/>
    <m/>
    <n v="1"/>
  </r>
  <r>
    <x v="323"/>
    <n v="1"/>
    <m/>
    <n v="1"/>
  </r>
  <r>
    <x v="324"/>
    <n v="1"/>
    <m/>
    <n v="1"/>
  </r>
  <r>
    <x v="325"/>
    <n v="1"/>
    <m/>
    <n v="1"/>
  </r>
  <r>
    <x v="326"/>
    <n v="1"/>
    <m/>
    <n v="1"/>
  </r>
  <r>
    <x v="327"/>
    <n v="1"/>
    <m/>
    <n v="1"/>
  </r>
  <r>
    <x v="328"/>
    <n v="1"/>
    <m/>
    <n v="1"/>
  </r>
  <r>
    <x v="329"/>
    <n v="1"/>
    <m/>
    <n v="1"/>
  </r>
  <r>
    <x v="330"/>
    <n v="1"/>
    <m/>
    <n v="1"/>
  </r>
  <r>
    <x v="331"/>
    <n v="1"/>
    <m/>
    <n v="1"/>
  </r>
  <r>
    <x v="332"/>
    <n v="1"/>
    <m/>
    <n v="1"/>
  </r>
  <r>
    <x v="333"/>
    <n v="1"/>
    <m/>
    <n v="1"/>
  </r>
  <r>
    <x v="334"/>
    <n v="1"/>
    <m/>
    <n v="1"/>
  </r>
  <r>
    <x v="335"/>
    <n v="1"/>
    <m/>
    <n v="1"/>
  </r>
  <r>
    <x v="336"/>
    <n v="1"/>
    <m/>
    <n v="1"/>
  </r>
  <r>
    <x v="337"/>
    <n v="1"/>
    <m/>
    <n v="1"/>
  </r>
  <r>
    <x v="338"/>
    <n v="1"/>
    <m/>
    <n v="1"/>
  </r>
  <r>
    <x v="339"/>
    <n v="1"/>
    <m/>
    <n v="1"/>
  </r>
  <r>
    <x v="340"/>
    <n v="1"/>
    <m/>
    <n v="1"/>
  </r>
  <r>
    <x v="341"/>
    <n v="1"/>
    <m/>
    <n v="1"/>
  </r>
  <r>
    <x v="342"/>
    <n v="1"/>
    <m/>
    <n v="1"/>
  </r>
  <r>
    <x v="343"/>
    <n v="1"/>
    <m/>
    <n v="1"/>
  </r>
  <r>
    <x v="344"/>
    <n v="1"/>
    <m/>
    <n v="1"/>
  </r>
  <r>
    <x v="345"/>
    <n v="1"/>
    <m/>
    <n v="1"/>
  </r>
  <r>
    <x v="346"/>
    <n v="1"/>
    <m/>
    <n v="1"/>
  </r>
  <r>
    <x v="347"/>
    <n v="1"/>
    <m/>
    <n v="1"/>
  </r>
  <r>
    <x v="348"/>
    <n v="1"/>
    <m/>
    <n v="1"/>
  </r>
  <r>
    <x v="349"/>
    <n v="1"/>
    <m/>
    <n v="1"/>
  </r>
  <r>
    <x v="350"/>
    <n v="1"/>
    <m/>
    <n v="1"/>
  </r>
  <r>
    <x v="351"/>
    <n v="1"/>
    <m/>
    <n v="1"/>
  </r>
  <r>
    <x v="352"/>
    <n v="1"/>
    <m/>
    <n v="1"/>
  </r>
  <r>
    <x v="353"/>
    <n v="1"/>
    <m/>
    <n v="1"/>
  </r>
  <r>
    <x v="354"/>
    <n v="1"/>
    <m/>
    <n v="1"/>
  </r>
  <r>
    <x v="355"/>
    <n v="1"/>
    <m/>
    <n v="1"/>
  </r>
  <r>
    <x v="356"/>
    <n v="1"/>
    <m/>
    <n v="1"/>
  </r>
  <r>
    <x v="357"/>
    <n v="1"/>
    <m/>
    <n v="1"/>
  </r>
  <r>
    <x v="358"/>
    <n v="1"/>
    <m/>
    <n v="1"/>
  </r>
  <r>
    <x v="359"/>
    <n v="1"/>
    <m/>
    <n v="1"/>
  </r>
  <r>
    <x v="360"/>
    <n v="1"/>
    <m/>
    <n v="1"/>
  </r>
  <r>
    <x v="361"/>
    <n v="1"/>
    <m/>
    <n v="1"/>
  </r>
  <r>
    <x v="362"/>
    <n v="1"/>
    <m/>
    <n v="1"/>
  </r>
  <r>
    <x v="363"/>
    <n v="1"/>
    <m/>
    <n v="1"/>
  </r>
  <r>
    <x v="364"/>
    <n v="1"/>
    <m/>
    <n v="1"/>
  </r>
  <r>
    <x v="365"/>
    <n v="1"/>
    <m/>
    <n v="1"/>
  </r>
  <r>
    <x v="366"/>
    <n v="1"/>
    <m/>
    <n v="1"/>
  </r>
  <r>
    <x v="367"/>
    <n v="1"/>
    <m/>
    <n v="1"/>
  </r>
  <r>
    <x v="368"/>
    <n v="1"/>
    <m/>
    <n v="1"/>
  </r>
  <r>
    <x v="369"/>
    <n v="1"/>
    <m/>
    <n v="1"/>
  </r>
  <r>
    <x v="370"/>
    <n v="1"/>
    <m/>
    <n v="1"/>
  </r>
  <r>
    <x v="371"/>
    <n v="1"/>
    <m/>
    <n v="1"/>
  </r>
  <r>
    <x v="372"/>
    <n v="1"/>
    <m/>
    <n v="1"/>
  </r>
  <r>
    <x v="373"/>
    <n v="1"/>
    <m/>
    <n v="1"/>
  </r>
  <r>
    <x v="374"/>
    <n v="1"/>
    <m/>
    <n v="1"/>
  </r>
  <r>
    <x v="375"/>
    <n v="1"/>
    <m/>
    <n v="1"/>
  </r>
  <r>
    <x v="376"/>
    <n v="1"/>
    <m/>
    <n v="1"/>
  </r>
  <r>
    <x v="377"/>
    <n v="1"/>
    <m/>
    <n v="1"/>
  </r>
  <r>
    <x v="378"/>
    <n v="1"/>
    <m/>
    <n v="1"/>
  </r>
  <r>
    <x v="379"/>
    <n v="1"/>
    <m/>
    <n v="1"/>
  </r>
  <r>
    <x v="380"/>
    <n v="1"/>
    <m/>
    <n v="1"/>
  </r>
  <r>
    <x v="381"/>
    <n v="1"/>
    <m/>
    <n v="1"/>
  </r>
  <r>
    <x v="382"/>
    <n v="1"/>
    <m/>
    <n v="1"/>
  </r>
  <r>
    <x v="383"/>
    <n v="1"/>
    <m/>
    <n v="1"/>
  </r>
  <r>
    <x v="384"/>
    <n v="1"/>
    <m/>
    <n v="1"/>
  </r>
  <r>
    <x v="385"/>
    <n v="1"/>
    <m/>
    <n v="1"/>
  </r>
  <r>
    <x v="386"/>
    <n v="1"/>
    <m/>
    <n v="1"/>
  </r>
  <r>
    <x v="387"/>
    <n v="1"/>
    <m/>
    <n v="1"/>
  </r>
  <r>
    <x v="388"/>
    <n v="1"/>
    <m/>
    <n v="1"/>
  </r>
  <r>
    <x v="389"/>
    <n v="1"/>
    <m/>
    <n v="1"/>
  </r>
  <r>
    <x v="390"/>
    <n v="1"/>
    <m/>
    <n v="1"/>
  </r>
  <r>
    <x v="391"/>
    <n v="1"/>
    <m/>
    <n v="1"/>
  </r>
  <r>
    <x v="392"/>
    <n v="1"/>
    <m/>
    <n v="1"/>
  </r>
  <r>
    <x v="393"/>
    <n v="1"/>
    <m/>
    <n v="1"/>
  </r>
  <r>
    <x v="394"/>
    <n v="1"/>
    <m/>
    <n v="1"/>
  </r>
  <r>
    <x v="395"/>
    <n v="1"/>
    <m/>
    <n v="1"/>
  </r>
  <r>
    <x v="396"/>
    <n v="1"/>
    <m/>
    <n v="1"/>
  </r>
  <r>
    <x v="397"/>
    <n v="1"/>
    <m/>
    <n v="1"/>
  </r>
  <r>
    <x v="398"/>
    <n v="1"/>
    <m/>
    <n v="1"/>
  </r>
  <r>
    <x v="399"/>
    <n v="1"/>
    <m/>
    <n v="1"/>
  </r>
  <r>
    <x v="400"/>
    <n v="1"/>
    <m/>
    <n v="1"/>
  </r>
  <r>
    <x v="401"/>
    <n v="1"/>
    <m/>
    <n v="1"/>
  </r>
  <r>
    <x v="378"/>
    <n v="1"/>
    <m/>
    <n v="1"/>
  </r>
  <r>
    <x v="402"/>
    <n v="1"/>
    <m/>
    <n v="1"/>
  </r>
  <r>
    <x v="403"/>
    <n v="1"/>
    <m/>
    <n v="1"/>
  </r>
  <r>
    <x v="404"/>
    <n v="1"/>
    <m/>
    <n v="1"/>
  </r>
  <r>
    <x v="405"/>
    <n v="1"/>
    <m/>
    <n v="1"/>
  </r>
  <r>
    <x v="406"/>
    <n v="1"/>
    <m/>
    <n v="1"/>
  </r>
  <r>
    <x v="407"/>
    <n v="1"/>
    <m/>
    <n v="1"/>
  </r>
  <r>
    <x v="408"/>
    <n v="1"/>
    <m/>
    <n v="1"/>
  </r>
  <r>
    <x v="409"/>
    <n v="1"/>
    <m/>
    <n v="1"/>
  </r>
  <r>
    <x v="410"/>
    <n v="1"/>
    <m/>
    <n v="1"/>
  </r>
  <r>
    <x v="411"/>
    <n v="1"/>
    <m/>
    <n v="1"/>
  </r>
  <r>
    <x v="412"/>
    <n v="1"/>
    <m/>
    <n v="1"/>
  </r>
  <r>
    <x v="413"/>
    <n v="1"/>
    <m/>
    <n v="1"/>
  </r>
  <r>
    <x v="414"/>
    <n v="1"/>
    <m/>
    <n v="1"/>
  </r>
  <r>
    <x v="415"/>
    <n v="1"/>
    <m/>
    <n v="1"/>
  </r>
  <r>
    <x v="416"/>
    <n v="1"/>
    <m/>
    <n v="1"/>
  </r>
  <r>
    <x v="417"/>
    <n v="1"/>
    <m/>
    <n v="1"/>
  </r>
  <r>
    <x v="418"/>
    <n v="1"/>
    <m/>
    <n v="1"/>
  </r>
  <r>
    <x v="419"/>
    <n v="1"/>
    <m/>
    <n v="1"/>
  </r>
  <r>
    <x v="420"/>
    <n v="1"/>
    <m/>
    <n v="1"/>
  </r>
  <r>
    <x v="421"/>
    <n v="1"/>
    <m/>
    <n v="1"/>
  </r>
  <r>
    <x v="422"/>
    <n v="1"/>
    <m/>
    <n v="1"/>
  </r>
  <r>
    <x v="423"/>
    <n v="1"/>
    <m/>
    <n v="1"/>
  </r>
  <r>
    <x v="424"/>
    <n v="1"/>
    <m/>
    <n v="1"/>
  </r>
  <r>
    <x v="425"/>
    <n v="1"/>
    <m/>
    <n v="1"/>
  </r>
  <r>
    <x v="426"/>
    <n v="1"/>
    <m/>
    <n v="1"/>
  </r>
  <r>
    <x v="427"/>
    <n v="1"/>
    <m/>
    <n v="1"/>
  </r>
  <r>
    <x v="428"/>
    <n v="1"/>
    <m/>
    <n v="1"/>
  </r>
  <r>
    <x v="429"/>
    <n v="1"/>
    <m/>
    <n v="1"/>
  </r>
  <r>
    <x v="430"/>
    <n v="1"/>
    <m/>
    <n v="1"/>
  </r>
  <r>
    <x v="431"/>
    <n v="1"/>
    <m/>
    <n v="1"/>
  </r>
  <r>
    <x v="432"/>
    <n v="1"/>
    <m/>
    <n v="1"/>
  </r>
  <r>
    <x v="433"/>
    <n v="1"/>
    <m/>
    <n v="1"/>
  </r>
  <r>
    <x v="434"/>
    <n v="1"/>
    <m/>
    <n v="1"/>
  </r>
  <r>
    <x v="435"/>
    <n v="1"/>
    <m/>
    <n v="1"/>
  </r>
  <r>
    <x v="436"/>
    <n v="1"/>
    <m/>
    <n v="1"/>
  </r>
  <r>
    <x v="437"/>
    <n v="1"/>
    <m/>
    <n v="1"/>
  </r>
  <r>
    <x v="438"/>
    <n v="1"/>
    <m/>
    <n v="1"/>
  </r>
  <r>
    <x v="439"/>
    <n v="1"/>
    <m/>
    <n v="1"/>
  </r>
  <r>
    <x v="440"/>
    <n v="1"/>
    <m/>
    <n v="1"/>
  </r>
  <r>
    <x v="441"/>
    <n v="1"/>
    <m/>
    <n v="1"/>
  </r>
  <r>
    <x v="442"/>
    <n v="1"/>
    <m/>
    <n v="1"/>
  </r>
  <r>
    <x v="443"/>
    <n v="1"/>
    <m/>
    <n v="1"/>
  </r>
  <r>
    <x v="444"/>
    <n v="1"/>
    <m/>
    <n v="1"/>
  </r>
  <r>
    <x v="445"/>
    <n v="1"/>
    <m/>
    <n v="1"/>
  </r>
  <r>
    <x v="446"/>
    <n v="1"/>
    <m/>
    <n v="1"/>
  </r>
  <r>
    <x v="447"/>
    <n v="1"/>
    <m/>
    <n v="1"/>
  </r>
  <r>
    <x v="448"/>
    <n v="1"/>
    <m/>
    <n v="1"/>
  </r>
  <r>
    <x v="449"/>
    <n v="1"/>
    <m/>
    <n v="1"/>
  </r>
  <r>
    <x v="450"/>
    <n v="1"/>
    <m/>
    <n v="1"/>
  </r>
  <r>
    <x v="451"/>
    <n v="1"/>
    <m/>
    <n v="1"/>
  </r>
  <r>
    <x v="452"/>
    <n v="1"/>
    <m/>
    <n v="1"/>
  </r>
  <r>
    <x v="453"/>
    <n v="1"/>
    <m/>
    <n v="1"/>
  </r>
  <r>
    <x v="454"/>
    <n v="1"/>
    <m/>
    <n v="1"/>
  </r>
  <r>
    <x v="455"/>
    <n v="1"/>
    <m/>
    <n v="1"/>
  </r>
  <r>
    <x v="456"/>
    <n v="1"/>
    <m/>
    <n v="1"/>
  </r>
  <r>
    <x v="457"/>
    <n v="1"/>
    <m/>
    <n v="1"/>
  </r>
  <r>
    <x v="458"/>
    <n v="1"/>
    <m/>
    <n v="1"/>
  </r>
  <r>
    <x v="459"/>
    <n v="1"/>
    <m/>
    <n v="1"/>
  </r>
  <r>
    <x v="460"/>
    <n v="1"/>
    <m/>
    <n v="1"/>
  </r>
  <r>
    <x v="461"/>
    <n v="1"/>
    <m/>
    <n v="1"/>
  </r>
  <r>
    <x v="462"/>
    <n v="1"/>
    <m/>
    <n v="1"/>
  </r>
  <r>
    <x v="463"/>
    <n v="1"/>
    <m/>
    <n v="1"/>
  </r>
  <r>
    <x v="464"/>
    <n v="1"/>
    <m/>
    <n v="1"/>
  </r>
  <r>
    <x v="465"/>
    <n v="1"/>
    <m/>
    <n v="1"/>
  </r>
  <r>
    <x v="466"/>
    <n v="1"/>
    <m/>
    <n v="1"/>
  </r>
  <r>
    <x v="467"/>
    <n v="1"/>
    <m/>
    <n v="1"/>
  </r>
  <r>
    <x v="468"/>
    <n v="1"/>
    <m/>
    <n v="1"/>
  </r>
  <r>
    <x v="469"/>
    <n v="1"/>
    <m/>
    <n v="1"/>
  </r>
  <r>
    <x v="470"/>
    <n v="1"/>
    <m/>
    <n v="1"/>
  </r>
  <r>
    <x v="471"/>
    <n v="1"/>
    <m/>
    <n v="1"/>
  </r>
  <r>
    <x v="472"/>
    <n v="1"/>
    <m/>
    <n v="1"/>
  </r>
  <r>
    <x v="473"/>
    <n v="1"/>
    <m/>
    <n v="1"/>
  </r>
  <r>
    <x v="474"/>
    <n v="1"/>
    <m/>
    <n v="1"/>
  </r>
  <r>
    <x v="475"/>
    <n v="1"/>
    <m/>
    <n v="1"/>
  </r>
  <r>
    <x v="476"/>
    <n v="1"/>
    <m/>
    <n v="1"/>
  </r>
  <r>
    <x v="477"/>
    <n v="1"/>
    <m/>
    <n v="1"/>
  </r>
  <r>
    <x v="478"/>
    <n v="1"/>
    <m/>
    <n v="1"/>
  </r>
  <r>
    <x v="479"/>
    <n v="1"/>
    <m/>
    <n v="1"/>
  </r>
  <r>
    <x v="480"/>
    <n v="1"/>
    <m/>
    <n v="1"/>
  </r>
  <r>
    <x v="481"/>
    <n v="1"/>
    <m/>
    <n v="1"/>
  </r>
  <r>
    <x v="482"/>
    <n v="1"/>
    <m/>
    <n v="1"/>
  </r>
  <r>
    <x v="483"/>
    <n v="1"/>
    <m/>
    <n v="1"/>
  </r>
  <r>
    <x v="484"/>
    <n v="1"/>
    <m/>
    <n v="1"/>
  </r>
  <r>
    <x v="485"/>
    <n v="1"/>
    <m/>
    <n v="1"/>
  </r>
  <r>
    <x v="486"/>
    <n v="1"/>
    <m/>
    <n v="1"/>
  </r>
  <r>
    <x v="487"/>
    <n v="1"/>
    <m/>
    <n v="1"/>
  </r>
  <r>
    <x v="488"/>
    <n v="1"/>
    <m/>
    <n v="1"/>
  </r>
  <r>
    <x v="489"/>
    <n v="1"/>
    <m/>
    <n v="1"/>
  </r>
  <r>
    <x v="490"/>
    <n v="1"/>
    <m/>
    <n v="1"/>
  </r>
  <r>
    <x v="491"/>
    <n v="1"/>
    <m/>
    <n v="1"/>
  </r>
  <r>
    <x v="492"/>
    <n v="1"/>
    <m/>
    <n v="1"/>
  </r>
  <r>
    <x v="493"/>
    <n v="1"/>
    <m/>
    <n v="1"/>
  </r>
  <r>
    <x v="494"/>
    <n v="1"/>
    <m/>
    <n v="1"/>
  </r>
  <r>
    <x v="495"/>
    <n v="1"/>
    <m/>
    <n v="1"/>
  </r>
  <r>
    <x v="496"/>
    <n v="1"/>
    <m/>
    <n v="1"/>
  </r>
  <r>
    <x v="497"/>
    <n v="1"/>
    <m/>
    <n v="1"/>
  </r>
  <r>
    <x v="498"/>
    <n v="1"/>
    <m/>
    <n v="1"/>
  </r>
  <r>
    <x v="499"/>
    <n v="1"/>
    <m/>
    <n v="1"/>
  </r>
  <r>
    <x v="500"/>
    <n v="1"/>
    <m/>
    <n v="1"/>
  </r>
  <r>
    <x v="501"/>
    <n v="1"/>
    <m/>
    <n v="1"/>
  </r>
  <r>
    <x v="502"/>
    <n v="1"/>
    <m/>
    <n v="1"/>
  </r>
  <r>
    <x v="503"/>
    <n v="1"/>
    <m/>
    <n v="1"/>
  </r>
  <r>
    <x v="504"/>
    <n v="1"/>
    <m/>
    <n v="1"/>
  </r>
  <r>
    <x v="505"/>
    <n v="1"/>
    <m/>
    <n v="1"/>
  </r>
  <r>
    <x v="506"/>
    <n v="1"/>
    <m/>
    <n v="1"/>
  </r>
  <r>
    <x v="507"/>
    <n v="1"/>
    <m/>
    <n v="1"/>
  </r>
  <r>
    <x v="508"/>
    <n v="1"/>
    <m/>
    <n v="1"/>
  </r>
  <r>
    <x v="509"/>
    <n v="1"/>
    <m/>
    <n v="1"/>
  </r>
  <r>
    <x v="510"/>
    <n v="1"/>
    <m/>
    <n v="1"/>
  </r>
  <r>
    <x v="511"/>
    <n v="1"/>
    <m/>
    <n v="1"/>
  </r>
  <r>
    <x v="512"/>
    <n v="1"/>
    <m/>
    <n v="1"/>
  </r>
  <r>
    <x v="513"/>
    <n v="1"/>
    <m/>
    <n v="1"/>
  </r>
  <r>
    <x v="514"/>
    <n v="1"/>
    <m/>
    <n v="1"/>
  </r>
  <r>
    <x v="515"/>
    <n v="1"/>
    <m/>
    <n v="1"/>
  </r>
  <r>
    <x v="516"/>
    <n v="1"/>
    <m/>
    <n v="1"/>
  </r>
  <r>
    <x v="517"/>
    <n v="1"/>
    <m/>
    <n v="1"/>
  </r>
  <r>
    <x v="518"/>
    <n v="1"/>
    <m/>
    <n v="1"/>
  </r>
  <r>
    <x v="519"/>
    <n v="1"/>
    <m/>
    <n v="1"/>
  </r>
  <r>
    <x v="520"/>
    <n v="1"/>
    <m/>
    <n v="1"/>
  </r>
  <r>
    <x v="521"/>
    <n v="1"/>
    <m/>
    <n v="1"/>
  </r>
  <r>
    <x v="522"/>
    <n v="1"/>
    <m/>
    <n v="1"/>
  </r>
  <r>
    <x v="523"/>
    <n v="1"/>
    <m/>
    <n v="1"/>
  </r>
  <r>
    <x v="524"/>
    <n v="1"/>
    <m/>
    <n v="1"/>
  </r>
  <r>
    <x v="525"/>
    <n v="1"/>
    <m/>
    <n v="1"/>
  </r>
  <r>
    <x v="526"/>
    <n v="1"/>
    <m/>
    <n v="1"/>
  </r>
  <r>
    <x v="527"/>
    <n v="1"/>
    <m/>
    <n v="1"/>
  </r>
  <r>
    <x v="528"/>
    <n v="1"/>
    <m/>
    <n v="1"/>
  </r>
  <r>
    <x v="529"/>
    <n v="1"/>
    <m/>
    <n v="1"/>
  </r>
  <r>
    <x v="530"/>
    <n v="1"/>
    <m/>
    <n v="1"/>
  </r>
  <r>
    <x v="531"/>
    <n v="1"/>
    <m/>
    <n v="1"/>
  </r>
  <r>
    <x v="532"/>
    <n v="1"/>
    <m/>
    <n v="1"/>
  </r>
  <r>
    <x v="533"/>
    <n v="1"/>
    <m/>
    <n v="1"/>
  </r>
  <r>
    <x v="534"/>
    <n v="1"/>
    <m/>
    <n v="1"/>
  </r>
  <r>
    <x v="535"/>
    <n v="1"/>
    <m/>
    <n v="1"/>
  </r>
  <r>
    <x v="536"/>
    <n v="1"/>
    <m/>
    <n v="1"/>
  </r>
  <r>
    <x v="537"/>
    <n v="1"/>
    <m/>
    <n v="1"/>
  </r>
  <r>
    <x v="538"/>
    <n v="1"/>
    <m/>
    <n v="1"/>
  </r>
  <r>
    <x v="539"/>
    <n v="1"/>
    <m/>
    <n v="1"/>
  </r>
  <r>
    <x v="540"/>
    <n v="1"/>
    <m/>
    <n v="1"/>
  </r>
  <r>
    <x v="541"/>
    <n v="1"/>
    <m/>
    <n v="1"/>
  </r>
  <r>
    <x v="542"/>
    <n v="1"/>
    <m/>
    <n v="1"/>
  </r>
  <r>
    <x v="543"/>
    <m/>
    <m/>
    <n v="0"/>
  </r>
  <r>
    <x v="28"/>
    <m/>
    <n v="-1"/>
    <n v="-1"/>
  </r>
  <r>
    <x v="29"/>
    <m/>
    <n v="-1"/>
    <n v="-1"/>
  </r>
  <r>
    <x v="30"/>
    <m/>
    <n v="-1"/>
    <n v="-1"/>
  </r>
  <r>
    <x v="31"/>
    <m/>
    <n v="-1"/>
    <n v="-1"/>
  </r>
  <r>
    <x v="32"/>
    <m/>
    <n v="-1"/>
    <n v="-1"/>
  </r>
  <r>
    <x v="34"/>
    <m/>
    <n v="-1"/>
    <n v="-1"/>
  </r>
  <r>
    <x v="37"/>
    <m/>
    <n v="-1"/>
    <n v="-1"/>
  </r>
  <r>
    <x v="38"/>
    <m/>
    <n v="-1"/>
    <n v="-1"/>
  </r>
  <r>
    <x v="39"/>
    <m/>
    <n v="-1"/>
    <n v="-1"/>
  </r>
  <r>
    <x v="40"/>
    <m/>
    <n v="-1"/>
    <n v="-1"/>
  </r>
  <r>
    <x v="41"/>
    <m/>
    <n v="-1"/>
    <n v="-1"/>
  </r>
  <r>
    <x v="42"/>
    <m/>
    <n v="-1"/>
    <n v="-1"/>
  </r>
  <r>
    <x v="43"/>
    <m/>
    <n v="-1"/>
    <n v="-1"/>
  </r>
  <r>
    <x v="44"/>
    <m/>
    <n v="-1"/>
    <n v="-1"/>
  </r>
  <r>
    <x v="45"/>
    <m/>
    <n v="-1"/>
    <n v="-1"/>
  </r>
  <r>
    <x v="46"/>
    <m/>
    <n v="-1"/>
    <n v="-1"/>
  </r>
  <r>
    <x v="47"/>
    <m/>
    <n v="-1"/>
    <n v="-1"/>
  </r>
  <r>
    <x v="48"/>
    <m/>
    <n v="-1"/>
    <n v="-1"/>
  </r>
  <r>
    <x v="49"/>
    <m/>
    <n v="-1"/>
    <n v="-1"/>
  </r>
  <r>
    <x v="50"/>
    <m/>
    <n v="-1"/>
    <n v="-1"/>
  </r>
  <r>
    <x v="51"/>
    <m/>
    <n v="-1"/>
    <n v="-1"/>
  </r>
  <r>
    <x v="52"/>
    <m/>
    <n v="-1"/>
    <n v="-1"/>
  </r>
  <r>
    <x v="53"/>
    <m/>
    <n v="-1"/>
    <n v="-1"/>
  </r>
  <r>
    <x v="54"/>
    <m/>
    <n v="-1"/>
    <n v="-1"/>
  </r>
  <r>
    <x v="55"/>
    <m/>
    <n v="-1"/>
    <n v="-1"/>
  </r>
  <r>
    <x v="56"/>
    <m/>
    <n v="-1"/>
    <n v="-1"/>
  </r>
  <r>
    <x v="57"/>
    <m/>
    <n v="-1"/>
    <n v="-1"/>
  </r>
  <r>
    <x v="106"/>
    <m/>
    <n v="-1"/>
    <n v="-1"/>
  </r>
  <r>
    <x v="107"/>
    <m/>
    <n v="-1"/>
    <n v="-1"/>
  </r>
  <r>
    <x v="108"/>
    <m/>
    <n v="-1"/>
    <n v="-1"/>
  </r>
  <r>
    <x v="109"/>
    <m/>
    <n v="-1"/>
    <n v="-1"/>
  </r>
  <r>
    <x v="110"/>
    <m/>
    <n v="-1"/>
    <n v="-1"/>
  </r>
  <r>
    <x v="111"/>
    <m/>
    <n v="-1"/>
    <n v="-1"/>
  </r>
  <r>
    <x v="58"/>
    <m/>
    <n v="-1"/>
    <n v="-1"/>
  </r>
  <r>
    <x v="59"/>
    <m/>
    <n v="-1"/>
    <n v="-1"/>
  </r>
  <r>
    <x v="60"/>
    <m/>
    <n v="-1"/>
    <n v="-1"/>
  </r>
  <r>
    <x v="61"/>
    <m/>
    <n v="-1"/>
    <n v="-1"/>
  </r>
  <r>
    <x v="64"/>
    <m/>
    <n v="-1"/>
    <n v="-1"/>
  </r>
  <r>
    <x v="62"/>
    <m/>
    <n v="-1"/>
    <n v="-1"/>
  </r>
  <r>
    <x v="63"/>
    <m/>
    <n v="-1"/>
    <n v="-1"/>
  </r>
  <r>
    <x v="65"/>
    <m/>
    <n v="-1"/>
    <n v="-1"/>
  </r>
  <r>
    <x v="66"/>
    <m/>
    <n v="-1"/>
    <n v="-1"/>
  </r>
  <r>
    <x v="67"/>
    <m/>
    <n v="-1"/>
    <n v="-1"/>
  </r>
  <r>
    <x v="68"/>
    <m/>
    <n v="-1"/>
    <n v="-1"/>
  </r>
  <r>
    <x v="69"/>
    <m/>
    <n v="-1"/>
    <n v="-1"/>
  </r>
  <r>
    <x v="70"/>
    <m/>
    <n v="-1"/>
    <n v="-1"/>
  </r>
  <r>
    <x v="71"/>
    <m/>
    <n v="-1"/>
    <n v="-1"/>
  </r>
  <r>
    <x v="74"/>
    <m/>
    <n v="-1"/>
    <n v="-1"/>
  </r>
  <r>
    <x v="72"/>
    <m/>
    <n v="-1"/>
    <n v="-1"/>
  </r>
  <r>
    <x v="73"/>
    <m/>
    <n v="-1"/>
    <n v="-1"/>
  </r>
  <r>
    <x v="76"/>
    <m/>
    <n v="-1"/>
    <n v="-1"/>
  </r>
  <r>
    <x v="75"/>
    <m/>
    <n v="-1"/>
    <n v="-1"/>
  </r>
  <r>
    <x v="77"/>
    <m/>
    <n v="-1"/>
    <n v="-1"/>
  </r>
  <r>
    <x v="78"/>
    <m/>
    <n v="-1"/>
    <n v="-1"/>
  </r>
  <r>
    <x v="79"/>
    <m/>
    <n v="-1"/>
    <n v="-1"/>
  </r>
  <r>
    <x v="80"/>
    <m/>
    <n v="-1"/>
    <n v="-1"/>
  </r>
  <r>
    <x v="81"/>
    <m/>
    <n v="-1"/>
    <n v="-1"/>
  </r>
  <r>
    <x v="82"/>
    <m/>
    <n v="-1"/>
    <n v="-1"/>
  </r>
  <r>
    <x v="83"/>
    <m/>
    <n v="-1"/>
    <n v="-1"/>
  </r>
  <r>
    <x v="84"/>
    <m/>
    <n v="-1"/>
    <n v="-1"/>
  </r>
  <r>
    <x v="85"/>
    <m/>
    <n v="-1"/>
    <n v="-1"/>
  </r>
  <r>
    <x v="86"/>
    <m/>
    <n v="-1"/>
    <n v="-1"/>
  </r>
  <r>
    <x v="87"/>
    <m/>
    <n v="-1"/>
    <n v="-1"/>
  </r>
  <r>
    <x v="88"/>
    <m/>
    <n v="-1"/>
    <n v="-1"/>
  </r>
  <r>
    <x v="89"/>
    <m/>
    <n v="-1"/>
    <n v="-1"/>
  </r>
  <r>
    <x v="90"/>
    <m/>
    <n v="-1"/>
    <n v="-1"/>
  </r>
  <r>
    <x v="91"/>
    <m/>
    <n v="-1"/>
    <n v="-1"/>
  </r>
  <r>
    <x v="92"/>
    <m/>
    <n v="-1"/>
    <n v="-1"/>
  </r>
  <r>
    <x v="93"/>
    <m/>
    <n v="-1"/>
    <n v="-1"/>
  </r>
  <r>
    <x v="94"/>
    <m/>
    <n v="-1"/>
    <n v="-1"/>
  </r>
  <r>
    <x v="95"/>
    <m/>
    <n v="-1"/>
    <n v="-1"/>
  </r>
  <r>
    <x v="96"/>
    <m/>
    <n v="-1"/>
    <n v="-1"/>
  </r>
  <r>
    <x v="97"/>
    <m/>
    <n v="-1"/>
    <n v="-1"/>
  </r>
  <r>
    <x v="98"/>
    <m/>
    <n v="-1"/>
    <n v="-1"/>
  </r>
  <r>
    <x v="99"/>
    <m/>
    <n v="-1"/>
    <n v="-1"/>
  </r>
  <r>
    <x v="100"/>
    <m/>
    <n v="-1"/>
    <n v="-1"/>
  </r>
  <r>
    <x v="101"/>
    <m/>
    <n v="-1"/>
    <n v="-1"/>
  </r>
  <r>
    <x v="102"/>
    <m/>
    <n v="-1"/>
    <n v="-1"/>
  </r>
  <r>
    <x v="103"/>
    <m/>
    <n v="-1"/>
    <n v="-1"/>
  </r>
  <r>
    <x v="104"/>
    <m/>
    <n v="-1"/>
    <n v="-1"/>
  </r>
  <r>
    <x v="105"/>
    <m/>
    <n v="-1"/>
    <n v="-1"/>
  </r>
  <r>
    <x v="544"/>
    <m/>
    <n v="-1"/>
    <n v="-1"/>
  </r>
  <r>
    <x v="544"/>
    <m/>
    <n v="-1"/>
    <n v="-1"/>
  </r>
  <r>
    <x v="112"/>
    <m/>
    <n v="-1"/>
    <n v="-1"/>
  </r>
  <r>
    <x v="113"/>
    <m/>
    <n v="-1"/>
    <n v="-1"/>
  </r>
  <r>
    <x v="114"/>
    <m/>
    <n v="-1"/>
    <n v="-1"/>
  </r>
  <r>
    <x v="115"/>
    <m/>
    <n v="-1"/>
    <n v="-1"/>
  </r>
  <r>
    <x v="116"/>
    <m/>
    <n v="-1"/>
    <n v="-1"/>
  </r>
  <r>
    <x v="117"/>
    <m/>
    <n v="-1"/>
    <n v="-1"/>
  </r>
  <r>
    <x v="118"/>
    <m/>
    <n v="-1"/>
    <n v="-1"/>
  </r>
  <r>
    <x v="119"/>
    <m/>
    <n v="-1"/>
    <n v="-1"/>
  </r>
  <r>
    <x v="120"/>
    <m/>
    <n v="-1"/>
    <n v="-1"/>
  </r>
  <r>
    <x v="152"/>
    <m/>
    <n v="-1"/>
    <n v="-1"/>
  </r>
  <r>
    <x v="121"/>
    <m/>
    <n v="-1"/>
    <n v="-1"/>
  </r>
  <r>
    <x v="122"/>
    <m/>
    <n v="-1"/>
    <n v="-1"/>
  </r>
  <r>
    <x v="123"/>
    <m/>
    <n v="-1"/>
    <n v="-1"/>
  </r>
  <r>
    <x v="155"/>
    <m/>
    <n v="-1"/>
    <n v="-1"/>
  </r>
  <r>
    <x v="124"/>
    <m/>
    <n v="-1"/>
    <n v="-1"/>
  </r>
  <r>
    <x v="125"/>
    <m/>
    <n v="-1"/>
    <n v="-1"/>
  </r>
  <r>
    <x v="126"/>
    <m/>
    <n v="-1"/>
    <n v="-1"/>
  </r>
  <r>
    <x v="127"/>
    <m/>
    <n v="-1"/>
    <n v="-1"/>
  </r>
  <r>
    <x v="128"/>
    <m/>
    <n v="-1"/>
    <n v="-1"/>
  </r>
  <r>
    <x v="153"/>
    <m/>
    <n v="-1"/>
    <n v="-1"/>
  </r>
  <r>
    <x v="129"/>
    <m/>
    <n v="-1"/>
    <n v="-1"/>
  </r>
  <r>
    <x v="130"/>
    <m/>
    <n v="-1"/>
    <n v="-1"/>
  </r>
  <r>
    <x v="131"/>
    <m/>
    <n v="-1"/>
    <n v="-1"/>
  </r>
  <r>
    <x v="132"/>
    <m/>
    <n v="-1"/>
    <n v="-1"/>
  </r>
  <r>
    <x v="133"/>
    <m/>
    <n v="-1"/>
    <n v="-1"/>
  </r>
  <r>
    <x v="134"/>
    <m/>
    <n v="-1"/>
    <n v="-1"/>
  </r>
  <r>
    <x v="135"/>
    <m/>
    <n v="-1"/>
    <n v="-1"/>
  </r>
  <r>
    <x v="136"/>
    <m/>
    <n v="-1"/>
    <n v="-1"/>
  </r>
  <r>
    <x v="137"/>
    <m/>
    <n v="-1"/>
    <n v="-1"/>
  </r>
  <r>
    <x v="138"/>
    <m/>
    <n v="-1"/>
    <n v="-1"/>
  </r>
  <r>
    <x v="139"/>
    <m/>
    <n v="-1"/>
    <n v="-1"/>
  </r>
  <r>
    <x v="140"/>
    <m/>
    <n v="-1"/>
    <n v="-1"/>
  </r>
  <r>
    <x v="141"/>
    <m/>
    <n v="-1"/>
    <n v="-1"/>
  </r>
  <r>
    <x v="142"/>
    <m/>
    <n v="-1"/>
    <n v="-1"/>
  </r>
  <r>
    <x v="154"/>
    <m/>
    <n v="-1"/>
    <n v="-1"/>
  </r>
  <r>
    <x v="143"/>
    <m/>
    <n v="-1"/>
    <n v="-1"/>
  </r>
  <r>
    <x v="144"/>
    <m/>
    <n v="-1"/>
    <n v="-1"/>
  </r>
  <r>
    <x v="145"/>
    <m/>
    <n v="-1"/>
    <n v="-1"/>
  </r>
  <r>
    <x v="146"/>
    <m/>
    <n v="-1"/>
    <n v="-1"/>
  </r>
  <r>
    <x v="147"/>
    <m/>
    <n v="-1"/>
    <n v="-1"/>
  </r>
  <r>
    <x v="148"/>
    <m/>
    <n v="-1"/>
    <n v="-1"/>
  </r>
  <r>
    <x v="149"/>
    <m/>
    <n v="-1"/>
    <n v="-1"/>
  </r>
  <r>
    <x v="150"/>
    <m/>
    <n v="-1"/>
    <n v="-1"/>
  </r>
  <r>
    <x v="151"/>
    <m/>
    <n v="-1"/>
    <n v="-1"/>
  </r>
  <r>
    <x v="156"/>
    <m/>
    <n v="-1"/>
    <n v="-1"/>
  </r>
  <r>
    <x v="157"/>
    <m/>
    <n v="-1"/>
    <n v="-1"/>
  </r>
  <r>
    <x v="158"/>
    <m/>
    <n v="-1"/>
    <n v="-1"/>
  </r>
  <r>
    <x v="159"/>
    <m/>
    <n v="-1"/>
    <n v="-1"/>
  </r>
  <r>
    <x v="160"/>
    <m/>
    <n v="-1"/>
    <n v="-1"/>
  </r>
  <r>
    <x v="161"/>
    <m/>
    <n v="-1"/>
    <n v="-1"/>
  </r>
  <r>
    <x v="162"/>
    <m/>
    <n v="-1"/>
    <n v="-1"/>
  </r>
  <r>
    <x v="163"/>
    <m/>
    <n v="-1"/>
    <n v="-1"/>
  </r>
  <r>
    <x v="164"/>
    <m/>
    <n v="-1"/>
    <n v="-1"/>
  </r>
  <r>
    <x v="165"/>
    <m/>
    <n v="-1"/>
    <n v="-1"/>
  </r>
  <r>
    <x v="166"/>
    <m/>
    <n v="-1"/>
    <n v="-1"/>
  </r>
  <r>
    <x v="167"/>
    <m/>
    <n v="-1"/>
    <n v="-1"/>
  </r>
  <r>
    <x v="168"/>
    <m/>
    <n v="-1"/>
    <n v="-1"/>
  </r>
  <r>
    <x v="169"/>
    <m/>
    <n v="-1"/>
    <n v="-1"/>
  </r>
  <r>
    <x v="171"/>
    <m/>
    <n v="-1"/>
    <n v="-1"/>
  </r>
  <r>
    <x v="170"/>
    <m/>
    <n v="-1"/>
    <n v="-1"/>
  </r>
  <r>
    <x v="172"/>
    <m/>
    <n v="-1"/>
    <n v="-1"/>
  </r>
  <r>
    <x v="173"/>
    <m/>
    <n v="-1"/>
    <n v="-1"/>
  </r>
  <r>
    <x v="174"/>
    <m/>
    <n v="-1"/>
    <n v="-1"/>
  </r>
  <r>
    <x v="175"/>
    <m/>
    <n v="-1"/>
    <n v="-1"/>
  </r>
  <r>
    <x v="176"/>
    <m/>
    <n v="-1"/>
    <n v="-1"/>
  </r>
  <r>
    <x v="177"/>
    <m/>
    <n v="-1"/>
    <n v="-1"/>
  </r>
  <r>
    <x v="178"/>
    <m/>
    <n v="-1"/>
    <n v="-1"/>
  </r>
  <r>
    <x v="179"/>
    <m/>
    <n v="-1"/>
    <n v="-1"/>
  </r>
  <r>
    <x v="180"/>
    <m/>
    <n v="-1"/>
    <n v="-1"/>
  </r>
  <r>
    <x v="181"/>
    <m/>
    <n v="-1"/>
    <n v="-1"/>
  </r>
  <r>
    <x v="182"/>
    <m/>
    <n v="-1"/>
    <n v="-1"/>
  </r>
  <r>
    <x v="183"/>
    <m/>
    <n v="-1"/>
    <n v="-1"/>
  </r>
  <r>
    <x v="187"/>
    <m/>
    <n v="-1"/>
    <n v="-1"/>
  </r>
  <r>
    <x v="184"/>
    <m/>
    <n v="-1"/>
    <n v="-1"/>
  </r>
  <r>
    <x v="185"/>
    <m/>
    <n v="-1"/>
    <n v="-1"/>
  </r>
  <r>
    <x v="186"/>
    <m/>
    <n v="-1"/>
    <n v="-1"/>
  </r>
  <r>
    <x v="188"/>
    <m/>
    <n v="-1"/>
    <n v="-1"/>
  </r>
  <r>
    <x v="189"/>
    <m/>
    <n v="-1"/>
    <n v="-1"/>
  </r>
  <r>
    <x v="190"/>
    <m/>
    <n v="-1"/>
    <n v="-1"/>
  </r>
  <r>
    <x v="191"/>
    <m/>
    <n v="-1"/>
    <n v="-1"/>
  </r>
  <r>
    <x v="192"/>
    <m/>
    <n v="-1"/>
    <n v="-1"/>
  </r>
  <r>
    <x v="193"/>
    <m/>
    <n v="-1"/>
    <n v="-1"/>
  </r>
  <r>
    <x v="194"/>
    <m/>
    <n v="-1"/>
    <n v="-1"/>
  </r>
  <r>
    <x v="195"/>
    <m/>
    <n v="-1"/>
    <n v="-1"/>
  </r>
  <r>
    <x v="196"/>
    <m/>
    <n v="-1"/>
    <n v="-1"/>
  </r>
  <r>
    <x v="197"/>
    <m/>
    <n v="-1"/>
    <n v="-1"/>
  </r>
  <r>
    <x v="198"/>
    <m/>
    <n v="-1"/>
    <n v="-1"/>
  </r>
  <r>
    <x v="199"/>
    <m/>
    <n v="-1"/>
    <n v="-1"/>
  </r>
  <r>
    <x v="200"/>
    <m/>
    <n v="-1"/>
    <n v="-1"/>
  </r>
  <r>
    <x v="201"/>
    <m/>
    <n v="-1"/>
    <n v="-1"/>
  </r>
  <r>
    <x v="202"/>
    <m/>
    <n v="-1"/>
    <n v="-1"/>
  </r>
  <r>
    <x v="203"/>
    <m/>
    <n v="-1"/>
    <n v="-1"/>
  </r>
  <r>
    <x v="204"/>
    <m/>
    <n v="-1"/>
    <n v="-1"/>
  </r>
  <r>
    <x v="205"/>
    <m/>
    <n v="-1"/>
    <n v="-1"/>
  </r>
  <r>
    <x v="206"/>
    <m/>
    <n v="-1"/>
    <n v="-1"/>
  </r>
  <r>
    <x v="207"/>
    <m/>
    <n v="-1"/>
    <n v="-1"/>
  </r>
  <r>
    <x v="208"/>
    <m/>
    <n v="-1"/>
    <n v="-1"/>
  </r>
  <r>
    <x v="209"/>
    <m/>
    <n v="-1"/>
    <n v="-1"/>
  </r>
  <r>
    <x v="210"/>
    <m/>
    <n v="-1"/>
    <n v="-1"/>
  </r>
  <r>
    <x v="211"/>
    <m/>
    <n v="-1"/>
    <n v="-1"/>
  </r>
  <r>
    <x v="212"/>
    <m/>
    <n v="-1"/>
    <n v="-1"/>
  </r>
  <r>
    <x v="213"/>
    <m/>
    <n v="-1"/>
    <n v="-1"/>
  </r>
  <r>
    <x v="214"/>
    <m/>
    <n v="-1"/>
    <n v="-1"/>
  </r>
  <r>
    <x v="215"/>
    <m/>
    <n v="-1"/>
    <n v="-1"/>
  </r>
  <r>
    <x v="216"/>
    <m/>
    <n v="-1"/>
    <n v="-1"/>
  </r>
  <r>
    <x v="217"/>
    <m/>
    <n v="-1"/>
    <n v="-1"/>
  </r>
  <r>
    <x v="218"/>
    <m/>
    <n v="-1"/>
    <n v="-1"/>
  </r>
  <r>
    <x v="219"/>
    <m/>
    <n v="-1"/>
    <n v="-1"/>
  </r>
  <r>
    <x v="220"/>
    <m/>
    <n v="-1"/>
    <n v="-1"/>
  </r>
  <r>
    <x v="221"/>
    <m/>
    <n v="-1"/>
    <n v="-1"/>
  </r>
  <r>
    <x v="222"/>
    <m/>
    <n v="-1"/>
    <n v="-1"/>
  </r>
  <r>
    <x v="223"/>
    <m/>
    <n v="-1"/>
    <n v="-1"/>
  </r>
  <r>
    <x v="225"/>
    <m/>
    <n v="-1"/>
    <n v="-1"/>
  </r>
  <r>
    <x v="224"/>
    <m/>
    <n v="-1"/>
    <n v="-1"/>
  </r>
  <r>
    <x v="226"/>
    <m/>
    <n v="-1"/>
    <n v="-1"/>
  </r>
  <r>
    <x v="228"/>
    <m/>
    <n v="-1"/>
    <n v="-1"/>
  </r>
  <r>
    <x v="229"/>
    <m/>
    <n v="-1"/>
    <n v="-1"/>
  </r>
  <r>
    <x v="230"/>
    <m/>
    <n v="-1"/>
    <n v="-1"/>
  </r>
  <r>
    <x v="231"/>
    <m/>
    <n v="-1"/>
    <n v="-1"/>
  </r>
  <r>
    <x v="232"/>
    <m/>
    <n v="-1"/>
    <n v="-1"/>
  </r>
  <r>
    <x v="233"/>
    <m/>
    <n v="-1"/>
    <n v="-1"/>
  </r>
  <r>
    <x v="234"/>
    <m/>
    <n v="-1"/>
    <n v="-1"/>
  </r>
  <r>
    <x v="235"/>
    <m/>
    <n v="-1"/>
    <n v="-1"/>
  </r>
  <r>
    <x v="236"/>
    <m/>
    <n v="-1"/>
    <n v="-1"/>
  </r>
  <r>
    <x v="237"/>
    <m/>
    <n v="-1"/>
    <n v="-1"/>
  </r>
  <r>
    <x v="238"/>
    <m/>
    <n v="-1"/>
    <n v="-1"/>
  </r>
  <r>
    <x v="239"/>
    <m/>
    <n v="-1"/>
    <n v="-1"/>
  </r>
  <r>
    <x v="240"/>
    <m/>
    <n v="-1"/>
    <n v="-1"/>
  </r>
  <r>
    <x v="241"/>
    <m/>
    <n v="-1"/>
    <n v="-1"/>
  </r>
  <r>
    <x v="242"/>
    <m/>
    <n v="-1"/>
    <n v="-1"/>
  </r>
  <r>
    <x v="243"/>
    <m/>
    <n v="-1"/>
    <n v="-1"/>
  </r>
  <r>
    <x v="244"/>
    <m/>
    <n v="-1"/>
    <n v="-1"/>
  </r>
  <r>
    <x v="245"/>
    <m/>
    <n v="-1"/>
    <n v="-1"/>
  </r>
  <r>
    <x v="246"/>
    <m/>
    <n v="-1"/>
    <n v="-1"/>
  </r>
  <r>
    <x v="247"/>
    <m/>
    <n v="-1"/>
    <n v="-1"/>
  </r>
  <r>
    <x v="249"/>
    <m/>
    <n v="-1"/>
    <n v="-1"/>
  </r>
  <r>
    <x v="248"/>
    <m/>
    <n v="-1"/>
    <n v="-1"/>
  </r>
  <r>
    <x v="250"/>
    <m/>
    <n v="-1"/>
    <n v="-1"/>
  </r>
  <r>
    <x v="251"/>
    <m/>
    <n v="-1"/>
    <n v="-1"/>
  </r>
  <r>
    <x v="252"/>
    <m/>
    <n v="-1"/>
    <n v="-1"/>
  </r>
  <r>
    <x v="253"/>
    <m/>
    <n v="-1"/>
    <n v="-1"/>
  </r>
  <r>
    <x v="254"/>
    <m/>
    <n v="-1"/>
    <n v="-1"/>
  </r>
  <r>
    <x v="255"/>
    <m/>
    <n v="-1"/>
    <n v="-1"/>
  </r>
  <r>
    <x v="256"/>
    <m/>
    <n v="-1"/>
    <n v="-1"/>
  </r>
  <r>
    <x v="257"/>
    <m/>
    <n v="-1"/>
    <n v="-1"/>
  </r>
  <r>
    <x v="258"/>
    <m/>
    <n v="-1"/>
    <n v="-1"/>
  </r>
  <r>
    <x v="259"/>
    <m/>
    <n v="-1"/>
    <n v="-1"/>
  </r>
  <r>
    <x v="260"/>
    <m/>
    <n v="-1"/>
    <n v="-1"/>
  </r>
  <r>
    <x v="261"/>
    <m/>
    <n v="-1"/>
    <n v="-1"/>
  </r>
  <r>
    <x v="262"/>
    <m/>
    <n v="-1"/>
    <n v="-1"/>
  </r>
  <r>
    <x v="263"/>
    <m/>
    <n v="-1"/>
    <n v="-1"/>
  </r>
  <r>
    <x v="264"/>
    <m/>
    <n v="-1"/>
    <n v="-1"/>
  </r>
  <r>
    <x v="265"/>
    <m/>
    <n v="-1"/>
    <n v="-1"/>
  </r>
  <r>
    <x v="272"/>
    <m/>
    <n v="-1"/>
    <n v="-1"/>
  </r>
  <r>
    <x v="273"/>
    <m/>
    <n v="-1"/>
    <n v="-1"/>
  </r>
  <r>
    <x v="266"/>
    <m/>
    <n v="-1"/>
    <n v="-1"/>
  </r>
  <r>
    <x v="267"/>
    <m/>
    <n v="-1"/>
    <n v="-1"/>
  </r>
  <r>
    <x v="268"/>
    <m/>
    <n v="-1"/>
    <n v="-1"/>
  </r>
  <r>
    <x v="269"/>
    <m/>
    <n v="-1"/>
    <n v="-1"/>
  </r>
  <r>
    <x v="270"/>
    <m/>
    <n v="-1"/>
    <n v="-1"/>
  </r>
  <r>
    <x v="271"/>
    <m/>
    <n v="-1"/>
    <n v="-1"/>
  </r>
  <r>
    <x v="274"/>
    <m/>
    <n v="-1"/>
    <n v="-1"/>
  </r>
  <r>
    <x v="275"/>
    <m/>
    <n v="-1"/>
    <n v="-1"/>
  </r>
  <r>
    <x v="276"/>
    <m/>
    <n v="-1"/>
    <n v="-1"/>
  </r>
  <r>
    <x v="277"/>
    <m/>
    <n v="-1"/>
    <n v="-1"/>
  </r>
  <r>
    <x v="278"/>
    <m/>
    <n v="-1"/>
    <n v="-1"/>
  </r>
  <r>
    <x v="279"/>
    <m/>
    <n v="-1"/>
    <n v="-1"/>
  </r>
  <r>
    <x v="280"/>
    <m/>
    <n v="-1"/>
    <n v="-1"/>
  </r>
  <r>
    <x v="281"/>
    <m/>
    <n v="-1"/>
    <n v="-1"/>
  </r>
  <r>
    <x v="282"/>
    <m/>
    <n v="-1"/>
    <n v="-1"/>
  </r>
  <r>
    <x v="283"/>
    <m/>
    <n v="-1"/>
    <n v="-1"/>
  </r>
  <r>
    <x v="287"/>
    <m/>
    <n v="-1"/>
    <n v="-1"/>
  </r>
  <r>
    <x v="288"/>
    <m/>
    <n v="-1"/>
    <n v="-1"/>
  </r>
  <r>
    <x v="300"/>
    <m/>
    <n v="-1"/>
    <n v="-1"/>
  </r>
  <r>
    <x v="289"/>
    <m/>
    <n v="-1"/>
    <n v="-1"/>
  </r>
  <r>
    <x v="290"/>
    <m/>
    <n v="-1"/>
    <n v="-1"/>
  </r>
  <r>
    <x v="291"/>
    <m/>
    <n v="-1"/>
    <n v="-1"/>
  </r>
  <r>
    <x v="292"/>
    <m/>
    <n v="-1"/>
    <n v="-1"/>
  </r>
  <r>
    <x v="293"/>
    <m/>
    <n v="-1"/>
    <n v="-1"/>
  </r>
  <r>
    <x v="294"/>
    <m/>
    <n v="-1"/>
    <n v="-1"/>
  </r>
  <r>
    <x v="295"/>
    <m/>
    <n v="-1"/>
    <n v="-1"/>
  </r>
  <r>
    <x v="296"/>
    <m/>
    <n v="-1"/>
    <n v="-1"/>
  </r>
  <r>
    <x v="297"/>
    <m/>
    <n v="-1"/>
    <n v="-1"/>
  </r>
  <r>
    <x v="298"/>
    <m/>
    <n v="-1"/>
    <n v="-1"/>
  </r>
  <r>
    <x v="299"/>
    <m/>
    <n v="-1"/>
    <n v="-1"/>
  </r>
  <r>
    <x v="301"/>
    <m/>
    <n v="-1"/>
    <n v="-1"/>
  </r>
  <r>
    <x v="302"/>
    <m/>
    <n v="-1"/>
    <n v="-1"/>
  </r>
  <r>
    <x v="303"/>
    <m/>
    <n v="-1"/>
    <n v="-1"/>
  </r>
  <r>
    <x v="304"/>
    <m/>
    <n v="-1"/>
    <n v="-1"/>
  </r>
  <r>
    <x v="305"/>
    <m/>
    <n v="-1"/>
    <n v="-1"/>
  </r>
  <r>
    <x v="306"/>
    <m/>
    <n v="-1"/>
    <n v="-1"/>
  </r>
  <r>
    <x v="307"/>
    <m/>
    <n v="-1"/>
    <n v="-1"/>
  </r>
  <r>
    <x v="308"/>
    <m/>
    <n v="-1"/>
    <n v="-1"/>
  </r>
  <r>
    <x v="309"/>
    <m/>
    <n v="-1"/>
    <n v="-1"/>
  </r>
  <r>
    <x v="310"/>
    <m/>
    <n v="-1"/>
    <n v="-1"/>
  </r>
  <r>
    <x v="311"/>
    <m/>
    <n v="-1"/>
    <n v="-1"/>
  </r>
  <r>
    <x v="312"/>
    <m/>
    <n v="-1"/>
    <n v="-1"/>
  </r>
  <r>
    <x v="313"/>
    <m/>
    <n v="-1"/>
    <n v="-1"/>
  </r>
  <r>
    <x v="314"/>
    <m/>
    <n v="-1"/>
    <n v="-1"/>
  </r>
  <r>
    <x v="315"/>
    <m/>
    <n v="-1"/>
    <n v="-1"/>
  </r>
  <r>
    <x v="316"/>
    <m/>
    <n v="-1"/>
    <n v="-1"/>
  </r>
  <r>
    <x v="317"/>
    <m/>
    <n v="-1"/>
    <n v="-1"/>
  </r>
  <r>
    <x v="334"/>
    <m/>
    <n v="-1"/>
    <n v="-1"/>
  </r>
  <r>
    <x v="318"/>
    <m/>
    <n v="-1"/>
    <n v="-1"/>
  </r>
  <r>
    <x v="319"/>
    <m/>
    <n v="-1"/>
    <n v="-1"/>
  </r>
  <r>
    <x v="320"/>
    <m/>
    <n v="-1"/>
    <n v="-1"/>
  </r>
  <r>
    <x v="321"/>
    <m/>
    <n v="-1"/>
    <n v="-1"/>
  </r>
  <r>
    <x v="322"/>
    <m/>
    <n v="-1"/>
    <n v="-1"/>
  </r>
  <r>
    <x v="323"/>
    <m/>
    <n v="-1"/>
    <n v="-1"/>
  </r>
  <r>
    <x v="324"/>
    <m/>
    <n v="-1"/>
    <n v="-1"/>
  </r>
  <r>
    <x v="325"/>
    <m/>
    <n v="-1"/>
    <n v="-1"/>
  </r>
  <r>
    <x v="326"/>
    <m/>
    <n v="-1"/>
    <n v="-1"/>
  </r>
  <r>
    <x v="327"/>
    <m/>
    <n v="-1"/>
    <n v="-1"/>
  </r>
  <r>
    <x v="328"/>
    <m/>
    <n v="-1"/>
    <n v="-1"/>
  </r>
  <r>
    <x v="337"/>
    <m/>
    <n v="-1"/>
    <n v="-1"/>
  </r>
  <r>
    <x v="335"/>
    <m/>
    <n v="-1"/>
    <n v="-1"/>
  </r>
  <r>
    <x v="338"/>
    <m/>
    <n v="-1"/>
    <n v="-1"/>
  </r>
  <r>
    <x v="330"/>
    <m/>
    <n v="-1"/>
    <n v="-1"/>
  </r>
  <r>
    <x v="332"/>
    <m/>
    <n v="-1"/>
    <n v="-1"/>
  </r>
  <r>
    <x v="331"/>
    <m/>
    <n v="-1"/>
    <n v="-1"/>
  </r>
  <r>
    <x v="333"/>
    <m/>
    <n v="-1"/>
    <n v="-1"/>
  </r>
  <r>
    <x v="336"/>
    <m/>
    <n v="-1"/>
    <n v="-1"/>
  </r>
  <r>
    <x v="339"/>
    <m/>
    <n v="-1"/>
    <n v="-1"/>
  </r>
  <r>
    <x v="340"/>
    <m/>
    <n v="-1"/>
    <n v="-1"/>
  </r>
  <r>
    <x v="341"/>
    <m/>
    <n v="-1"/>
    <n v="-1"/>
  </r>
  <r>
    <x v="342"/>
    <m/>
    <n v="-1"/>
    <n v="-1"/>
  </r>
  <r>
    <x v="329"/>
    <m/>
    <n v="-1"/>
    <n v="-1"/>
  </r>
  <r>
    <x v="284"/>
    <m/>
    <n v="-1"/>
    <n v="-1"/>
  </r>
  <r>
    <x v="285"/>
    <m/>
    <n v="-1"/>
    <n v="-1"/>
  </r>
  <r>
    <x v="286"/>
    <m/>
    <n v="-1"/>
    <n v="-1"/>
  </r>
  <r>
    <x v="351"/>
    <m/>
    <n v="-1"/>
    <n v="-1"/>
  </r>
  <r>
    <x v="352"/>
    <m/>
    <n v="-1"/>
    <n v="-1"/>
  </r>
  <r>
    <x v="353"/>
    <m/>
    <n v="-1"/>
    <n v="-1"/>
  </r>
  <r>
    <x v="354"/>
    <m/>
    <n v="-1"/>
    <n v="-1"/>
  </r>
  <r>
    <x v="355"/>
    <m/>
    <n v="-1"/>
    <n v="-1"/>
  </r>
  <r>
    <x v="356"/>
    <m/>
    <n v="-1"/>
    <n v="-1"/>
  </r>
  <r>
    <x v="357"/>
    <m/>
    <n v="-1"/>
    <n v="-1"/>
  </r>
  <r>
    <x v="358"/>
    <m/>
    <n v="-1"/>
    <n v="-1"/>
  </r>
  <r>
    <x v="359"/>
    <m/>
    <n v="-1"/>
    <n v="-1"/>
  </r>
  <r>
    <x v="360"/>
    <m/>
    <n v="-1"/>
    <n v="-1"/>
  </r>
  <r>
    <x v="361"/>
    <m/>
    <n v="-1"/>
    <n v="-1"/>
  </r>
  <r>
    <x v="362"/>
    <m/>
    <n v="-1"/>
    <n v="-1"/>
  </r>
  <r>
    <x v="441"/>
    <m/>
    <n v="-1"/>
    <n v="-1"/>
  </r>
  <r>
    <x v="442"/>
    <m/>
    <n v="-1"/>
    <n v="-1"/>
  </r>
  <r>
    <x v="443"/>
    <m/>
    <n v="-1"/>
    <n v="-1"/>
  </r>
  <r>
    <x v="444"/>
    <m/>
    <n v="-1"/>
    <n v="-1"/>
  </r>
  <r>
    <x v="445"/>
    <m/>
    <n v="-1"/>
    <n v="-1"/>
  </r>
  <r>
    <x v="447"/>
    <m/>
    <n v="-1"/>
    <n v="-1"/>
  </r>
  <r>
    <x v="446"/>
    <m/>
    <n v="-1"/>
    <n v="-1"/>
  </r>
  <r>
    <x v="448"/>
    <m/>
    <n v="-1"/>
    <n v="-1"/>
  </r>
  <r>
    <x v="449"/>
    <m/>
    <n v="-1"/>
    <n v="-1"/>
  </r>
  <r>
    <x v="450"/>
    <m/>
    <n v="-1"/>
    <n v="-1"/>
  </r>
  <r>
    <x v="363"/>
    <m/>
    <n v="-1"/>
    <n v="-1"/>
  </r>
  <r>
    <x v="364"/>
    <m/>
    <n v="-1"/>
    <n v="-1"/>
  </r>
  <r>
    <x v="365"/>
    <m/>
    <n v="-1"/>
    <n v="-1"/>
  </r>
  <r>
    <x v="380"/>
    <m/>
    <n v="-1"/>
    <n v="-1"/>
  </r>
  <r>
    <x v="366"/>
    <m/>
    <n v="-1"/>
    <n v="-1"/>
  </r>
  <r>
    <x v="367"/>
    <m/>
    <n v="-1"/>
    <n v="-1"/>
  </r>
  <r>
    <x v="368"/>
    <m/>
    <n v="-1"/>
    <n v="-1"/>
  </r>
  <r>
    <x v="369"/>
    <m/>
    <n v="-1"/>
    <n v="-1"/>
  </r>
  <r>
    <x v="370"/>
    <m/>
    <n v="-1"/>
    <n v="-1"/>
  </r>
  <r>
    <x v="371"/>
    <m/>
    <n v="-1"/>
    <n v="-1"/>
  </r>
  <r>
    <x v="372"/>
    <m/>
    <n v="-1"/>
    <n v="-1"/>
  </r>
  <r>
    <x v="373"/>
    <m/>
    <n v="-1"/>
    <n v="-1"/>
  </r>
  <r>
    <x v="374"/>
    <m/>
    <n v="-1"/>
    <n v="-1"/>
  </r>
  <r>
    <x v="375"/>
    <m/>
    <n v="-1"/>
    <n v="-1"/>
  </r>
  <r>
    <x v="376"/>
    <m/>
    <n v="-1"/>
    <n v="-1"/>
  </r>
  <r>
    <x v="377"/>
    <m/>
    <n v="-1"/>
    <n v="-1"/>
  </r>
  <r>
    <x v="381"/>
    <m/>
    <n v="-1"/>
    <n v="-1"/>
  </r>
  <r>
    <x v="382"/>
    <m/>
    <n v="-1"/>
    <n v="-1"/>
  </r>
  <r>
    <x v="383"/>
    <m/>
    <n v="-1"/>
    <n v="-1"/>
  </r>
  <r>
    <x v="379"/>
    <m/>
    <n v="-1"/>
    <n v="-1"/>
  </r>
  <r>
    <x v="384"/>
    <m/>
    <n v="-1"/>
    <n v="-1"/>
  </r>
  <r>
    <x v="385"/>
    <m/>
    <n v="-1"/>
    <n v="-1"/>
  </r>
  <r>
    <x v="386"/>
    <m/>
    <n v="-1"/>
    <n v="-1"/>
  </r>
  <r>
    <x v="387"/>
    <m/>
    <n v="-1"/>
    <n v="-1"/>
  </r>
  <r>
    <x v="405"/>
    <m/>
    <n v="-1"/>
    <n v="-1"/>
  </r>
  <r>
    <x v="388"/>
    <m/>
    <n v="-1"/>
    <n v="-1"/>
  </r>
  <r>
    <x v="389"/>
    <m/>
    <n v="-1"/>
    <n v="-1"/>
  </r>
  <r>
    <x v="404"/>
    <m/>
    <n v="-1"/>
    <n v="-1"/>
  </r>
  <r>
    <x v="390"/>
    <m/>
    <n v="-1"/>
    <n v="-1"/>
  </r>
  <r>
    <x v="406"/>
    <m/>
    <n v="-1"/>
    <n v="-1"/>
  </r>
  <r>
    <x v="407"/>
    <m/>
    <n v="-1"/>
    <n v="-1"/>
  </r>
  <r>
    <x v="391"/>
    <m/>
    <n v="-1"/>
    <n v="-1"/>
  </r>
  <r>
    <x v="392"/>
    <m/>
    <n v="-1"/>
    <n v="-1"/>
  </r>
  <r>
    <x v="393"/>
    <m/>
    <n v="-1"/>
    <n v="-1"/>
  </r>
  <r>
    <x v="394"/>
    <m/>
    <n v="-1"/>
    <n v="-1"/>
  </r>
  <r>
    <x v="402"/>
    <m/>
    <n v="-1"/>
    <n v="-1"/>
  </r>
  <r>
    <x v="403"/>
    <m/>
    <n v="-1"/>
    <n v="-1"/>
  </r>
  <r>
    <x v="408"/>
    <m/>
    <n v="-1"/>
    <n v="-1"/>
  </r>
  <r>
    <x v="395"/>
    <m/>
    <n v="-1"/>
    <n v="-1"/>
  </r>
  <r>
    <x v="396"/>
    <m/>
    <n v="-1"/>
    <n v="-1"/>
  </r>
  <r>
    <x v="397"/>
    <m/>
    <n v="-1"/>
    <n v="-1"/>
  </r>
  <r>
    <x v="398"/>
    <m/>
    <n v="-1"/>
    <n v="-1"/>
  </r>
  <r>
    <x v="399"/>
    <m/>
    <n v="-1"/>
    <n v="-1"/>
  </r>
  <r>
    <x v="400"/>
    <m/>
    <n v="-1"/>
    <n v="-1"/>
  </r>
  <r>
    <x v="401"/>
    <m/>
    <n v="-1"/>
    <n v="-1"/>
  </r>
  <r>
    <x v="409"/>
    <m/>
    <n v="-1"/>
    <n v="-1"/>
  </r>
  <r>
    <x v="410"/>
    <m/>
    <n v="-1"/>
    <n v="-1"/>
  </r>
  <r>
    <x v="418"/>
    <m/>
    <n v="-1"/>
    <n v="-1"/>
  </r>
  <r>
    <x v="411"/>
    <m/>
    <n v="-1"/>
    <n v="-1"/>
  </r>
  <r>
    <x v="412"/>
    <m/>
    <n v="-1"/>
    <n v="-1"/>
  </r>
  <r>
    <x v="413"/>
    <m/>
    <n v="-1"/>
    <n v="-1"/>
  </r>
  <r>
    <x v="414"/>
    <m/>
    <n v="-1"/>
    <n v="-1"/>
  </r>
  <r>
    <x v="415"/>
    <m/>
    <n v="-1"/>
    <n v="-1"/>
  </r>
  <r>
    <x v="416"/>
    <m/>
    <n v="-1"/>
    <n v="-1"/>
  </r>
  <r>
    <x v="417"/>
    <m/>
    <n v="-1"/>
    <n v="-1"/>
  </r>
  <r>
    <x v="419"/>
    <m/>
    <n v="-1"/>
    <n v="-1"/>
  </r>
  <r>
    <x v="420"/>
    <m/>
    <n v="-1"/>
    <n v="-1"/>
  </r>
  <r>
    <x v="421"/>
    <m/>
    <n v="-1"/>
    <n v="-1"/>
  </r>
  <r>
    <x v="422"/>
    <m/>
    <n v="-1"/>
    <n v="-1"/>
  </r>
  <r>
    <x v="423"/>
    <m/>
    <n v="-1"/>
    <n v="-1"/>
  </r>
  <r>
    <x v="424"/>
    <m/>
    <n v="-1"/>
    <n v="-1"/>
  </r>
  <r>
    <x v="439"/>
    <m/>
    <n v="-1"/>
    <n v="-1"/>
  </r>
  <r>
    <x v="425"/>
    <m/>
    <n v="-1"/>
    <n v="-1"/>
  </r>
  <r>
    <x v="426"/>
    <m/>
    <n v="-1"/>
    <n v="-1"/>
  </r>
  <r>
    <x v="427"/>
    <m/>
    <n v="-1"/>
    <n v="-1"/>
  </r>
  <r>
    <x v="428"/>
    <m/>
    <n v="-1"/>
    <n v="-1"/>
  </r>
  <r>
    <x v="429"/>
    <m/>
    <n v="-1"/>
    <n v="-1"/>
  </r>
  <r>
    <x v="430"/>
    <m/>
    <n v="-1"/>
    <n v="-1"/>
  </r>
  <r>
    <x v="431"/>
    <m/>
    <n v="-1"/>
    <n v="-1"/>
  </r>
  <r>
    <x v="440"/>
    <m/>
    <n v="-1"/>
    <n v="-1"/>
  </r>
  <r>
    <x v="432"/>
    <m/>
    <n v="-1"/>
    <n v="-1"/>
  </r>
  <r>
    <x v="433"/>
    <m/>
    <n v="-1"/>
    <n v="-1"/>
  </r>
  <r>
    <x v="434"/>
    <m/>
    <n v="-1"/>
    <n v="-1"/>
  </r>
  <r>
    <x v="435"/>
    <m/>
    <n v="-1"/>
    <n v="-1"/>
  </r>
  <r>
    <x v="436"/>
    <m/>
    <n v="-1"/>
    <n v="-1"/>
  </r>
  <r>
    <x v="437"/>
    <m/>
    <n v="-1"/>
    <n v="-1"/>
  </r>
  <r>
    <x v="438"/>
    <m/>
    <n v="-1"/>
    <n v="-1"/>
  </r>
  <r>
    <x v="451"/>
    <m/>
    <n v="-1"/>
    <n v="-1"/>
  </r>
  <r>
    <x v="452"/>
    <m/>
    <n v="-1"/>
    <n v="-1"/>
  </r>
  <r>
    <x v="453"/>
    <m/>
    <n v="-1"/>
    <n v="-1"/>
  </r>
  <r>
    <x v="454"/>
    <m/>
    <n v="-1"/>
    <n v="-1"/>
  </r>
  <r>
    <x v="455"/>
    <m/>
    <n v="-1"/>
    <n v="-1"/>
  </r>
  <r>
    <x v="456"/>
    <m/>
    <n v="-1"/>
    <n v="-1"/>
  </r>
  <r>
    <x v="457"/>
    <m/>
    <n v="-1"/>
    <n v="-1"/>
  </r>
  <r>
    <x v="458"/>
    <m/>
    <n v="-1"/>
    <n v="-1"/>
  </r>
  <r>
    <x v="459"/>
    <m/>
    <n v="-1"/>
    <n v="-1"/>
  </r>
  <r>
    <x v="460"/>
    <m/>
    <n v="-1"/>
    <n v="-1"/>
  </r>
  <r>
    <x v="461"/>
    <m/>
    <n v="-1"/>
    <n v="-1"/>
  </r>
  <r>
    <x v="462"/>
    <m/>
    <n v="-1"/>
    <n v="-1"/>
  </r>
  <r>
    <x v="463"/>
    <m/>
    <n v="-1"/>
    <n v="-1"/>
  </r>
  <r>
    <x v="464"/>
    <m/>
    <n v="-1"/>
    <n v="-1"/>
  </r>
  <r>
    <x v="465"/>
    <m/>
    <n v="-1"/>
    <n v="-1"/>
  </r>
  <r>
    <x v="466"/>
    <m/>
    <n v="-1"/>
    <n v="-1"/>
  </r>
  <r>
    <x v="467"/>
    <m/>
    <n v="-1"/>
    <n v="-1"/>
  </r>
  <r>
    <x v="468"/>
    <m/>
    <n v="-1"/>
    <n v="-1"/>
  </r>
  <r>
    <x v="469"/>
    <m/>
    <n v="-1"/>
    <n v="-1"/>
  </r>
  <r>
    <x v="470"/>
    <m/>
    <n v="-1"/>
    <n v="-1"/>
  </r>
  <r>
    <x v="471"/>
    <m/>
    <n v="-1"/>
    <n v="-1"/>
  </r>
  <r>
    <x v="472"/>
    <m/>
    <n v="-1"/>
    <n v="-1"/>
  </r>
  <r>
    <x v="473"/>
    <m/>
    <n v="-1"/>
    <n v="-1"/>
  </r>
  <r>
    <x v="474"/>
    <m/>
    <n v="-1"/>
    <n v="-1"/>
  </r>
  <r>
    <x v="475"/>
    <m/>
    <n v="-1"/>
    <n v="-1"/>
  </r>
  <r>
    <x v="476"/>
    <m/>
    <n v="-1"/>
    <n v="-1"/>
  </r>
  <r>
    <x v="477"/>
    <m/>
    <n v="-1"/>
    <n v="-1"/>
  </r>
  <r>
    <x v="478"/>
    <m/>
    <n v="-1"/>
    <n v="-1"/>
  </r>
  <r>
    <x v="480"/>
    <m/>
    <n v="-1"/>
    <n v="-1"/>
  </r>
  <r>
    <x v="481"/>
    <m/>
    <n v="-1"/>
    <n v="-1"/>
  </r>
  <r>
    <x v="482"/>
    <m/>
    <n v="-1"/>
    <n v="-1"/>
  </r>
  <r>
    <x v="483"/>
    <m/>
    <n v="-1"/>
    <n v="-1"/>
  </r>
  <r>
    <x v="484"/>
    <m/>
    <n v="-1"/>
    <n v="-1"/>
  </r>
  <r>
    <x v="485"/>
    <m/>
    <n v="-1"/>
    <n v="-1"/>
  </r>
  <r>
    <x v="486"/>
    <m/>
    <n v="-1"/>
    <n v="-1"/>
  </r>
  <r>
    <x v="487"/>
    <m/>
    <n v="-1"/>
    <n v="-1"/>
  </r>
  <r>
    <x v="488"/>
    <m/>
    <n v="-1"/>
    <n v="-1"/>
  </r>
  <r>
    <x v="489"/>
    <m/>
    <n v="-1"/>
    <n v="-1"/>
  </r>
  <r>
    <x v="490"/>
    <m/>
    <n v="-1"/>
    <n v="-1"/>
  </r>
  <r>
    <x v="491"/>
    <m/>
    <n v="-1"/>
    <n v="-1"/>
  </r>
  <r>
    <x v="492"/>
    <m/>
    <n v="-1"/>
    <n v="-1"/>
  </r>
  <r>
    <x v="520"/>
    <m/>
    <n v="-1"/>
    <n v="-1"/>
  </r>
  <r>
    <x v="493"/>
    <m/>
    <n v="-1"/>
    <n v="-1"/>
  </r>
  <r>
    <x v="494"/>
    <m/>
    <n v="-1"/>
    <n v="-1"/>
  </r>
  <r>
    <x v="495"/>
    <m/>
    <n v="-1"/>
    <n v="-1"/>
  </r>
  <r>
    <x v="496"/>
    <m/>
    <n v="-1"/>
    <n v="-1"/>
  </r>
  <r>
    <x v="497"/>
    <m/>
    <n v="-1"/>
    <n v="-1"/>
  </r>
  <r>
    <x v="498"/>
    <m/>
    <n v="-1"/>
    <n v="-1"/>
  </r>
  <r>
    <x v="499"/>
    <m/>
    <n v="-1"/>
    <n v="-1"/>
  </r>
  <r>
    <x v="500"/>
    <m/>
    <n v="-1"/>
    <n v="-1"/>
  </r>
  <r>
    <x v="501"/>
    <m/>
    <n v="-1"/>
    <n v="-1"/>
  </r>
  <r>
    <x v="502"/>
    <m/>
    <n v="-1"/>
    <n v="-1"/>
  </r>
  <r>
    <x v="503"/>
    <m/>
    <n v="-1"/>
    <n v="-1"/>
  </r>
  <r>
    <x v="504"/>
    <m/>
    <n v="-1"/>
    <n v="-1"/>
  </r>
  <r>
    <x v="505"/>
    <m/>
    <n v="-1"/>
    <n v="-1"/>
  </r>
  <r>
    <x v="523"/>
    <m/>
    <n v="-1"/>
    <n v="-1"/>
  </r>
  <r>
    <x v="506"/>
    <m/>
    <n v="-1"/>
    <n v="-1"/>
  </r>
  <r>
    <x v="507"/>
    <m/>
    <n v="-1"/>
    <n v="-1"/>
  </r>
  <r>
    <x v="524"/>
    <m/>
    <n v="-1"/>
    <n v="-1"/>
  </r>
  <r>
    <x v="508"/>
    <m/>
    <n v="-1"/>
    <n v="-1"/>
  </r>
  <r>
    <x v="509"/>
    <m/>
    <n v="-1"/>
    <n v="-1"/>
  </r>
  <r>
    <x v="510"/>
    <m/>
    <n v="-1"/>
    <n v="-1"/>
  </r>
  <r>
    <x v="511"/>
    <m/>
    <n v="-1"/>
    <n v="-1"/>
  </r>
  <r>
    <x v="512"/>
    <m/>
    <n v="-1"/>
    <n v="-1"/>
  </r>
  <r>
    <x v="513"/>
    <m/>
    <n v="-1"/>
    <n v="-1"/>
  </r>
  <r>
    <x v="519"/>
    <m/>
    <n v="-1"/>
    <n v="-1"/>
  </r>
  <r>
    <x v="525"/>
    <m/>
    <n v="-1"/>
    <n v="-1"/>
  </r>
  <r>
    <x v="526"/>
    <m/>
    <n v="-1"/>
    <n v="-1"/>
  </r>
  <r>
    <x v="514"/>
    <m/>
    <n v="-1"/>
    <n v="-1"/>
  </r>
  <r>
    <x v="515"/>
    <m/>
    <n v="-1"/>
    <n v="-1"/>
  </r>
  <r>
    <x v="516"/>
    <m/>
    <n v="-1"/>
    <n v="-1"/>
  </r>
  <r>
    <x v="517"/>
    <m/>
    <n v="-1"/>
    <n v="-1"/>
  </r>
  <r>
    <x v="518"/>
    <m/>
    <n v="-1"/>
    <n v="-1"/>
  </r>
  <r>
    <x v="521"/>
    <m/>
    <n v="-1"/>
    <n v="-1"/>
  </r>
  <r>
    <x v="522"/>
    <m/>
    <n v="-1"/>
    <n v="-1"/>
  </r>
  <r>
    <x v="527"/>
    <m/>
    <n v="-1"/>
    <n v="-1"/>
  </r>
  <r>
    <x v="534"/>
    <m/>
    <n v="-1"/>
    <n v="-1"/>
  </r>
  <r>
    <x v="535"/>
    <m/>
    <n v="-1"/>
    <n v="-1"/>
  </r>
  <r>
    <x v="536"/>
    <m/>
    <n v="-1"/>
    <n v="-1"/>
  </r>
  <r>
    <x v="537"/>
    <m/>
    <n v="-1"/>
    <n v="-1"/>
  </r>
  <r>
    <x v="538"/>
    <m/>
    <n v="-1"/>
    <n v="-1"/>
  </r>
  <r>
    <x v="539"/>
    <m/>
    <n v="-1"/>
    <n v="-1"/>
  </r>
  <r>
    <x v="540"/>
    <m/>
    <n v="-1"/>
    <n v="-1"/>
  </r>
  <r>
    <x v="541"/>
    <m/>
    <n v="-1"/>
    <n v="-1"/>
  </r>
  <r>
    <x v="542"/>
    <m/>
    <n v="-1"/>
    <n v="-1"/>
  </r>
  <r>
    <x v="544"/>
    <m/>
    <n v="-1"/>
    <n v="-1"/>
  </r>
  <r>
    <x v="544"/>
    <m/>
    <n v="-1"/>
    <n v="-1"/>
  </r>
  <r>
    <x v="544"/>
    <m/>
    <n v="-1"/>
    <n v="-1"/>
  </r>
  <r>
    <x v="544"/>
    <m/>
    <n v="-1"/>
    <n v="-1"/>
  </r>
  <r>
    <x v="544"/>
    <m/>
    <n v="-1"/>
    <n v="-1"/>
  </r>
  <r>
    <x v="544"/>
    <m/>
    <n v="-1"/>
    <n v="-1"/>
  </r>
  <r>
    <x v="544"/>
    <m/>
    <n v="-1"/>
    <n v="-1"/>
  </r>
  <r>
    <x v="0"/>
    <m/>
    <n v="-1"/>
    <n v="-1"/>
  </r>
  <r>
    <x v="1"/>
    <m/>
    <n v="-1"/>
    <n v="-1"/>
  </r>
  <r>
    <x v="2"/>
    <m/>
    <n v="-1"/>
    <n v="-1"/>
  </r>
  <r>
    <x v="3"/>
    <m/>
    <n v="-1"/>
    <n v="-1"/>
  </r>
  <r>
    <x v="4"/>
    <m/>
    <n v="-1"/>
    <n v="-1"/>
  </r>
  <r>
    <x v="5"/>
    <m/>
    <n v="-1"/>
    <n v="-1"/>
  </r>
  <r>
    <x v="6"/>
    <m/>
    <n v="-1"/>
    <n v="-1"/>
  </r>
  <r>
    <x v="7"/>
    <m/>
    <n v="-1"/>
    <n v="-1"/>
  </r>
  <r>
    <x v="8"/>
    <m/>
    <n v="-1"/>
    <n v="-1"/>
  </r>
  <r>
    <x v="9"/>
    <m/>
    <n v="-1"/>
    <n v="-1"/>
  </r>
  <r>
    <x v="10"/>
    <m/>
    <n v="-1"/>
    <n v="-1"/>
  </r>
  <r>
    <x v="11"/>
    <m/>
    <n v="-1"/>
    <n v="-1"/>
  </r>
  <r>
    <x v="12"/>
    <m/>
    <n v="-1"/>
    <n v="-1"/>
  </r>
  <r>
    <x v="13"/>
    <m/>
    <n v="-1"/>
    <n v="-1"/>
  </r>
  <r>
    <x v="14"/>
    <m/>
    <n v="-1"/>
    <n v="-1"/>
  </r>
  <r>
    <x v="15"/>
    <m/>
    <n v="-1"/>
    <n v="-1"/>
  </r>
  <r>
    <x v="16"/>
    <m/>
    <n v="-1"/>
    <n v="-1"/>
  </r>
  <r>
    <x v="17"/>
    <m/>
    <n v="-1"/>
    <n v="-1"/>
  </r>
  <r>
    <x v="18"/>
    <m/>
    <n v="-1"/>
    <n v="-1"/>
  </r>
  <r>
    <x v="19"/>
    <m/>
    <n v="-1"/>
    <n v="-1"/>
  </r>
  <r>
    <x v="21"/>
    <m/>
    <n v="-1"/>
    <n v="-1"/>
  </r>
  <r>
    <x v="22"/>
    <m/>
    <n v="-1"/>
    <n v="-1"/>
  </r>
  <r>
    <x v="23"/>
    <m/>
    <n v="-1"/>
    <n v="-1"/>
  </r>
  <r>
    <x v="20"/>
    <m/>
    <n v="-1"/>
    <n v="-1"/>
  </r>
  <r>
    <x v="24"/>
    <m/>
    <n v="-1"/>
    <n v="-1"/>
  </r>
  <r>
    <x v="25"/>
    <m/>
    <n v="-1"/>
    <n v="-1"/>
  </r>
  <r>
    <x v="26"/>
    <m/>
    <n v="-1"/>
    <n v="-1"/>
  </r>
  <r>
    <x v="27"/>
    <m/>
    <n v="-1"/>
    <n v="-1"/>
  </r>
</pivotCacheRecords>
</file>

<file path=xl/pivotCache/pivotCacheRecords11.xml><?xml version="1.0" encoding="utf-8"?>
<pivotCacheRecords xmlns="http://schemas.openxmlformats.org/spreadsheetml/2006/main" xmlns:r="http://schemas.openxmlformats.org/officeDocument/2006/relationships" count="1098">
  <r>
    <x v="0"/>
    <n v="1"/>
    <m/>
    <n v="1"/>
  </r>
  <r>
    <x v="1"/>
    <n v="1"/>
    <m/>
    <n v="1"/>
  </r>
  <r>
    <x v="2"/>
    <n v="1"/>
    <m/>
    <n v="1"/>
  </r>
  <r>
    <x v="3"/>
    <n v="1"/>
    <m/>
    <n v="1"/>
  </r>
  <r>
    <x v="4"/>
    <n v="1"/>
    <m/>
    <n v="1"/>
  </r>
  <r>
    <x v="5"/>
    <n v="1"/>
    <m/>
    <n v="1"/>
  </r>
  <r>
    <x v="6"/>
    <n v="1"/>
    <m/>
    <n v="1"/>
  </r>
  <r>
    <x v="7"/>
    <n v="1"/>
    <m/>
    <n v="1"/>
  </r>
  <r>
    <x v="8"/>
    <n v="1"/>
    <m/>
    <n v="1"/>
  </r>
  <r>
    <x v="9"/>
    <n v="1"/>
    <m/>
    <n v="1"/>
  </r>
  <r>
    <x v="10"/>
    <n v="1"/>
    <m/>
    <n v="1"/>
  </r>
  <r>
    <x v="11"/>
    <n v="1"/>
    <m/>
    <n v="1"/>
  </r>
  <r>
    <x v="12"/>
    <n v="1"/>
    <m/>
    <n v="1"/>
  </r>
  <r>
    <x v="13"/>
    <n v="1"/>
    <m/>
    <n v="1"/>
  </r>
  <r>
    <x v="14"/>
    <n v="1"/>
    <m/>
    <n v="1"/>
  </r>
  <r>
    <x v="15"/>
    <n v="1"/>
    <m/>
    <n v="1"/>
  </r>
  <r>
    <x v="16"/>
    <n v="1"/>
    <m/>
    <n v="1"/>
  </r>
  <r>
    <x v="17"/>
    <n v="1"/>
    <m/>
    <n v="1"/>
  </r>
  <r>
    <x v="18"/>
    <n v="1"/>
    <m/>
    <n v="1"/>
  </r>
  <r>
    <x v="19"/>
    <n v="1"/>
    <m/>
    <n v="1"/>
  </r>
  <r>
    <x v="20"/>
    <n v="1"/>
    <m/>
    <n v="1"/>
  </r>
  <r>
    <x v="21"/>
    <n v="1"/>
    <m/>
    <n v="1"/>
  </r>
  <r>
    <x v="22"/>
    <n v="1"/>
    <m/>
    <n v="1"/>
  </r>
  <r>
    <x v="23"/>
    <n v="1"/>
    <m/>
    <n v="1"/>
  </r>
  <r>
    <x v="24"/>
    <n v="1"/>
    <m/>
    <n v="1"/>
  </r>
  <r>
    <x v="25"/>
    <n v="1"/>
    <m/>
    <n v="1"/>
  </r>
  <r>
    <x v="26"/>
    <n v="1"/>
    <m/>
    <n v="1"/>
  </r>
  <r>
    <x v="27"/>
    <n v="1"/>
    <m/>
    <n v="1"/>
  </r>
  <r>
    <x v="28"/>
    <n v="1"/>
    <m/>
    <n v="1"/>
  </r>
  <r>
    <x v="29"/>
    <n v="1"/>
    <m/>
    <n v="1"/>
  </r>
  <r>
    <x v="30"/>
    <n v="1"/>
    <m/>
    <n v="1"/>
  </r>
  <r>
    <x v="31"/>
    <n v="1"/>
    <m/>
    <n v="1"/>
  </r>
  <r>
    <x v="32"/>
    <n v="1"/>
    <m/>
    <n v="1"/>
  </r>
  <r>
    <x v="33"/>
    <n v="1"/>
    <m/>
    <n v="1"/>
  </r>
  <r>
    <x v="34"/>
    <n v="1"/>
    <m/>
    <n v="1"/>
  </r>
  <r>
    <x v="35"/>
    <n v="1"/>
    <m/>
    <n v="1"/>
  </r>
  <r>
    <x v="36"/>
    <n v="1"/>
    <m/>
    <n v="1"/>
  </r>
  <r>
    <x v="37"/>
    <n v="1"/>
    <m/>
    <n v="1"/>
  </r>
  <r>
    <x v="38"/>
    <n v="1"/>
    <m/>
    <n v="1"/>
  </r>
  <r>
    <x v="39"/>
    <n v="1"/>
    <m/>
    <n v="1"/>
  </r>
  <r>
    <x v="40"/>
    <n v="1"/>
    <m/>
    <n v="1"/>
  </r>
  <r>
    <x v="41"/>
    <n v="1"/>
    <m/>
    <n v="1"/>
  </r>
  <r>
    <x v="42"/>
    <n v="1"/>
    <m/>
    <n v="1"/>
  </r>
  <r>
    <x v="43"/>
    <n v="1"/>
    <m/>
    <n v="1"/>
  </r>
  <r>
    <x v="44"/>
    <n v="1"/>
    <m/>
    <n v="1"/>
  </r>
  <r>
    <x v="45"/>
    <n v="1"/>
    <m/>
    <n v="1"/>
  </r>
  <r>
    <x v="46"/>
    <n v="1"/>
    <m/>
    <n v="1"/>
  </r>
  <r>
    <x v="47"/>
    <n v="1"/>
    <m/>
    <n v="1"/>
  </r>
  <r>
    <x v="48"/>
    <n v="1"/>
    <m/>
    <n v="1"/>
  </r>
  <r>
    <x v="49"/>
    <n v="1"/>
    <m/>
    <n v="1"/>
  </r>
  <r>
    <x v="50"/>
    <n v="1"/>
    <m/>
    <n v="1"/>
  </r>
  <r>
    <x v="51"/>
    <n v="1"/>
    <m/>
    <n v="1"/>
  </r>
  <r>
    <x v="52"/>
    <n v="1"/>
    <m/>
    <n v="1"/>
  </r>
  <r>
    <x v="53"/>
    <n v="1"/>
    <m/>
    <n v="1"/>
  </r>
  <r>
    <x v="54"/>
    <n v="1"/>
    <m/>
    <n v="1"/>
  </r>
  <r>
    <x v="55"/>
    <n v="1"/>
    <m/>
    <n v="1"/>
  </r>
  <r>
    <x v="56"/>
    <n v="1"/>
    <m/>
    <n v="1"/>
  </r>
  <r>
    <x v="57"/>
    <n v="1"/>
    <m/>
    <n v="1"/>
  </r>
  <r>
    <x v="58"/>
    <n v="1"/>
    <m/>
    <n v="1"/>
  </r>
  <r>
    <x v="59"/>
    <n v="1"/>
    <m/>
    <n v="1"/>
  </r>
  <r>
    <x v="60"/>
    <n v="1"/>
    <m/>
    <n v="1"/>
  </r>
  <r>
    <x v="61"/>
    <n v="1"/>
    <m/>
    <n v="1"/>
  </r>
  <r>
    <x v="62"/>
    <n v="1"/>
    <m/>
    <n v="1"/>
  </r>
  <r>
    <x v="63"/>
    <n v="1"/>
    <m/>
    <n v="1"/>
  </r>
  <r>
    <x v="64"/>
    <n v="1"/>
    <m/>
    <n v="1"/>
  </r>
  <r>
    <x v="65"/>
    <n v="1"/>
    <m/>
    <n v="1"/>
  </r>
  <r>
    <x v="66"/>
    <n v="1"/>
    <m/>
    <n v="1"/>
  </r>
  <r>
    <x v="67"/>
    <n v="1"/>
    <m/>
    <n v="1"/>
  </r>
  <r>
    <x v="68"/>
    <n v="1"/>
    <m/>
    <n v="1"/>
  </r>
  <r>
    <x v="69"/>
    <n v="1"/>
    <m/>
    <n v="1"/>
  </r>
  <r>
    <x v="70"/>
    <n v="1"/>
    <m/>
    <n v="1"/>
  </r>
  <r>
    <x v="71"/>
    <n v="1"/>
    <m/>
    <n v="1"/>
  </r>
  <r>
    <x v="72"/>
    <n v="1"/>
    <m/>
    <n v="1"/>
  </r>
  <r>
    <x v="73"/>
    <n v="1"/>
    <m/>
    <n v="1"/>
  </r>
  <r>
    <x v="74"/>
    <n v="1"/>
    <m/>
    <n v="1"/>
  </r>
  <r>
    <x v="75"/>
    <n v="1"/>
    <m/>
    <n v="1"/>
  </r>
  <r>
    <x v="76"/>
    <n v="1"/>
    <m/>
    <n v="1"/>
  </r>
  <r>
    <x v="77"/>
    <n v="1"/>
    <m/>
    <n v="1"/>
  </r>
  <r>
    <x v="78"/>
    <n v="1"/>
    <m/>
    <n v="1"/>
  </r>
  <r>
    <x v="79"/>
    <n v="1"/>
    <m/>
    <n v="1"/>
  </r>
  <r>
    <x v="80"/>
    <n v="1"/>
    <m/>
    <n v="1"/>
  </r>
  <r>
    <x v="81"/>
    <n v="1"/>
    <m/>
    <n v="1"/>
  </r>
  <r>
    <x v="82"/>
    <n v="1"/>
    <m/>
    <n v="1"/>
  </r>
  <r>
    <x v="83"/>
    <n v="1"/>
    <m/>
    <n v="1"/>
  </r>
  <r>
    <x v="84"/>
    <n v="1"/>
    <m/>
    <n v="1"/>
  </r>
  <r>
    <x v="85"/>
    <n v="1"/>
    <m/>
    <n v="1"/>
  </r>
  <r>
    <x v="86"/>
    <n v="1"/>
    <m/>
    <n v="1"/>
  </r>
  <r>
    <x v="87"/>
    <n v="1"/>
    <m/>
    <n v="1"/>
  </r>
  <r>
    <x v="88"/>
    <n v="1"/>
    <m/>
    <n v="1"/>
  </r>
  <r>
    <x v="89"/>
    <n v="1"/>
    <m/>
    <n v="1"/>
  </r>
  <r>
    <x v="90"/>
    <n v="1"/>
    <m/>
    <n v="1"/>
  </r>
  <r>
    <x v="91"/>
    <n v="1"/>
    <m/>
    <n v="1"/>
  </r>
  <r>
    <x v="92"/>
    <n v="1"/>
    <m/>
    <n v="1"/>
  </r>
  <r>
    <x v="93"/>
    <n v="1"/>
    <m/>
    <n v="1"/>
  </r>
  <r>
    <x v="94"/>
    <n v="1"/>
    <m/>
    <n v="1"/>
  </r>
  <r>
    <x v="95"/>
    <n v="1"/>
    <m/>
    <n v="1"/>
  </r>
  <r>
    <x v="96"/>
    <n v="1"/>
    <m/>
    <n v="1"/>
  </r>
  <r>
    <x v="97"/>
    <n v="1"/>
    <m/>
    <n v="1"/>
  </r>
  <r>
    <x v="98"/>
    <n v="1"/>
    <m/>
    <n v="1"/>
  </r>
  <r>
    <x v="99"/>
    <n v="1"/>
    <m/>
    <n v="1"/>
  </r>
  <r>
    <x v="100"/>
    <n v="1"/>
    <m/>
    <n v="1"/>
  </r>
  <r>
    <x v="101"/>
    <n v="1"/>
    <m/>
    <n v="1"/>
  </r>
  <r>
    <x v="102"/>
    <n v="1"/>
    <m/>
    <n v="1"/>
  </r>
  <r>
    <x v="103"/>
    <n v="1"/>
    <m/>
    <n v="1"/>
  </r>
  <r>
    <x v="104"/>
    <n v="1"/>
    <m/>
    <n v="1"/>
  </r>
  <r>
    <x v="105"/>
    <n v="1"/>
    <m/>
    <n v="1"/>
  </r>
  <r>
    <x v="106"/>
    <n v="1"/>
    <m/>
    <n v="1"/>
  </r>
  <r>
    <x v="107"/>
    <n v="1"/>
    <m/>
    <n v="1"/>
  </r>
  <r>
    <x v="108"/>
    <n v="1"/>
    <m/>
    <n v="1"/>
  </r>
  <r>
    <x v="109"/>
    <n v="1"/>
    <m/>
    <n v="1"/>
  </r>
  <r>
    <x v="110"/>
    <n v="1"/>
    <m/>
    <n v="1"/>
  </r>
  <r>
    <x v="111"/>
    <n v="1"/>
    <m/>
    <n v="1"/>
  </r>
  <r>
    <x v="112"/>
    <n v="1"/>
    <m/>
    <n v="1"/>
  </r>
  <r>
    <x v="113"/>
    <n v="1"/>
    <m/>
    <n v="1"/>
  </r>
  <r>
    <x v="114"/>
    <n v="1"/>
    <m/>
    <n v="1"/>
  </r>
  <r>
    <x v="115"/>
    <n v="1"/>
    <m/>
    <n v="1"/>
  </r>
  <r>
    <x v="116"/>
    <n v="1"/>
    <m/>
    <n v="1"/>
  </r>
  <r>
    <x v="117"/>
    <n v="1"/>
    <m/>
    <n v="1"/>
  </r>
  <r>
    <x v="118"/>
    <n v="1"/>
    <m/>
    <n v="1"/>
  </r>
  <r>
    <x v="119"/>
    <n v="1"/>
    <m/>
    <n v="1"/>
  </r>
  <r>
    <x v="120"/>
    <n v="1"/>
    <m/>
    <n v="1"/>
  </r>
  <r>
    <x v="121"/>
    <n v="1"/>
    <m/>
    <n v="1"/>
  </r>
  <r>
    <x v="122"/>
    <n v="1"/>
    <m/>
    <n v="1"/>
  </r>
  <r>
    <x v="123"/>
    <n v="1"/>
    <m/>
    <n v="1"/>
  </r>
  <r>
    <x v="124"/>
    <n v="1"/>
    <m/>
    <n v="1"/>
  </r>
  <r>
    <x v="125"/>
    <n v="1"/>
    <m/>
    <n v="1"/>
  </r>
  <r>
    <x v="126"/>
    <n v="1"/>
    <m/>
    <n v="1"/>
  </r>
  <r>
    <x v="127"/>
    <n v="1"/>
    <m/>
    <n v="1"/>
  </r>
  <r>
    <x v="128"/>
    <n v="1"/>
    <m/>
    <n v="1"/>
  </r>
  <r>
    <x v="129"/>
    <n v="1"/>
    <m/>
    <n v="1"/>
  </r>
  <r>
    <x v="130"/>
    <n v="1"/>
    <m/>
    <n v="1"/>
  </r>
  <r>
    <x v="131"/>
    <n v="1"/>
    <m/>
    <n v="1"/>
  </r>
  <r>
    <x v="132"/>
    <n v="1"/>
    <m/>
    <n v="1"/>
  </r>
  <r>
    <x v="133"/>
    <n v="1"/>
    <m/>
    <n v="1"/>
  </r>
  <r>
    <x v="134"/>
    <n v="1"/>
    <m/>
    <n v="1"/>
  </r>
  <r>
    <x v="135"/>
    <n v="1"/>
    <m/>
    <n v="1"/>
  </r>
  <r>
    <x v="136"/>
    <n v="1"/>
    <m/>
    <n v="1"/>
  </r>
  <r>
    <x v="137"/>
    <n v="1"/>
    <m/>
    <n v="1"/>
  </r>
  <r>
    <x v="138"/>
    <n v="1"/>
    <m/>
    <n v="1"/>
  </r>
  <r>
    <x v="139"/>
    <n v="1"/>
    <m/>
    <n v="1"/>
  </r>
  <r>
    <x v="140"/>
    <n v="1"/>
    <m/>
    <n v="1"/>
  </r>
  <r>
    <x v="141"/>
    <n v="1"/>
    <m/>
    <n v="1"/>
  </r>
  <r>
    <x v="142"/>
    <n v="1"/>
    <m/>
    <n v="1"/>
  </r>
  <r>
    <x v="143"/>
    <n v="1"/>
    <m/>
    <n v="1"/>
  </r>
  <r>
    <x v="144"/>
    <n v="1"/>
    <m/>
    <n v="1"/>
  </r>
  <r>
    <x v="145"/>
    <n v="1"/>
    <m/>
    <n v="1"/>
  </r>
  <r>
    <x v="146"/>
    <n v="1"/>
    <m/>
    <n v="1"/>
  </r>
  <r>
    <x v="147"/>
    <n v="1"/>
    <m/>
    <n v="1"/>
  </r>
  <r>
    <x v="148"/>
    <n v="1"/>
    <m/>
    <n v="1"/>
  </r>
  <r>
    <x v="149"/>
    <n v="1"/>
    <m/>
    <n v="1"/>
  </r>
  <r>
    <x v="150"/>
    <n v="1"/>
    <m/>
    <n v="1"/>
  </r>
  <r>
    <x v="151"/>
    <n v="1"/>
    <m/>
    <n v="1"/>
  </r>
  <r>
    <x v="152"/>
    <n v="1"/>
    <m/>
    <n v="1"/>
  </r>
  <r>
    <x v="153"/>
    <n v="1"/>
    <m/>
    <n v="1"/>
  </r>
  <r>
    <x v="154"/>
    <n v="1"/>
    <m/>
    <n v="1"/>
  </r>
  <r>
    <x v="155"/>
    <n v="1"/>
    <m/>
    <n v="1"/>
  </r>
  <r>
    <x v="156"/>
    <n v="1"/>
    <m/>
    <n v="1"/>
  </r>
  <r>
    <x v="157"/>
    <n v="1"/>
    <m/>
    <n v="1"/>
  </r>
  <r>
    <x v="158"/>
    <n v="1"/>
    <m/>
    <n v="1"/>
  </r>
  <r>
    <x v="159"/>
    <n v="1"/>
    <m/>
    <n v="1"/>
  </r>
  <r>
    <x v="160"/>
    <n v="1"/>
    <m/>
    <n v="1"/>
  </r>
  <r>
    <x v="161"/>
    <n v="1"/>
    <m/>
    <n v="1"/>
  </r>
  <r>
    <x v="162"/>
    <n v="1"/>
    <m/>
    <n v="1"/>
  </r>
  <r>
    <x v="163"/>
    <n v="1"/>
    <m/>
    <n v="1"/>
  </r>
  <r>
    <x v="164"/>
    <n v="1"/>
    <m/>
    <n v="1"/>
  </r>
  <r>
    <x v="165"/>
    <n v="1"/>
    <m/>
    <n v="1"/>
  </r>
  <r>
    <x v="166"/>
    <n v="1"/>
    <m/>
    <n v="1"/>
  </r>
  <r>
    <x v="167"/>
    <n v="1"/>
    <m/>
    <n v="1"/>
  </r>
  <r>
    <x v="168"/>
    <n v="1"/>
    <m/>
    <n v="1"/>
  </r>
  <r>
    <x v="169"/>
    <n v="1"/>
    <m/>
    <n v="1"/>
  </r>
  <r>
    <x v="170"/>
    <n v="1"/>
    <m/>
    <n v="1"/>
  </r>
  <r>
    <x v="171"/>
    <n v="1"/>
    <m/>
    <n v="1"/>
  </r>
  <r>
    <x v="172"/>
    <n v="1"/>
    <m/>
    <n v="1"/>
  </r>
  <r>
    <x v="173"/>
    <n v="1"/>
    <m/>
    <n v="1"/>
  </r>
  <r>
    <x v="174"/>
    <n v="1"/>
    <m/>
    <n v="1"/>
  </r>
  <r>
    <x v="175"/>
    <n v="1"/>
    <m/>
    <n v="1"/>
  </r>
  <r>
    <x v="176"/>
    <n v="1"/>
    <m/>
    <n v="1"/>
  </r>
  <r>
    <x v="177"/>
    <n v="1"/>
    <m/>
    <n v="1"/>
  </r>
  <r>
    <x v="178"/>
    <n v="1"/>
    <m/>
    <n v="1"/>
  </r>
  <r>
    <x v="179"/>
    <n v="1"/>
    <m/>
    <n v="1"/>
  </r>
  <r>
    <x v="180"/>
    <n v="1"/>
    <m/>
    <n v="1"/>
  </r>
  <r>
    <x v="181"/>
    <n v="1"/>
    <m/>
    <n v="1"/>
  </r>
  <r>
    <x v="182"/>
    <n v="1"/>
    <m/>
    <n v="1"/>
  </r>
  <r>
    <x v="183"/>
    <n v="1"/>
    <m/>
    <n v="1"/>
  </r>
  <r>
    <x v="184"/>
    <n v="1"/>
    <m/>
    <n v="1"/>
  </r>
  <r>
    <x v="185"/>
    <n v="1"/>
    <m/>
    <n v="1"/>
  </r>
  <r>
    <x v="186"/>
    <n v="1"/>
    <m/>
    <n v="1"/>
  </r>
  <r>
    <x v="187"/>
    <n v="1"/>
    <m/>
    <n v="1"/>
  </r>
  <r>
    <x v="188"/>
    <n v="1"/>
    <m/>
    <n v="1"/>
  </r>
  <r>
    <x v="189"/>
    <n v="1"/>
    <m/>
    <n v="1"/>
  </r>
  <r>
    <x v="190"/>
    <n v="1"/>
    <m/>
    <n v="1"/>
  </r>
  <r>
    <x v="191"/>
    <n v="1"/>
    <m/>
    <n v="1"/>
  </r>
  <r>
    <x v="192"/>
    <n v="1"/>
    <m/>
    <n v="1"/>
  </r>
  <r>
    <x v="193"/>
    <n v="1"/>
    <m/>
    <n v="1"/>
  </r>
  <r>
    <x v="194"/>
    <n v="1"/>
    <m/>
    <n v="1"/>
  </r>
  <r>
    <x v="195"/>
    <n v="1"/>
    <m/>
    <n v="1"/>
  </r>
  <r>
    <x v="196"/>
    <n v="1"/>
    <m/>
    <n v="1"/>
  </r>
  <r>
    <x v="197"/>
    <n v="1"/>
    <m/>
    <n v="1"/>
  </r>
  <r>
    <x v="198"/>
    <n v="1"/>
    <m/>
    <n v="1"/>
  </r>
  <r>
    <x v="199"/>
    <n v="1"/>
    <m/>
    <n v="1"/>
  </r>
  <r>
    <x v="200"/>
    <n v="1"/>
    <m/>
    <n v="1"/>
  </r>
  <r>
    <x v="201"/>
    <n v="1"/>
    <m/>
    <n v="1"/>
  </r>
  <r>
    <x v="202"/>
    <n v="1"/>
    <m/>
    <n v="1"/>
  </r>
  <r>
    <x v="203"/>
    <n v="1"/>
    <m/>
    <n v="1"/>
  </r>
  <r>
    <x v="204"/>
    <n v="1"/>
    <m/>
    <n v="1"/>
  </r>
  <r>
    <x v="205"/>
    <n v="1"/>
    <m/>
    <n v="1"/>
  </r>
  <r>
    <x v="206"/>
    <n v="1"/>
    <m/>
    <n v="1"/>
  </r>
  <r>
    <x v="207"/>
    <n v="1"/>
    <m/>
    <n v="1"/>
  </r>
  <r>
    <x v="208"/>
    <n v="1"/>
    <m/>
    <n v="1"/>
  </r>
  <r>
    <x v="209"/>
    <n v="1"/>
    <m/>
    <n v="1"/>
  </r>
  <r>
    <x v="210"/>
    <n v="1"/>
    <m/>
    <n v="1"/>
  </r>
  <r>
    <x v="211"/>
    <n v="1"/>
    <m/>
    <n v="1"/>
  </r>
  <r>
    <x v="212"/>
    <n v="1"/>
    <m/>
    <n v="1"/>
  </r>
  <r>
    <x v="213"/>
    <n v="1"/>
    <m/>
    <n v="1"/>
  </r>
  <r>
    <x v="214"/>
    <n v="1"/>
    <m/>
    <n v="1"/>
  </r>
  <r>
    <x v="215"/>
    <n v="1"/>
    <m/>
    <n v="1"/>
  </r>
  <r>
    <x v="216"/>
    <n v="1"/>
    <m/>
    <n v="1"/>
  </r>
  <r>
    <x v="217"/>
    <n v="1"/>
    <m/>
    <n v="1"/>
  </r>
  <r>
    <x v="218"/>
    <n v="1"/>
    <m/>
    <n v="1"/>
  </r>
  <r>
    <x v="219"/>
    <n v="1"/>
    <m/>
    <n v="1"/>
  </r>
  <r>
    <x v="220"/>
    <n v="1"/>
    <m/>
    <n v="1"/>
  </r>
  <r>
    <x v="221"/>
    <n v="1"/>
    <m/>
    <n v="1"/>
  </r>
  <r>
    <x v="222"/>
    <n v="1"/>
    <m/>
    <n v="1"/>
  </r>
  <r>
    <x v="223"/>
    <n v="1"/>
    <m/>
    <n v="1"/>
  </r>
  <r>
    <x v="224"/>
    <n v="1"/>
    <m/>
    <n v="1"/>
  </r>
  <r>
    <x v="225"/>
    <n v="1"/>
    <m/>
    <n v="1"/>
  </r>
  <r>
    <x v="226"/>
    <n v="1"/>
    <m/>
    <n v="1"/>
  </r>
  <r>
    <x v="227"/>
    <n v="1"/>
    <m/>
    <n v="1"/>
  </r>
  <r>
    <x v="228"/>
    <n v="1"/>
    <m/>
    <n v="1"/>
  </r>
  <r>
    <x v="174"/>
    <n v="1"/>
    <m/>
    <n v="1"/>
  </r>
  <r>
    <x v="229"/>
    <n v="1"/>
    <m/>
    <n v="1"/>
  </r>
  <r>
    <x v="230"/>
    <n v="1"/>
    <m/>
    <n v="1"/>
  </r>
  <r>
    <x v="231"/>
    <n v="1"/>
    <m/>
    <n v="1"/>
  </r>
  <r>
    <x v="232"/>
    <n v="1"/>
    <m/>
    <n v="1"/>
  </r>
  <r>
    <x v="233"/>
    <n v="1"/>
    <m/>
    <n v="1"/>
  </r>
  <r>
    <x v="234"/>
    <n v="1"/>
    <m/>
    <n v="1"/>
  </r>
  <r>
    <x v="235"/>
    <n v="1"/>
    <m/>
    <n v="1"/>
  </r>
  <r>
    <x v="236"/>
    <n v="1"/>
    <m/>
    <n v="1"/>
  </r>
  <r>
    <x v="237"/>
    <n v="1"/>
    <m/>
    <n v="1"/>
  </r>
  <r>
    <x v="174"/>
    <n v="1"/>
    <m/>
    <n v="1"/>
  </r>
  <r>
    <x v="238"/>
    <n v="1"/>
    <m/>
    <n v="1"/>
  </r>
  <r>
    <x v="239"/>
    <n v="1"/>
    <m/>
    <n v="1"/>
  </r>
  <r>
    <x v="240"/>
    <n v="1"/>
    <m/>
    <n v="1"/>
  </r>
  <r>
    <x v="241"/>
    <n v="1"/>
    <m/>
    <n v="1"/>
  </r>
  <r>
    <x v="242"/>
    <n v="1"/>
    <m/>
    <n v="1"/>
  </r>
  <r>
    <x v="243"/>
    <n v="1"/>
    <m/>
    <n v="1"/>
  </r>
  <r>
    <x v="244"/>
    <n v="1"/>
    <m/>
    <n v="1"/>
  </r>
  <r>
    <x v="245"/>
    <n v="1"/>
    <m/>
    <n v="1"/>
  </r>
  <r>
    <x v="246"/>
    <n v="1"/>
    <m/>
    <n v="1"/>
  </r>
  <r>
    <x v="247"/>
    <n v="1"/>
    <m/>
    <n v="1"/>
  </r>
  <r>
    <x v="174"/>
    <n v="1"/>
    <m/>
    <n v="1"/>
  </r>
  <r>
    <x v="248"/>
    <n v="1"/>
    <m/>
    <n v="1"/>
  </r>
  <r>
    <x v="249"/>
    <n v="1"/>
    <m/>
    <n v="1"/>
  </r>
  <r>
    <x v="250"/>
    <n v="1"/>
    <m/>
    <n v="1"/>
  </r>
  <r>
    <x v="251"/>
    <n v="1"/>
    <m/>
    <n v="1"/>
  </r>
  <r>
    <x v="252"/>
    <n v="1"/>
    <m/>
    <n v="1"/>
  </r>
  <r>
    <x v="253"/>
    <n v="1"/>
    <m/>
    <n v="1"/>
  </r>
  <r>
    <x v="254"/>
    <n v="1"/>
    <m/>
    <n v="1"/>
  </r>
  <r>
    <x v="255"/>
    <n v="1"/>
    <m/>
    <n v="1"/>
  </r>
  <r>
    <x v="256"/>
    <n v="1"/>
    <m/>
    <n v="1"/>
  </r>
  <r>
    <x v="257"/>
    <n v="1"/>
    <m/>
    <n v="1"/>
  </r>
  <r>
    <x v="258"/>
    <n v="1"/>
    <m/>
    <n v="1"/>
  </r>
  <r>
    <x v="259"/>
    <n v="1"/>
    <m/>
    <n v="1"/>
  </r>
  <r>
    <x v="260"/>
    <n v="1"/>
    <m/>
    <n v="1"/>
  </r>
  <r>
    <x v="261"/>
    <n v="1"/>
    <m/>
    <n v="1"/>
  </r>
  <r>
    <x v="262"/>
    <n v="1"/>
    <m/>
    <n v="1"/>
  </r>
  <r>
    <x v="263"/>
    <n v="1"/>
    <m/>
    <n v="1"/>
  </r>
  <r>
    <x v="264"/>
    <n v="1"/>
    <m/>
    <n v="1"/>
  </r>
  <r>
    <x v="265"/>
    <n v="1"/>
    <m/>
    <n v="1"/>
  </r>
  <r>
    <x v="266"/>
    <n v="1"/>
    <m/>
    <n v="1"/>
  </r>
  <r>
    <x v="267"/>
    <n v="1"/>
    <m/>
    <n v="1"/>
  </r>
  <r>
    <x v="268"/>
    <n v="1"/>
    <m/>
    <n v="1"/>
  </r>
  <r>
    <x v="269"/>
    <n v="1"/>
    <m/>
    <n v="1"/>
  </r>
  <r>
    <x v="270"/>
    <n v="1"/>
    <m/>
    <n v="1"/>
  </r>
  <r>
    <x v="271"/>
    <n v="1"/>
    <m/>
    <n v="1"/>
  </r>
  <r>
    <x v="174"/>
    <n v="1"/>
    <m/>
    <n v="1"/>
  </r>
  <r>
    <x v="272"/>
    <n v="1"/>
    <m/>
    <n v="1"/>
  </r>
  <r>
    <x v="273"/>
    <n v="1"/>
    <m/>
    <n v="1"/>
  </r>
  <r>
    <x v="274"/>
    <n v="1"/>
    <m/>
    <n v="1"/>
  </r>
  <r>
    <x v="275"/>
    <n v="1"/>
    <m/>
    <n v="1"/>
  </r>
  <r>
    <x v="276"/>
    <n v="1"/>
    <m/>
    <n v="1"/>
  </r>
  <r>
    <x v="277"/>
    <n v="1"/>
    <m/>
    <n v="1"/>
  </r>
  <r>
    <x v="278"/>
    <n v="1"/>
    <m/>
    <n v="1"/>
  </r>
  <r>
    <x v="279"/>
    <n v="1"/>
    <m/>
    <n v="1"/>
  </r>
  <r>
    <x v="280"/>
    <n v="1"/>
    <m/>
    <n v="1"/>
  </r>
  <r>
    <x v="281"/>
    <n v="1"/>
    <m/>
    <n v="1"/>
  </r>
  <r>
    <x v="282"/>
    <n v="1"/>
    <m/>
    <n v="1"/>
  </r>
  <r>
    <x v="283"/>
    <n v="1"/>
    <m/>
    <n v="1"/>
  </r>
  <r>
    <x v="284"/>
    <n v="1"/>
    <m/>
    <n v="1"/>
  </r>
  <r>
    <x v="285"/>
    <n v="1"/>
    <m/>
    <n v="1"/>
  </r>
  <r>
    <x v="286"/>
    <n v="1"/>
    <m/>
    <n v="1"/>
  </r>
  <r>
    <x v="287"/>
    <n v="1"/>
    <m/>
    <n v="1"/>
  </r>
  <r>
    <x v="288"/>
    <n v="1"/>
    <m/>
    <n v="1"/>
  </r>
  <r>
    <x v="289"/>
    <n v="1"/>
    <m/>
    <n v="1"/>
  </r>
  <r>
    <x v="290"/>
    <n v="1"/>
    <m/>
    <n v="1"/>
  </r>
  <r>
    <x v="291"/>
    <n v="1"/>
    <m/>
    <n v="1"/>
  </r>
  <r>
    <x v="292"/>
    <n v="1"/>
    <m/>
    <n v="1"/>
  </r>
  <r>
    <x v="293"/>
    <n v="1"/>
    <m/>
    <n v="1"/>
  </r>
  <r>
    <x v="294"/>
    <n v="1"/>
    <m/>
    <n v="1"/>
  </r>
  <r>
    <x v="295"/>
    <n v="1"/>
    <m/>
    <n v="1"/>
  </r>
  <r>
    <x v="296"/>
    <n v="1"/>
    <m/>
    <n v="1"/>
  </r>
  <r>
    <x v="297"/>
    <n v="1"/>
    <m/>
    <n v="1"/>
  </r>
  <r>
    <x v="298"/>
    <n v="1"/>
    <m/>
    <n v="1"/>
  </r>
  <r>
    <x v="299"/>
    <n v="1"/>
    <m/>
    <n v="1"/>
  </r>
  <r>
    <x v="300"/>
    <n v="1"/>
    <m/>
    <n v="1"/>
  </r>
  <r>
    <x v="301"/>
    <n v="1"/>
    <m/>
    <n v="1"/>
  </r>
  <r>
    <x v="302"/>
    <n v="1"/>
    <m/>
    <n v="1"/>
  </r>
  <r>
    <x v="303"/>
    <n v="1"/>
    <m/>
    <n v="1"/>
  </r>
  <r>
    <x v="304"/>
    <n v="1"/>
    <m/>
    <n v="1"/>
  </r>
  <r>
    <x v="305"/>
    <n v="1"/>
    <m/>
    <n v="1"/>
  </r>
  <r>
    <x v="306"/>
    <n v="1"/>
    <m/>
    <n v="1"/>
  </r>
  <r>
    <x v="307"/>
    <n v="1"/>
    <m/>
    <n v="1"/>
  </r>
  <r>
    <x v="308"/>
    <n v="1"/>
    <m/>
    <n v="1"/>
  </r>
  <r>
    <x v="309"/>
    <n v="1"/>
    <m/>
    <n v="1"/>
  </r>
  <r>
    <x v="310"/>
    <n v="1"/>
    <m/>
    <n v="1"/>
  </r>
  <r>
    <x v="311"/>
    <n v="1"/>
    <m/>
    <n v="1"/>
  </r>
  <r>
    <x v="312"/>
    <n v="1"/>
    <m/>
    <n v="1"/>
  </r>
  <r>
    <x v="313"/>
    <n v="1"/>
    <m/>
    <n v="1"/>
  </r>
  <r>
    <x v="314"/>
    <n v="1"/>
    <m/>
    <n v="1"/>
  </r>
  <r>
    <x v="315"/>
    <n v="1"/>
    <m/>
    <n v="1"/>
  </r>
  <r>
    <x v="316"/>
    <n v="1"/>
    <m/>
    <n v="1"/>
  </r>
  <r>
    <x v="317"/>
    <n v="1"/>
    <m/>
    <n v="1"/>
  </r>
  <r>
    <x v="318"/>
    <n v="1"/>
    <m/>
    <n v="1"/>
  </r>
  <r>
    <x v="319"/>
    <n v="1"/>
    <m/>
    <n v="1"/>
  </r>
  <r>
    <x v="320"/>
    <n v="1"/>
    <m/>
    <n v="1"/>
  </r>
  <r>
    <x v="321"/>
    <n v="1"/>
    <m/>
    <n v="1"/>
  </r>
  <r>
    <x v="322"/>
    <n v="1"/>
    <m/>
    <n v="1"/>
  </r>
  <r>
    <x v="323"/>
    <n v="1"/>
    <m/>
    <n v="1"/>
  </r>
  <r>
    <x v="324"/>
    <n v="1"/>
    <m/>
    <n v="1"/>
  </r>
  <r>
    <x v="325"/>
    <n v="1"/>
    <m/>
    <n v="1"/>
  </r>
  <r>
    <x v="326"/>
    <n v="1"/>
    <m/>
    <n v="1"/>
  </r>
  <r>
    <x v="327"/>
    <n v="1"/>
    <m/>
    <n v="1"/>
  </r>
  <r>
    <x v="328"/>
    <n v="1"/>
    <m/>
    <n v="1"/>
  </r>
  <r>
    <x v="329"/>
    <n v="1"/>
    <m/>
    <n v="1"/>
  </r>
  <r>
    <x v="330"/>
    <n v="1"/>
    <m/>
    <n v="1"/>
  </r>
  <r>
    <x v="331"/>
    <n v="1"/>
    <m/>
    <n v="1"/>
  </r>
  <r>
    <x v="332"/>
    <n v="1"/>
    <m/>
    <n v="1"/>
  </r>
  <r>
    <x v="333"/>
    <n v="1"/>
    <m/>
    <n v="1"/>
  </r>
  <r>
    <x v="334"/>
    <n v="1"/>
    <m/>
    <n v="1"/>
  </r>
  <r>
    <x v="335"/>
    <n v="1"/>
    <m/>
    <n v="1"/>
  </r>
  <r>
    <x v="336"/>
    <n v="1"/>
    <m/>
    <n v="1"/>
  </r>
  <r>
    <x v="337"/>
    <n v="1"/>
    <m/>
    <n v="1"/>
  </r>
  <r>
    <x v="338"/>
    <n v="1"/>
    <m/>
    <n v="1"/>
  </r>
  <r>
    <x v="339"/>
    <n v="1"/>
    <m/>
    <n v="1"/>
  </r>
  <r>
    <x v="340"/>
    <n v="1"/>
    <m/>
    <n v="1"/>
  </r>
  <r>
    <x v="341"/>
    <n v="1"/>
    <m/>
    <n v="1"/>
  </r>
  <r>
    <x v="342"/>
    <n v="1"/>
    <m/>
    <n v="1"/>
  </r>
  <r>
    <x v="343"/>
    <n v="1"/>
    <m/>
    <n v="1"/>
  </r>
  <r>
    <x v="344"/>
    <n v="1"/>
    <m/>
    <n v="1"/>
  </r>
  <r>
    <x v="345"/>
    <n v="1"/>
    <m/>
    <n v="1"/>
  </r>
  <r>
    <x v="346"/>
    <n v="1"/>
    <m/>
    <n v="1"/>
  </r>
  <r>
    <x v="347"/>
    <n v="1"/>
    <m/>
    <n v="1"/>
  </r>
  <r>
    <x v="348"/>
    <n v="1"/>
    <m/>
    <n v="1"/>
  </r>
  <r>
    <x v="349"/>
    <n v="1"/>
    <m/>
    <n v="1"/>
  </r>
  <r>
    <x v="350"/>
    <n v="1"/>
    <m/>
    <n v="1"/>
  </r>
  <r>
    <x v="351"/>
    <n v="1"/>
    <m/>
    <n v="1"/>
  </r>
  <r>
    <x v="352"/>
    <n v="1"/>
    <m/>
    <n v="1"/>
  </r>
  <r>
    <x v="353"/>
    <n v="1"/>
    <m/>
    <n v="1"/>
  </r>
  <r>
    <x v="354"/>
    <n v="1"/>
    <m/>
    <n v="1"/>
  </r>
  <r>
    <x v="355"/>
    <n v="1"/>
    <m/>
    <n v="1"/>
  </r>
  <r>
    <x v="356"/>
    <n v="1"/>
    <m/>
    <n v="1"/>
  </r>
  <r>
    <x v="357"/>
    <n v="1"/>
    <m/>
    <n v="1"/>
  </r>
  <r>
    <x v="358"/>
    <n v="1"/>
    <m/>
    <n v="1"/>
  </r>
  <r>
    <x v="359"/>
    <n v="1"/>
    <m/>
    <n v="1"/>
  </r>
  <r>
    <x v="360"/>
    <n v="1"/>
    <m/>
    <n v="1"/>
  </r>
  <r>
    <x v="361"/>
    <n v="1"/>
    <m/>
    <n v="1"/>
  </r>
  <r>
    <x v="362"/>
    <n v="1"/>
    <m/>
    <n v="1"/>
  </r>
  <r>
    <x v="363"/>
    <n v="1"/>
    <m/>
    <n v="1"/>
  </r>
  <r>
    <x v="364"/>
    <n v="1"/>
    <m/>
    <n v="1"/>
  </r>
  <r>
    <x v="365"/>
    <n v="1"/>
    <m/>
    <n v="1"/>
  </r>
  <r>
    <x v="366"/>
    <n v="1"/>
    <m/>
    <n v="1"/>
  </r>
  <r>
    <x v="367"/>
    <n v="1"/>
    <m/>
    <n v="1"/>
  </r>
  <r>
    <x v="368"/>
    <n v="1"/>
    <m/>
    <n v="1"/>
  </r>
  <r>
    <x v="369"/>
    <n v="1"/>
    <m/>
    <n v="1"/>
  </r>
  <r>
    <x v="370"/>
    <n v="1"/>
    <m/>
    <n v="1"/>
  </r>
  <r>
    <x v="371"/>
    <n v="1"/>
    <m/>
    <n v="1"/>
  </r>
  <r>
    <x v="372"/>
    <n v="1"/>
    <m/>
    <n v="1"/>
  </r>
  <r>
    <x v="373"/>
    <n v="1"/>
    <m/>
    <n v="1"/>
  </r>
  <r>
    <x v="374"/>
    <n v="1"/>
    <m/>
    <n v="1"/>
  </r>
  <r>
    <x v="375"/>
    <n v="1"/>
    <m/>
    <n v="1"/>
  </r>
  <r>
    <x v="376"/>
    <n v="1"/>
    <m/>
    <n v="1"/>
  </r>
  <r>
    <x v="377"/>
    <n v="1"/>
    <m/>
    <n v="1"/>
  </r>
  <r>
    <x v="378"/>
    <n v="1"/>
    <m/>
    <n v="1"/>
  </r>
  <r>
    <x v="379"/>
    <n v="1"/>
    <m/>
    <n v="1"/>
  </r>
  <r>
    <x v="380"/>
    <n v="1"/>
    <m/>
    <n v="1"/>
  </r>
  <r>
    <x v="381"/>
    <n v="1"/>
    <m/>
    <n v="1"/>
  </r>
  <r>
    <x v="382"/>
    <n v="1"/>
    <m/>
    <n v="1"/>
  </r>
  <r>
    <x v="383"/>
    <n v="1"/>
    <m/>
    <n v="1"/>
  </r>
  <r>
    <x v="384"/>
    <n v="1"/>
    <m/>
    <n v="1"/>
  </r>
  <r>
    <x v="385"/>
    <n v="1"/>
    <m/>
    <n v="1"/>
  </r>
  <r>
    <x v="386"/>
    <n v="1"/>
    <m/>
    <n v="1"/>
  </r>
  <r>
    <x v="174"/>
    <n v="1"/>
    <m/>
    <n v="1"/>
  </r>
  <r>
    <x v="387"/>
    <n v="1"/>
    <m/>
    <n v="1"/>
  </r>
  <r>
    <x v="388"/>
    <n v="1"/>
    <m/>
    <n v="1"/>
  </r>
  <r>
    <x v="389"/>
    <n v="1"/>
    <m/>
    <n v="1"/>
  </r>
  <r>
    <x v="390"/>
    <n v="1"/>
    <m/>
    <n v="1"/>
  </r>
  <r>
    <x v="391"/>
    <n v="1"/>
    <m/>
    <n v="1"/>
  </r>
  <r>
    <x v="392"/>
    <n v="1"/>
    <m/>
    <n v="1"/>
  </r>
  <r>
    <x v="393"/>
    <n v="1"/>
    <m/>
    <n v="1"/>
  </r>
  <r>
    <x v="394"/>
    <n v="1"/>
    <m/>
    <n v="1"/>
  </r>
  <r>
    <x v="395"/>
    <n v="1"/>
    <m/>
    <n v="1"/>
  </r>
  <r>
    <x v="396"/>
    <n v="1"/>
    <m/>
    <n v="1"/>
  </r>
  <r>
    <x v="397"/>
    <n v="1"/>
    <m/>
    <n v="1"/>
  </r>
  <r>
    <x v="398"/>
    <n v="1"/>
    <m/>
    <n v="1"/>
  </r>
  <r>
    <x v="399"/>
    <n v="1"/>
    <m/>
    <n v="1"/>
  </r>
  <r>
    <x v="400"/>
    <n v="1"/>
    <m/>
    <n v="1"/>
  </r>
  <r>
    <x v="401"/>
    <n v="1"/>
    <m/>
    <n v="1"/>
  </r>
  <r>
    <x v="402"/>
    <n v="1"/>
    <m/>
    <n v="1"/>
  </r>
  <r>
    <x v="403"/>
    <n v="1"/>
    <m/>
    <n v="1"/>
  </r>
  <r>
    <x v="404"/>
    <n v="1"/>
    <m/>
    <n v="1"/>
  </r>
  <r>
    <x v="405"/>
    <n v="1"/>
    <m/>
    <n v="1"/>
  </r>
  <r>
    <x v="406"/>
    <n v="1"/>
    <m/>
    <n v="1"/>
  </r>
  <r>
    <x v="407"/>
    <n v="1"/>
    <m/>
    <n v="1"/>
  </r>
  <r>
    <x v="408"/>
    <n v="1"/>
    <m/>
    <n v="1"/>
  </r>
  <r>
    <x v="409"/>
    <n v="1"/>
    <m/>
    <n v="1"/>
  </r>
  <r>
    <x v="174"/>
    <n v="1"/>
    <m/>
    <n v="1"/>
  </r>
  <r>
    <x v="410"/>
    <n v="1"/>
    <m/>
    <n v="1"/>
  </r>
  <r>
    <x v="411"/>
    <n v="1"/>
    <m/>
    <n v="1"/>
  </r>
  <r>
    <x v="412"/>
    <n v="1"/>
    <m/>
    <n v="1"/>
  </r>
  <r>
    <x v="413"/>
    <n v="1"/>
    <m/>
    <n v="1"/>
  </r>
  <r>
    <x v="414"/>
    <n v="1"/>
    <m/>
    <n v="1"/>
  </r>
  <r>
    <x v="415"/>
    <n v="1"/>
    <m/>
    <n v="1"/>
  </r>
  <r>
    <x v="416"/>
    <n v="1"/>
    <m/>
    <n v="1"/>
  </r>
  <r>
    <x v="417"/>
    <n v="1"/>
    <m/>
    <n v="1"/>
  </r>
  <r>
    <x v="418"/>
    <n v="1"/>
    <m/>
    <n v="1"/>
  </r>
  <r>
    <x v="419"/>
    <n v="1"/>
    <m/>
    <n v="1"/>
  </r>
  <r>
    <x v="420"/>
    <n v="1"/>
    <m/>
    <n v="1"/>
  </r>
  <r>
    <x v="421"/>
    <n v="1"/>
    <m/>
    <n v="1"/>
  </r>
  <r>
    <x v="422"/>
    <n v="1"/>
    <m/>
    <n v="1"/>
  </r>
  <r>
    <x v="423"/>
    <n v="1"/>
    <m/>
    <n v="1"/>
  </r>
  <r>
    <x v="424"/>
    <n v="1"/>
    <m/>
    <n v="1"/>
  </r>
  <r>
    <x v="425"/>
    <n v="1"/>
    <m/>
    <n v="1"/>
  </r>
  <r>
    <x v="426"/>
    <n v="1"/>
    <m/>
    <n v="1"/>
  </r>
  <r>
    <x v="427"/>
    <n v="1"/>
    <m/>
    <n v="1"/>
  </r>
  <r>
    <x v="428"/>
    <n v="1"/>
    <m/>
    <n v="1"/>
  </r>
  <r>
    <x v="429"/>
    <n v="1"/>
    <m/>
    <n v="1"/>
  </r>
  <r>
    <x v="430"/>
    <n v="1"/>
    <m/>
    <n v="1"/>
  </r>
  <r>
    <x v="431"/>
    <n v="1"/>
    <m/>
    <n v="1"/>
  </r>
  <r>
    <x v="432"/>
    <n v="1"/>
    <m/>
    <n v="1"/>
  </r>
  <r>
    <x v="433"/>
    <n v="1"/>
    <m/>
    <n v="1"/>
  </r>
  <r>
    <x v="434"/>
    <n v="1"/>
    <m/>
    <n v="1"/>
  </r>
  <r>
    <x v="435"/>
    <n v="1"/>
    <m/>
    <n v="1"/>
  </r>
  <r>
    <x v="436"/>
    <n v="1"/>
    <m/>
    <n v="1"/>
  </r>
  <r>
    <x v="437"/>
    <n v="1"/>
    <m/>
    <n v="1"/>
  </r>
  <r>
    <x v="438"/>
    <n v="1"/>
    <m/>
    <n v="1"/>
  </r>
  <r>
    <x v="439"/>
    <n v="1"/>
    <m/>
    <n v="1"/>
  </r>
  <r>
    <x v="440"/>
    <n v="1"/>
    <m/>
    <n v="1"/>
  </r>
  <r>
    <x v="441"/>
    <n v="1"/>
    <m/>
    <n v="1"/>
  </r>
  <r>
    <x v="442"/>
    <n v="1"/>
    <m/>
    <n v="1"/>
  </r>
  <r>
    <x v="443"/>
    <n v="1"/>
    <m/>
    <n v="1"/>
  </r>
  <r>
    <x v="444"/>
    <n v="1"/>
    <m/>
    <n v="1"/>
  </r>
  <r>
    <x v="445"/>
    <n v="1"/>
    <m/>
    <n v="1"/>
  </r>
  <r>
    <x v="446"/>
    <n v="1"/>
    <m/>
    <n v="1"/>
  </r>
  <r>
    <x v="447"/>
    <n v="1"/>
    <m/>
    <n v="1"/>
  </r>
  <r>
    <x v="448"/>
    <n v="1"/>
    <m/>
    <n v="1"/>
  </r>
  <r>
    <x v="449"/>
    <n v="1"/>
    <m/>
    <n v="1"/>
  </r>
  <r>
    <x v="450"/>
    <n v="1"/>
    <m/>
    <n v="1"/>
  </r>
  <r>
    <x v="451"/>
    <n v="1"/>
    <m/>
    <n v="1"/>
  </r>
  <r>
    <x v="452"/>
    <n v="1"/>
    <m/>
    <n v="1"/>
  </r>
  <r>
    <x v="453"/>
    <n v="1"/>
    <m/>
    <n v="1"/>
  </r>
  <r>
    <x v="454"/>
    <n v="1"/>
    <m/>
    <n v="1"/>
  </r>
  <r>
    <x v="455"/>
    <n v="1"/>
    <m/>
    <n v="1"/>
  </r>
  <r>
    <x v="456"/>
    <n v="1"/>
    <m/>
    <n v="1"/>
  </r>
  <r>
    <x v="457"/>
    <n v="1"/>
    <m/>
    <n v="1"/>
  </r>
  <r>
    <x v="458"/>
    <n v="1"/>
    <m/>
    <n v="1"/>
  </r>
  <r>
    <x v="459"/>
    <n v="1"/>
    <m/>
    <n v="1"/>
  </r>
  <r>
    <x v="460"/>
    <n v="1"/>
    <m/>
    <n v="1"/>
  </r>
  <r>
    <x v="461"/>
    <n v="1"/>
    <m/>
    <n v="1"/>
  </r>
  <r>
    <x v="462"/>
    <n v="1"/>
    <m/>
    <n v="1"/>
  </r>
  <r>
    <x v="463"/>
    <n v="1"/>
    <m/>
    <n v="1"/>
  </r>
  <r>
    <x v="464"/>
    <n v="1"/>
    <m/>
    <n v="1"/>
  </r>
  <r>
    <x v="465"/>
    <n v="1"/>
    <m/>
    <n v="1"/>
  </r>
  <r>
    <x v="466"/>
    <n v="1"/>
    <m/>
    <n v="1"/>
  </r>
  <r>
    <x v="467"/>
    <n v="1"/>
    <m/>
    <n v="1"/>
  </r>
  <r>
    <x v="468"/>
    <n v="1"/>
    <m/>
    <n v="1"/>
  </r>
  <r>
    <x v="469"/>
    <n v="1"/>
    <m/>
    <n v="1"/>
  </r>
  <r>
    <x v="470"/>
    <n v="1"/>
    <m/>
    <n v="1"/>
  </r>
  <r>
    <x v="471"/>
    <n v="1"/>
    <m/>
    <n v="1"/>
  </r>
  <r>
    <x v="472"/>
    <n v="1"/>
    <m/>
    <n v="1"/>
  </r>
  <r>
    <x v="473"/>
    <n v="1"/>
    <m/>
    <n v="1"/>
  </r>
  <r>
    <x v="474"/>
    <n v="1"/>
    <m/>
    <n v="1"/>
  </r>
  <r>
    <x v="475"/>
    <n v="1"/>
    <m/>
    <n v="1"/>
  </r>
  <r>
    <x v="476"/>
    <n v="1"/>
    <m/>
    <n v="1"/>
  </r>
  <r>
    <x v="477"/>
    <n v="1"/>
    <m/>
    <n v="1"/>
  </r>
  <r>
    <x v="478"/>
    <n v="1"/>
    <m/>
    <n v="1"/>
  </r>
  <r>
    <x v="479"/>
    <n v="1"/>
    <m/>
    <n v="1"/>
  </r>
  <r>
    <x v="480"/>
    <n v="1"/>
    <m/>
    <n v="1"/>
  </r>
  <r>
    <x v="481"/>
    <n v="1"/>
    <m/>
    <n v="1"/>
  </r>
  <r>
    <x v="482"/>
    <n v="1"/>
    <m/>
    <n v="1"/>
  </r>
  <r>
    <x v="483"/>
    <n v="1"/>
    <m/>
    <n v="1"/>
  </r>
  <r>
    <x v="484"/>
    <n v="1"/>
    <m/>
    <n v="1"/>
  </r>
  <r>
    <x v="485"/>
    <n v="1"/>
    <m/>
    <n v="1"/>
  </r>
  <r>
    <x v="486"/>
    <n v="1"/>
    <m/>
    <n v="1"/>
  </r>
  <r>
    <x v="487"/>
    <n v="1"/>
    <m/>
    <n v="1"/>
  </r>
  <r>
    <x v="488"/>
    <n v="1"/>
    <m/>
    <n v="1"/>
  </r>
  <r>
    <x v="489"/>
    <n v="1"/>
    <m/>
    <n v="1"/>
  </r>
  <r>
    <x v="490"/>
    <n v="1"/>
    <m/>
    <n v="1"/>
  </r>
  <r>
    <x v="491"/>
    <n v="1"/>
    <m/>
    <n v="1"/>
  </r>
  <r>
    <x v="492"/>
    <n v="1"/>
    <m/>
    <n v="1"/>
  </r>
  <r>
    <x v="493"/>
    <n v="1"/>
    <m/>
    <n v="1"/>
  </r>
  <r>
    <x v="494"/>
    <n v="1"/>
    <m/>
    <n v="1"/>
  </r>
  <r>
    <x v="495"/>
    <n v="1"/>
    <m/>
    <n v="1"/>
  </r>
  <r>
    <x v="496"/>
    <n v="1"/>
    <m/>
    <n v="1"/>
  </r>
  <r>
    <x v="497"/>
    <n v="1"/>
    <m/>
    <n v="1"/>
  </r>
  <r>
    <x v="498"/>
    <n v="1"/>
    <m/>
    <n v="1"/>
  </r>
  <r>
    <x v="499"/>
    <n v="1"/>
    <m/>
    <n v="1"/>
  </r>
  <r>
    <x v="500"/>
    <n v="1"/>
    <m/>
    <n v="1"/>
  </r>
  <r>
    <x v="501"/>
    <n v="1"/>
    <m/>
    <n v="1"/>
  </r>
  <r>
    <x v="502"/>
    <n v="1"/>
    <m/>
    <n v="1"/>
  </r>
  <r>
    <x v="503"/>
    <n v="1"/>
    <m/>
    <n v="1"/>
  </r>
  <r>
    <x v="504"/>
    <n v="1"/>
    <m/>
    <n v="1"/>
  </r>
  <r>
    <x v="505"/>
    <n v="1"/>
    <m/>
    <n v="1"/>
  </r>
  <r>
    <x v="506"/>
    <n v="1"/>
    <m/>
    <n v="1"/>
  </r>
  <r>
    <x v="507"/>
    <n v="1"/>
    <m/>
    <n v="1"/>
  </r>
  <r>
    <x v="508"/>
    <n v="1"/>
    <m/>
    <n v="1"/>
  </r>
  <r>
    <x v="509"/>
    <n v="1"/>
    <m/>
    <n v="1"/>
  </r>
  <r>
    <x v="510"/>
    <n v="1"/>
    <m/>
    <n v="1"/>
  </r>
  <r>
    <x v="511"/>
    <n v="1"/>
    <m/>
    <n v="1"/>
  </r>
  <r>
    <x v="512"/>
    <n v="1"/>
    <m/>
    <n v="1"/>
  </r>
  <r>
    <x v="513"/>
    <n v="1"/>
    <m/>
    <n v="1"/>
  </r>
  <r>
    <x v="514"/>
    <n v="1"/>
    <m/>
    <n v="1"/>
  </r>
  <r>
    <x v="515"/>
    <n v="1"/>
    <m/>
    <n v="1"/>
  </r>
  <r>
    <x v="516"/>
    <n v="1"/>
    <m/>
    <n v="1"/>
  </r>
  <r>
    <x v="517"/>
    <n v="1"/>
    <m/>
    <n v="1"/>
  </r>
  <r>
    <x v="518"/>
    <n v="1"/>
    <m/>
    <n v="1"/>
  </r>
  <r>
    <x v="519"/>
    <n v="1"/>
    <m/>
    <n v="1"/>
  </r>
  <r>
    <x v="520"/>
    <n v="1"/>
    <m/>
    <n v="1"/>
  </r>
  <r>
    <x v="521"/>
    <n v="1"/>
    <m/>
    <n v="1"/>
  </r>
  <r>
    <x v="522"/>
    <n v="1"/>
    <m/>
    <n v="1"/>
  </r>
  <r>
    <x v="523"/>
    <n v="1"/>
    <m/>
    <n v="1"/>
  </r>
  <r>
    <x v="524"/>
    <n v="1"/>
    <m/>
    <n v="1"/>
  </r>
  <r>
    <x v="525"/>
    <n v="1"/>
    <m/>
    <n v="1"/>
  </r>
  <r>
    <x v="526"/>
    <n v="1"/>
    <m/>
    <n v="1"/>
  </r>
  <r>
    <x v="527"/>
    <n v="1"/>
    <m/>
    <n v="1"/>
  </r>
  <r>
    <x v="528"/>
    <n v="1"/>
    <m/>
    <n v="1"/>
  </r>
  <r>
    <x v="529"/>
    <n v="1"/>
    <m/>
    <n v="1"/>
  </r>
  <r>
    <x v="530"/>
    <n v="1"/>
    <m/>
    <n v="1"/>
  </r>
  <r>
    <x v="531"/>
    <n v="1"/>
    <m/>
    <n v="1"/>
  </r>
  <r>
    <x v="532"/>
    <n v="1"/>
    <m/>
    <n v="1"/>
  </r>
  <r>
    <x v="533"/>
    <n v="1"/>
    <m/>
    <n v="1"/>
  </r>
  <r>
    <x v="534"/>
    <n v="1"/>
    <m/>
    <n v="1"/>
  </r>
  <r>
    <x v="535"/>
    <n v="1"/>
    <m/>
    <n v="1"/>
  </r>
  <r>
    <x v="536"/>
    <n v="1"/>
    <m/>
    <n v="1"/>
  </r>
  <r>
    <x v="537"/>
    <n v="1"/>
    <m/>
    <n v="1"/>
  </r>
  <r>
    <x v="538"/>
    <n v="1"/>
    <m/>
    <n v="1"/>
  </r>
  <r>
    <x v="539"/>
    <n v="1"/>
    <m/>
    <n v="1"/>
  </r>
  <r>
    <x v="540"/>
    <n v="1"/>
    <m/>
    <n v="1"/>
  </r>
  <r>
    <x v="541"/>
    <n v="1"/>
    <m/>
    <m/>
  </r>
  <r>
    <x v="542"/>
    <n v="1"/>
    <m/>
    <m/>
  </r>
  <r>
    <x v="543"/>
    <n v="1"/>
    <m/>
    <m/>
  </r>
  <r>
    <x v="544"/>
    <n v="1"/>
    <m/>
    <m/>
  </r>
  <r>
    <x v="545"/>
    <n v="1"/>
    <m/>
    <m/>
  </r>
  <r>
    <x v="546"/>
    <n v="1"/>
    <m/>
    <m/>
  </r>
  <r>
    <x v="547"/>
    <n v="1"/>
    <m/>
    <n v="1"/>
  </r>
  <r>
    <x v="548"/>
    <n v="1"/>
    <m/>
    <n v="1"/>
  </r>
  <r>
    <x v="549"/>
    <n v="1"/>
    <m/>
    <n v="1"/>
  </r>
  <r>
    <x v="550"/>
    <n v="1"/>
    <m/>
    <n v="1"/>
  </r>
  <r>
    <x v="551"/>
    <n v="1"/>
    <m/>
    <n v="1"/>
  </r>
  <r>
    <x v="30"/>
    <m/>
    <n v="-1"/>
    <n v="-1"/>
  </r>
  <r>
    <x v="31"/>
    <m/>
    <n v="-1"/>
    <n v="-1"/>
  </r>
  <r>
    <x v="32"/>
    <m/>
    <n v="-1"/>
    <n v="-1"/>
  </r>
  <r>
    <x v="33"/>
    <m/>
    <n v="-1"/>
    <n v="-1"/>
  </r>
  <r>
    <x v="34"/>
    <m/>
    <n v="-1"/>
    <n v="-1"/>
  </r>
  <r>
    <x v="36"/>
    <m/>
    <n v="-1"/>
    <n v="-1"/>
  </r>
  <r>
    <x v="39"/>
    <m/>
    <n v="-1"/>
    <n v="-1"/>
  </r>
  <r>
    <x v="40"/>
    <m/>
    <n v="-1"/>
    <n v="-1"/>
  </r>
  <r>
    <x v="41"/>
    <m/>
    <n v="-1"/>
    <n v="-1"/>
  </r>
  <r>
    <x v="42"/>
    <m/>
    <n v="-1"/>
    <n v="-1"/>
  </r>
  <r>
    <x v="43"/>
    <m/>
    <n v="-1"/>
    <n v="-1"/>
  </r>
  <r>
    <x v="44"/>
    <m/>
    <n v="-1"/>
    <n v="-1"/>
  </r>
  <r>
    <x v="45"/>
    <m/>
    <n v="-1"/>
    <n v="-1"/>
  </r>
  <r>
    <x v="46"/>
    <m/>
    <n v="-1"/>
    <n v="-1"/>
  </r>
  <r>
    <x v="47"/>
    <m/>
    <n v="-1"/>
    <n v="-1"/>
  </r>
  <r>
    <x v="48"/>
    <m/>
    <n v="-1"/>
    <n v="-1"/>
  </r>
  <r>
    <x v="49"/>
    <m/>
    <n v="-1"/>
    <n v="-1"/>
  </r>
  <r>
    <x v="50"/>
    <m/>
    <n v="-1"/>
    <n v="-1"/>
  </r>
  <r>
    <x v="51"/>
    <m/>
    <n v="-1"/>
    <n v="-1"/>
  </r>
  <r>
    <x v="52"/>
    <m/>
    <n v="-1"/>
    <n v="-1"/>
  </r>
  <r>
    <x v="53"/>
    <m/>
    <n v="-1"/>
    <n v="-1"/>
  </r>
  <r>
    <x v="54"/>
    <m/>
    <n v="-1"/>
    <n v="-1"/>
  </r>
  <r>
    <x v="55"/>
    <m/>
    <n v="-1"/>
    <n v="-1"/>
  </r>
  <r>
    <x v="56"/>
    <m/>
    <n v="-1"/>
    <n v="-1"/>
  </r>
  <r>
    <x v="57"/>
    <m/>
    <n v="-1"/>
    <n v="-1"/>
  </r>
  <r>
    <x v="58"/>
    <m/>
    <n v="-1"/>
    <n v="-1"/>
  </r>
  <r>
    <x v="59"/>
    <m/>
    <n v="-1"/>
    <n v="-1"/>
  </r>
  <r>
    <x v="110"/>
    <m/>
    <n v="-1"/>
    <n v="-1"/>
  </r>
  <r>
    <x v="111"/>
    <m/>
    <n v="-1"/>
    <n v="-1"/>
  </r>
  <r>
    <x v="112"/>
    <m/>
    <n v="-1"/>
    <n v="-1"/>
  </r>
  <r>
    <x v="113"/>
    <m/>
    <n v="-1"/>
    <n v="-1"/>
  </r>
  <r>
    <x v="114"/>
    <m/>
    <n v="-1"/>
    <n v="-1"/>
  </r>
  <r>
    <x v="115"/>
    <m/>
    <n v="-1"/>
    <n v="-1"/>
  </r>
  <r>
    <x v="60"/>
    <m/>
    <n v="-1"/>
    <n v="-1"/>
  </r>
  <r>
    <x v="61"/>
    <m/>
    <n v="-1"/>
    <n v="-1"/>
  </r>
  <r>
    <x v="62"/>
    <m/>
    <n v="-1"/>
    <n v="-1"/>
  </r>
  <r>
    <x v="63"/>
    <m/>
    <n v="-1"/>
    <n v="-1"/>
  </r>
  <r>
    <x v="66"/>
    <m/>
    <n v="-1"/>
    <n v="-1"/>
  </r>
  <r>
    <x v="64"/>
    <m/>
    <n v="-1"/>
    <n v="-1"/>
  </r>
  <r>
    <x v="65"/>
    <m/>
    <n v="-1"/>
    <n v="-1"/>
  </r>
  <r>
    <x v="67"/>
    <m/>
    <n v="-1"/>
    <n v="-1"/>
  </r>
  <r>
    <x v="68"/>
    <m/>
    <n v="-1"/>
    <n v="-1"/>
  </r>
  <r>
    <x v="69"/>
    <m/>
    <n v="-1"/>
    <n v="-1"/>
  </r>
  <r>
    <x v="70"/>
    <m/>
    <n v="-1"/>
    <n v="-1"/>
  </r>
  <r>
    <x v="71"/>
    <m/>
    <n v="-1"/>
    <n v="-1"/>
  </r>
  <r>
    <x v="72"/>
    <m/>
    <n v="-1"/>
    <n v="-1"/>
  </r>
  <r>
    <x v="73"/>
    <m/>
    <n v="-1"/>
    <n v="-1"/>
  </r>
  <r>
    <x v="76"/>
    <m/>
    <n v="-1"/>
    <n v="-1"/>
  </r>
  <r>
    <x v="74"/>
    <m/>
    <n v="-1"/>
    <n v="-1"/>
  </r>
  <r>
    <x v="75"/>
    <m/>
    <n v="-1"/>
    <n v="-1"/>
  </r>
  <r>
    <x v="78"/>
    <m/>
    <n v="-1"/>
    <n v="-1"/>
  </r>
  <r>
    <x v="77"/>
    <m/>
    <n v="-1"/>
    <n v="-1"/>
  </r>
  <r>
    <x v="79"/>
    <m/>
    <n v="-1"/>
    <n v="-1"/>
  </r>
  <r>
    <x v="80"/>
    <m/>
    <n v="-1"/>
    <n v="-1"/>
  </r>
  <r>
    <x v="81"/>
    <m/>
    <n v="-1"/>
    <n v="-1"/>
  </r>
  <r>
    <x v="84"/>
    <m/>
    <n v="-1"/>
    <n v="-1"/>
  </r>
  <r>
    <x v="82"/>
    <m/>
    <n v="-1"/>
    <n v="-1"/>
  </r>
  <r>
    <x v="83"/>
    <m/>
    <n v="-1"/>
    <n v="-1"/>
  </r>
  <r>
    <x v="86"/>
    <m/>
    <n v="-1"/>
    <n v="-1"/>
  </r>
  <r>
    <x v="87"/>
    <m/>
    <n v="-1"/>
    <n v="-1"/>
  </r>
  <r>
    <x v="88"/>
    <m/>
    <n v="-1"/>
    <n v="-1"/>
  </r>
  <r>
    <x v="89"/>
    <m/>
    <n v="-1"/>
    <n v="-1"/>
  </r>
  <r>
    <x v="90"/>
    <m/>
    <n v="-1"/>
    <n v="-1"/>
  </r>
  <r>
    <x v="91"/>
    <m/>
    <n v="-1"/>
    <n v="-1"/>
  </r>
  <r>
    <x v="92"/>
    <m/>
    <n v="-1"/>
    <n v="-1"/>
  </r>
  <r>
    <x v="93"/>
    <m/>
    <n v="-1"/>
    <n v="-1"/>
  </r>
  <r>
    <x v="94"/>
    <m/>
    <n v="-1"/>
    <n v="-1"/>
  </r>
  <r>
    <x v="95"/>
    <m/>
    <n v="-1"/>
    <n v="-1"/>
  </r>
  <r>
    <x v="96"/>
    <m/>
    <n v="-1"/>
    <n v="-1"/>
  </r>
  <r>
    <x v="97"/>
    <m/>
    <n v="-1"/>
    <n v="-1"/>
  </r>
  <r>
    <x v="98"/>
    <m/>
    <n v="-1"/>
    <n v="-1"/>
  </r>
  <r>
    <x v="99"/>
    <m/>
    <n v="-1"/>
    <n v="-1"/>
  </r>
  <r>
    <x v="100"/>
    <m/>
    <n v="-1"/>
    <n v="-1"/>
  </r>
  <r>
    <x v="101"/>
    <m/>
    <n v="-1"/>
    <n v="-1"/>
  </r>
  <r>
    <x v="102"/>
    <m/>
    <n v="-1"/>
    <n v="-1"/>
  </r>
  <r>
    <x v="103"/>
    <m/>
    <n v="-1"/>
    <n v="-1"/>
  </r>
  <r>
    <x v="104"/>
    <m/>
    <n v="-1"/>
    <n v="-1"/>
  </r>
  <r>
    <x v="105"/>
    <m/>
    <n v="-1"/>
    <n v="-1"/>
  </r>
  <r>
    <x v="106"/>
    <m/>
    <n v="-1"/>
    <n v="-1"/>
  </r>
  <r>
    <x v="107"/>
    <m/>
    <n v="-1"/>
    <n v="-1"/>
  </r>
  <r>
    <x v="108"/>
    <m/>
    <n v="-1"/>
    <n v="-1"/>
  </r>
  <r>
    <x v="109"/>
    <m/>
    <n v="-1"/>
    <n v="-1"/>
  </r>
  <r>
    <x v="552"/>
    <m/>
    <n v="-1"/>
    <n v="-1"/>
  </r>
  <r>
    <x v="552"/>
    <m/>
    <n v="-1"/>
    <n v="-1"/>
  </r>
  <r>
    <x v="116"/>
    <m/>
    <n v="-1"/>
    <n v="-1"/>
  </r>
  <r>
    <x v="117"/>
    <m/>
    <n v="-1"/>
    <n v="-1"/>
  </r>
  <r>
    <x v="118"/>
    <m/>
    <n v="-1"/>
    <n v="-1"/>
  </r>
  <r>
    <x v="119"/>
    <m/>
    <n v="-1"/>
    <n v="-1"/>
  </r>
  <r>
    <x v="120"/>
    <m/>
    <n v="-1"/>
    <n v="-1"/>
  </r>
  <r>
    <x v="121"/>
    <m/>
    <n v="-1"/>
    <n v="-1"/>
  </r>
  <r>
    <x v="122"/>
    <m/>
    <n v="-1"/>
    <n v="-1"/>
  </r>
  <r>
    <x v="123"/>
    <m/>
    <n v="-1"/>
    <n v="-1"/>
  </r>
  <r>
    <x v="124"/>
    <m/>
    <n v="-1"/>
    <n v="-1"/>
  </r>
  <r>
    <x v="156"/>
    <m/>
    <n v="-1"/>
    <n v="-1"/>
  </r>
  <r>
    <x v="125"/>
    <m/>
    <n v="-1"/>
    <n v="-1"/>
  </r>
  <r>
    <x v="126"/>
    <m/>
    <n v="-1"/>
    <n v="-1"/>
  </r>
  <r>
    <x v="127"/>
    <m/>
    <n v="-1"/>
    <n v="-1"/>
  </r>
  <r>
    <x v="159"/>
    <m/>
    <n v="-1"/>
    <n v="-1"/>
  </r>
  <r>
    <x v="128"/>
    <m/>
    <n v="-1"/>
    <n v="-1"/>
  </r>
  <r>
    <x v="129"/>
    <m/>
    <n v="-1"/>
    <n v="-1"/>
  </r>
  <r>
    <x v="130"/>
    <m/>
    <n v="-1"/>
    <n v="-1"/>
  </r>
  <r>
    <x v="131"/>
    <m/>
    <n v="-1"/>
    <n v="-1"/>
  </r>
  <r>
    <x v="132"/>
    <m/>
    <n v="-1"/>
    <n v="-1"/>
  </r>
  <r>
    <x v="157"/>
    <m/>
    <n v="-1"/>
    <n v="-1"/>
  </r>
  <r>
    <x v="133"/>
    <m/>
    <n v="-1"/>
    <n v="-1"/>
  </r>
  <r>
    <x v="134"/>
    <m/>
    <n v="-1"/>
    <n v="-1"/>
  </r>
  <r>
    <x v="135"/>
    <m/>
    <n v="-1"/>
    <n v="-1"/>
  </r>
  <r>
    <x v="136"/>
    <m/>
    <n v="-1"/>
    <n v="-1"/>
  </r>
  <r>
    <x v="137"/>
    <m/>
    <n v="-1"/>
    <n v="-1"/>
  </r>
  <r>
    <x v="138"/>
    <m/>
    <n v="-1"/>
    <n v="-1"/>
  </r>
  <r>
    <x v="139"/>
    <m/>
    <n v="-1"/>
    <n v="-1"/>
  </r>
  <r>
    <x v="140"/>
    <m/>
    <n v="-1"/>
    <n v="-1"/>
  </r>
  <r>
    <x v="141"/>
    <m/>
    <n v="-1"/>
    <n v="-1"/>
  </r>
  <r>
    <x v="142"/>
    <m/>
    <n v="-1"/>
    <n v="-1"/>
  </r>
  <r>
    <x v="143"/>
    <m/>
    <n v="-1"/>
    <n v="-1"/>
  </r>
  <r>
    <x v="144"/>
    <m/>
    <n v="-1"/>
    <n v="-1"/>
  </r>
  <r>
    <x v="145"/>
    <m/>
    <n v="-1"/>
    <n v="-1"/>
  </r>
  <r>
    <x v="146"/>
    <m/>
    <n v="-1"/>
    <n v="-1"/>
  </r>
  <r>
    <x v="158"/>
    <m/>
    <n v="-1"/>
    <n v="-1"/>
  </r>
  <r>
    <x v="147"/>
    <m/>
    <n v="-1"/>
    <n v="-1"/>
  </r>
  <r>
    <x v="148"/>
    <m/>
    <n v="-1"/>
    <n v="-1"/>
  </r>
  <r>
    <x v="149"/>
    <m/>
    <n v="-1"/>
    <n v="-1"/>
  </r>
  <r>
    <x v="150"/>
    <m/>
    <n v="-1"/>
    <n v="-1"/>
  </r>
  <r>
    <x v="151"/>
    <m/>
    <n v="-1"/>
    <n v="-1"/>
  </r>
  <r>
    <x v="152"/>
    <m/>
    <n v="-1"/>
    <n v="-1"/>
  </r>
  <r>
    <x v="153"/>
    <m/>
    <n v="-1"/>
    <n v="-1"/>
  </r>
  <r>
    <x v="154"/>
    <m/>
    <n v="-1"/>
    <n v="-1"/>
  </r>
  <r>
    <x v="155"/>
    <m/>
    <n v="-1"/>
    <n v="-1"/>
  </r>
  <r>
    <x v="160"/>
    <m/>
    <n v="-1"/>
    <n v="-1"/>
  </r>
  <r>
    <x v="161"/>
    <m/>
    <n v="-1"/>
    <n v="-1"/>
  </r>
  <r>
    <x v="162"/>
    <m/>
    <n v="-1"/>
    <n v="-1"/>
  </r>
  <r>
    <x v="163"/>
    <m/>
    <n v="-1"/>
    <n v="-1"/>
  </r>
  <r>
    <x v="164"/>
    <m/>
    <n v="-1"/>
    <n v="-1"/>
  </r>
  <r>
    <x v="165"/>
    <m/>
    <n v="-1"/>
    <n v="-1"/>
  </r>
  <r>
    <x v="166"/>
    <m/>
    <n v="-1"/>
    <n v="-1"/>
  </r>
  <r>
    <x v="167"/>
    <m/>
    <n v="-1"/>
    <n v="-1"/>
  </r>
  <r>
    <x v="168"/>
    <m/>
    <n v="-1"/>
    <n v="-1"/>
  </r>
  <r>
    <x v="169"/>
    <m/>
    <n v="-1"/>
    <n v="-1"/>
  </r>
  <r>
    <x v="170"/>
    <m/>
    <n v="-1"/>
    <n v="-1"/>
  </r>
  <r>
    <x v="171"/>
    <m/>
    <n v="-1"/>
    <n v="-1"/>
  </r>
  <r>
    <x v="172"/>
    <m/>
    <n v="-1"/>
    <n v="-1"/>
  </r>
  <r>
    <x v="173"/>
    <m/>
    <n v="-1"/>
    <n v="-1"/>
  </r>
  <r>
    <x v="176"/>
    <m/>
    <n v="-1"/>
    <n v="-1"/>
  </r>
  <r>
    <x v="175"/>
    <m/>
    <n v="-1"/>
    <n v="-1"/>
  </r>
  <r>
    <x v="177"/>
    <m/>
    <n v="-1"/>
    <n v="-1"/>
  </r>
  <r>
    <x v="178"/>
    <m/>
    <n v="-1"/>
    <n v="-1"/>
  </r>
  <r>
    <x v="179"/>
    <m/>
    <n v="-1"/>
    <n v="-1"/>
  </r>
  <r>
    <x v="180"/>
    <m/>
    <n v="-1"/>
    <n v="-1"/>
  </r>
  <r>
    <x v="181"/>
    <m/>
    <n v="-1"/>
    <n v="-1"/>
  </r>
  <r>
    <x v="182"/>
    <m/>
    <n v="-1"/>
    <n v="-1"/>
  </r>
  <r>
    <x v="183"/>
    <m/>
    <n v="-1"/>
    <n v="-1"/>
  </r>
  <r>
    <x v="184"/>
    <m/>
    <n v="-1"/>
    <n v="-1"/>
  </r>
  <r>
    <x v="185"/>
    <m/>
    <n v="-1"/>
    <n v="-1"/>
  </r>
  <r>
    <x v="186"/>
    <m/>
    <n v="-1"/>
    <n v="-1"/>
  </r>
  <r>
    <x v="187"/>
    <m/>
    <n v="-1"/>
    <n v="-1"/>
  </r>
  <r>
    <x v="188"/>
    <m/>
    <n v="-1"/>
    <n v="-1"/>
  </r>
  <r>
    <x v="192"/>
    <m/>
    <n v="-1"/>
    <n v="-1"/>
  </r>
  <r>
    <x v="189"/>
    <m/>
    <n v="-1"/>
    <n v="-1"/>
  </r>
  <r>
    <x v="190"/>
    <m/>
    <n v="-1"/>
    <n v="-1"/>
  </r>
  <r>
    <x v="191"/>
    <m/>
    <n v="-1"/>
    <n v="-1"/>
  </r>
  <r>
    <x v="193"/>
    <m/>
    <n v="-1"/>
    <n v="-1"/>
  </r>
  <r>
    <x v="194"/>
    <m/>
    <n v="-1"/>
    <n v="-1"/>
  </r>
  <r>
    <x v="195"/>
    <m/>
    <n v="-1"/>
    <n v="-1"/>
  </r>
  <r>
    <x v="196"/>
    <m/>
    <n v="-1"/>
    <n v="-1"/>
  </r>
  <r>
    <x v="197"/>
    <m/>
    <n v="-1"/>
    <n v="-1"/>
  </r>
  <r>
    <x v="198"/>
    <m/>
    <n v="-1"/>
    <n v="-1"/>
  </r>
  <r>
    <x v="199"/>
    <m/>
    <n v="-1"/>
    <n v="-1"/>
  </r>
  <r>
    <x v="200"/>
    <m/>
    <n v="-1"/>
    <n v="-1"/>
  </r>
  <r>
    <x v="201"/>
    <m/>
    <n v="-1"/>
    <n v="-1"/>
  </r>
  <r>
    <x v="202"/>
    <m/>
    <n v="-1"/>
    <n v="-1"/>
  </r>
  <r>
    <x v="203"/>
    <m/>
    <n v="-1"/>
    <n v="-1"/>
  </r>
  <r>
    <x v="204"/>
    <m/>
    <n v="-1"/>
    <n v="-1"/>
  </r>
  <r>
    <x v="205"/>
    <m/>
    <n v="-1"/>
    <n v="-1"/>
  </r>
  <r>
    <x v="206"/>
    <m/>
    <n v="-1"/>
    <n v="-1"/>
  </r>
  <r>
    <x v="207"/>
    <m/>
    <n v="-1"/>
    <n v="-1"/>
  </r>
  <r>
    <x v="208"/>
    <m/>
    <n v="-1"/>
    <n v="-1"/>
  </r>
  <r>
    <x v="209"/>
    <m/>
    <n v="-1"/>
    <n v="-1"/>
  </r>
  <r>
    <x v="210"/>
    <m/>
    <n v="-1"/>
    <n v="-1"/>
  </r>
  <r>
    <x v="211"/>
    <m/>
    <n v="-1"/>
    <n v="-1"/>
  </r>
  <r>
    <x v="212"/>
    <m/>
    <n v="-1"/>
    <n v="-1"/>
  </r>
  <r>
    <x v="213"/>
    <m/>
    <n v="-1"/>
    <n v="-1"/>
  </r>
  <r>
    <x v="214"/>
    <m/>
    <n v="-1"/>
    <n v="-1"/>
  </r>
  <r>
    <x v="215"/>
    <m/>
    <n v="-1"/>
    <n v="-1"/>
  </r>
  <r>
    <x v="216"/>
    <m/>
    <n v="-1"/>
    <n v="-1"/>
  </r>
  <r>
    <x v="217"/>
    <m/>
    <n v="-1"/>
    <n v="-1"/>
  </r>
  <r>
    <x v="218"/>
    <m/>
    <n v="-1"/>
    <n v="-1"/>
  </r>
  <r>
    <x v="219"/>
    <m/>
    <n v="-1"/>
    <n v="-1"/>
  </r>
  <r>
    <x v="220"/>
    <m/>
    <n v="-1"/>
    <n v="-1"/>
  </r>
  <r>
    <x v="221"/>
    <m/>
    <n v="-1"/>
    <n v="-1"/>
  </r>
  <r>
    <x v="222"/>
    <m/>
    <n v="-1"/>
    <n v="-1"/>
  </r>
  <r>
    <x v="223"/>
    <m/>
    <n v="-1"/>
    <n v="-1"/>
  </r>
  <r>
    <x v="224"/>
    <m/>
    <n v="-1"/>
    <n v="-1"/>
  </r>
  <r>
    <x v="225"/>
    <m/>
    <n v="-1"/>
    <n v="-1"/>
  </r>
  <r>
    <x v="226"/>
    <m/>
    <n v="-1"/>
    <n v="-1"/>
  </r>
  <r>
    <x v="227"/>
    <m/>
    <n v="-1"/>
    <n v="-1"/>
  </r>
  <r>
    <x v="228"/>
    <m/>
    <n v="-1"/>
    <n v="-1"/>
  </r>
  <r>
    <x v="230"/>
    <m/>
    <n v="-1"/>
    <n v="-1"/>
  </r>
  <r>
    <x v="229"/>
    <m/>
    <n v="-1"/>
    <n v="-1"/>
  </r>
  <r>
    <x v="231"/>
    <m/>
    <n v="-1"/>
    <n v="-1"/>
  </r>
  <r>
    <x v="232"/>
    <m/>
    <n v="-1"/>
    <n v="-1"/>
  </r>
  <r>
    <x v="233"/>
    <m/>
    <n v="-1"/>
    <n v="-1"/>
  </r>
  <r>
    <x v="234"/>
    <m/>
    <n v="-1"/>
    <n v="-1"/>
  </r>
  <r>
    <x v="235"/>
    <m/>
    <n v="-1"/>
    <n v="-1"/>
  </r>
  <r>
    <x v="236"/>
    <m/>
    <n v="-1"/>
    <n v="-1"/>
  </r>
  <r>
    <x v="237"/>
    <m/>
    <n v="-1"/>
    <n v="-1"/>
  </r>
  <r>
    <x v="238"/>
    <m/>
    <n v="-1"/>
    <n v="-1"/>
  </r>
  <r>
    <x v="239"/>
    <m/>
    <n v="-1"/>
    <n v="-1"/>
  </r>
  <r>
    <x v="240"/>
    <m/>
    <n v="-1"/>
    <n v="-1"/>
  </r>
  <r>
    <x v="241"/>
    <m/>
    <n v="-1"/>
    <n v="-1"/>
  </r>
  <r>
    <x v="242"/>
    <m/>
    <n v="-1"/>
    <n v="-1"/>
  </r>
  <r>
    <x v="243"/>
    <m/>
    <n v="-1"/>
    <n v="-1"/>
  </r>
  <r>
    <x v="244"/>
    <m/>
    <n v="-1"/>
    <n v="-1"/>
  </r>
  <r>
    <x v="245"/>
    <m/>
    <n v="-1"/>
    <n v="-1"/>
  </r>
  <r>
    <x v="246"/>
    <m/>
    <n v="-1"/>
    <n v="-1"/>
  </r>
  <r>
    <x v="247"/>
    <m/>
    <n v="-1"/>
    <n v="-1"/>
  </r>
  <r>
    <x v="248"/>
    <m/>
    <n v="-1"/>
    <n v="-1"/>
  </r>
  <r>
    <x v="249"/>
    <m/>
    <n v="-1"/>
    <n v="-1"/>
  </r>
  <r>
    <x v="250"/>
    <m/>
    <n v="-1"/>
    <n v="-1"/>
  </r>
  <r>
    <x v="251"/>
    <m/>
    <n v="-1"/>
    <n v="-1"/>
  </r>
  <r>
    <x v="252"/>
    <m/>
    <n v="-1"/>
    <n v="-1"/>
  </r>
  <r>
    <x v="253"/>
    <m/>
    <n v="-1"/>
    <n v="-1"/>
  </r>
  <r>
    <x v="255"/>
    <m/>
    <n v="-1"/>
    <n v="-1"/>
  </r>
  <r>
    <x v="254"/>
    <m/>
    <n v="-1"/>
    <n v="-1"/>
  </r>
  <r>
    <x v="256"/>
    <m/>
    <n v="-1"/>
    <n v="-1"/>
  </r>
  <r>
    <x v="257"/>
    <m/>
    <n v="-1"/>
    <n v="-1"/>
  </r>
  <r>
    <x v="258"/>
    <m/>
    <n v="-1"/>
    <n v="-1"/>
  </r>
  <r>
    <x v="259"/>
    <m/>
    <n v="-1"/>
    <n v="-1"/>
  </r>
  <r>
    <x v="260"/>
    <m/>
    <n v="-1"/>
    <n v="-1"/>
  </r>
  <r>
    <x v="261"/>
    <m/>
    <n v="-1"/>
    <n v="-1"/>
  </r>
  <r>
    <x v="262"/>
    <m/>
    <n v="-1"/>
    <n v="-1"/>
  </r>
  <r>
    <x v="263"/>
    <m/>
    <n v="-1"/>
    <n v="-1"/>
  </r>
  <r>
    <x v="264"/>
    <m/>
    <n v="-1"/>
    <n v="-1"/>
  </r>
  <r>
    <x v="265"/>
    <m/>
    <n v="-1"/>
    <n v="-1"/>
  </r>
  <r>
    <x v="266"/>
    <m/>
    <n v="-1"/>
    <n v="-1"/>
  </r>
  <r>
    <x v="267"/>
    <m/>
    <n v="-1"/>
    <n v="-1"/>
  </r>
  <r>
    <x v="268"/>
    <m/>
    <n v="-1"/>
    <n v="-1"/>
  </r>
  <r>
    <x v="269"/>
    <m/>
    <n v="-1"/>
    <n v="-1"/>
  </r>
  <r>
    <x v="270"/>
    <m/>
    <n v="-1"/>
    <n v="-1"/>
  </r>
  <r>
    <x v="271"/>
    <m/>
    <n v="-1"/>
    <n v="-1"/>
  </r>
  <r>
    <x v="278"/>
    <m/>
    <n v="-1"/>
    <n v="-1"/>
  </r>
  <r>
    <x v="279"/>
    <m/>
    <n v="-1"/>
    <n v="-1"/>
  </r>
  <r>
    <x v="272"/>
    <m/>
    <n v="-1"/>
    <n v="-1"/>
  </r>
  <r>
    <x v="273"/>
    <m/>
    <n v="-1"/>
    <n v="-1"/>
  </r>
  <r>
    <x v="274"/>
    <m/>
    <n v="-1"/>
    <n v="-1"/>
  </r>
  <r>
    <x v="275"/>
    <m/>
    <n v="-1"/>
    <n v="-1"/>
  </r>
  <r>
    <x v="276"/>
    <m/>
    <n v="-1"/>
    <n v="-1"/>
  </r>
  <r>
    <x v="277"/>
    <m/>
    <n v="-1"/>
    <n v="-1"/>
  </r>
  <r>
    <x v="280"/>
    <m/>
    <n v="-1"/>
    <n v="-1"/>
  </r>
  <r>
    <x v="281"/>
    <m/>
    <n v="-1"/>
    <n v="-1"/>
  </r>
  <r>
    <x v="282"/>
    <m/>
    <n v="-1"/>
    <n v="-1"/>
  </r>
  <r>
    <x v="283"/>
    <m/>
    <n v="-1"/>
    <n v="-1"/>
  </r>
  <r>
    <x v="284"/>
    <m/>
    <n v="-1"/>
    <n v="-1"/>
  </r>
  <r>
    <x v="285"/>
    <m/>
    <n v="-1"/>
    <n v="-1"/>
  </r>
  <r>
    <x v="286"/>
    <m/>
    <n v="-1"/>
    <n v="-1"/>
  </r>
  <r>
    <x v="287"/>
    <m/>
    <n v="-1"/>
    <n v="-1"/>
  </r>
  <r>
    <x v="288"/>
    <m/>
    <n v="-1"/>
    <n v="-1"/>
  </r>
  <r>
    <x v="289"/>
    <m/>
    <n v="-1"/>
    <n v="-1"/>
  </r>
  <r>
    <x v="293"/>
    <m/>
    <n v="-1"/>
    <n v="-1"/>
  </r>
  <r>
    <x v="294"/>
    <m/>
    <n v="-1"/>
    <n v="-1"/>
  </r>
  <r>
    <x v="306"/>
    <m/>
    <n v="-1"/>
    <n v="-1"/>
  </r>
  <r>
    <x v="295"/>
    <m/>
    <n v="-1"/>
    <n v="-1"/>
  </r>
  <r>
    <x v="296"/>
    <m/>
    <n v="-1"/>
    <n v="-1"/>
  </r>
  <r>
    <x v="297"/>
    <m/>
    <n v="-1"/>
    <n v="-1"/>
  </r>
  <r>
    <x v="298"/>
    <m/>
    <n v="-1"/>
    <n v="-1"/>
  </r>
  <r>
    <x v="299"/>
    <m/>
    <n v="-1"/>
    <n v="-1"/>
  </r>
  <r>
    <x v="300"/>
    <m/>
    <n v="-1"/>
    <n v="-1"/>
  </r>
  <r>
    <x v="301"/>
    <m/>
    <n v="-1"/>
    <n v="-1"/>
  </r>
  <r>
    <x v="302"/>
    <m/>
    <n v="-1"/>
    <n v="-1"/>
  </r>
  <r>
    <x v="303"/>
    <m/>
    <n v="-1"/>
    <n v="-1"/>
  </r>
  <r>
    <x v="304"/>
    <m/>
    <n v="-1"/>
    <n v="-1"/>
  </r>
  <r>
    <x v="305"/>
    <m/>
    <n v="-1"/>
    <n v="-1"/>
  </r>
  <r>
    <x v="307"/>
    <m/>
    <n v="-1"/>
    <n v="-1"/>
  </r>
  <r>
    <x v="308"/>
    <m/>
    <n v="-1"/>
    <n v="-1"/>
  </r>
  <r>
    <x v="309"/>
    <m/>
    <n v="-1"/>
    <n v="-1"/>
  </r>
  <r>
    <x v="310"/>
    <m/>
    <n v="-1"/>
    <n v="-1"/>
  </r>
  <r>
    <x v="311"/>
    <m/>
    <n v="-1"/>
    <n v="-1"/>
  </r>
  <r>
    <x v="312"/>
    <m/>
    <n v="-1"/>
    <n v="-1"/>
  </r>
  <r>
    <x v="313"/>
    <m/>
    <n v="-1"/>
    <n v="-1"/>
  </r>
  <r>
    <x v="314"/>
    <m/>
    <n v="-1"/>
    <n v="-1"/>
  </r>
  <r>
    <x v="315"/>
    <m/>
    <n v="-1"/>
    <n v="-1"/>
  </r>
  <r>
    <x v="316"/>
    <m/>
    <n v="-1"/>
    <n v="-1"/>
  </r>
  <r>
    <x v="317"/>
    <m/>
    <n v="-1"/>
    <n v="-1"/>
  </r>
  <r>
    <x v="318"/>
    <m/>
    <n v="-1"/>
    <n v="-1"/>
  </r>
  <r>
    <x v="319"/>
    <m/>
    <n v="-1"/>
    <n v="-1"/>
  </r>
  <r>
    <x v="320"/>
    <m/>
    <n v="-1"/>
    <n v="-1"/>
  </r>
  <r>
    <x v="321"/>
    <m/>
    <n v="-1"/>
    <n v="-1"/>
  </r>
  <r>
    <x v="322"/>
    <m/>
    <n v="-1"/>
    <n v="-1"/>
  </r>
  <r>
    <x v="323"/>
    <m/>
    <n v="-1"/>
    <n v="-1"/>
  </r>
  <r>
    <x v="340"/>
    <m/>
    <n v="-1"/>
    <n v="-1"/>
  </r>
  <r>
    <x v="324"/>
    <m/>
    <n v="-1"/>
    <n v="-1"/>
  </r>
  <r>
    <x v="325"/>
    <m/>
    <n v="-1"/>
    <n v="-1"/>
  </r>
  <r>
    <x v="326"/>
    <m/>
    <n v="-1"/>
    <n v="-1"/>
  </r>
  <r>
    <x v="327"/>
    <m/>
    <n v="-1"/>
    <n v="-1"/>
  </r>
  <r>
    <x v="328"/>
    <m/>
    <n v="-1"/>
    <n v="-1"/>
  </r>
  <r>
    <x v="329"/>
    <m/>
    <n v="-1"/>
    <n v="-1"/>
  </r>
  <r>
    <x v="330"/>
    <m/>
    <n v="-1"/>
    <n v="-1"/>
  </r>
  <r>
    <x v="331"/>
    <m/>
    <n v="-1"/>
    <n v="-1"/>
  </r>
  <r>
    <x v="332"/>
    <m/>
    <n v="-1"/>
    <n v="-1"/>
  </r>
  <r>
    <x v="333"/>
    <m/>
    <n v="-1"/>
    <n v="-1"/>
  </r>
  <r>
    <x v="334"/>
    <m/>
    <n v="-1"/>
    <n v="-1"/>
  </r>
  <r>
    <x v="343"/>
    <m/>
    <n v="-1"/>
    <n v="-1"/>
  </r>
  <r>
    <x v="341"/>
    <m/>
    <n v="-1"/>
    <n v="-1"/>
  </r>
  <r>
    <x v="344"/>
    <m/>
    <n v="-1"/>
    <n v="-1"/>
  </r>
  <r>
    <x v="336"/>
    <m/>
    <n v="-1"/>
    <n v="-1"/>
  </r>
  <r>
    <x v="338"/>
    <m/>
    <n v="-1"/>
    <n v="-1"/>
  </r>
  <r>
    <x v="337"/>
    <m/>
    <n v="-1"/>
    <n v="-1"/>
  </r>
  <r>
    <x v="339"/>
    <m/>
    <n v="-1"/>
    <n v="-1"/>
  </r>
  <r>
    <x v="342"/>
    <m/>
    <n v="-1"/>
    <n v="-1"/>
  </r>
  <r>
    <x v="345"/>
    <m/>
    <n v="-1"/>
    <n v="-1"/>
  </r>
  <r>
    <x v="346"/>
    <m/>
    <n v="-1"/>
    <n v="-1"/>
  </r>
  <r>
    <x v="347"/>
    <m/>
    <n v="-1"/>
    <n v="-1"/>
  </r>
  <r>
    <x v="348"/>
    <m/>
    <n v="-1"/>
    <n v="-1"/>
  </r>
  <r>
    <x v="349"/>
    <m/>
    <n v="-1"/>
    <n v="-1"/>
  </r>
  <r>
    <x v="350"/>
    <m/>
    <n v="-1"/>
    <n v="-1"/>
  </r>
  <r>
    <x v="335"/>
    <m/>
    <n v="-1"/>
    <n v="-1"/>
  </r>
  <r>
    <x v="290"/>
    <m/>
    <n v="-1"/>
    <n v="-1"/>
  </r>
  <r>
    <x v="291"/>
    <m/>
    <n v="-1"/>
    <n v="-1"/>
  </r>
  <r>
    <x v="292"/>
    <m/>
    <n v="-1"/>
    <n v="-1"/>
  </r>
  <r>
    <x v="360"/>
    <m/>
    <n v="-1"/>
    <n v="-1"/>
  </r>
  <r>
    <x v="361"/>
    <m/>
    <n v="-1"/>
    <n v="-1"/>
  </r>
  <r>
    <x v="362"/>
    <m/>
    <n v="-1"/>
    <n v="-1"/>
  </r>
  <r>
    <x v="363"/>
    <m/>
    <n v="-1"/>
    <n v="-1"/>
  </r>
  <r>
    <x v="364"/>
    <m/>
    <n v="-1"/>
    <n v="-1"/>
  </r>
  <r>
    <x v="365"/>
    <m/>
    <n v="-1"/>
    <n v="-1"/>
  </r>
  <r>
    <x v="366"/>
    <m/>
    <n v="-1"/>
    <n v="-1"/>
  </r>
  <r>
    <x v="367"/>
    <m/>
    <n v="-1"/>
    <n v="-1"/>
  </r>
  <r>
    <x v="368"/>
    <m/>
    <n v="-1"/>
    <n v="-1"/>
  </r>
  <r>
    <x v="369"/>
    <m/>
    <n v="-1"/>
    <n v="-1"/>
  </r>
  <r>
    <x v="370"/>
    <m/>
    <n v="-1"/>
    <n v="-1"/>
  </r>
  <r>
    <x v="371"/>
    <m/>
    <n v="-1"/>
    <n v="-1"/>
  </r>
  <r>
    <x v="449"/>
    <m/>
    <n v="-1"/>
    <n v="-1"/>
  </r>
  <r>
    <x v="450"/>
    <m/>
    <n v="-1"/>
    <n v="-1"/>
  </r>
  <r>
    <x v="451"/>
    <m/>
    <n v="-1"/>
    <n v="-1"/>
  </r>
  <r>
    <x v="452"/>
    <m/>
    <n v="-1"/>
    <n v="-1"/>
  </r>
  <r>
    <x v="453"/>
    <m/>
    <n v="-1"/>
    <n v="-1"/>
  </r>
  <r>
    <x v="455"/>
    <m/>
    <n v="-1"/>
    <n v="-1"/>
  </r>
  <r>
    <x v="454"/>
    <m/>
    <n v="-1"/>
    <n v="-1"/>
  </r>
  <r>
    <x v="456"/>
    <m/>
    <n v="-1"/>
    <n v="-1"/>
  </r>
  <r>
    <x v="457"/>
    <m/>
    <n v="-1"/>
    <n v="-1"/>
  </r>
  <r>
    <x v="458"/>
    <m/>
    <n v="-1"/>
    <n v="-1"/>
  </r>
  <r>
    <x v="372"/>
    <m/>
    <n v="-1"/>
    <n v="-1"/>
  </r>
  <r>
    <x v="373"/>
    <m/>
    <n v="-1"/>
    <n v="-1"/>
  </r>
  <r>
    <x v="374"/>
    <m/>
    <n v="-1"/>
    <n v="-1"/>
  </r>
  <r>
    <x v="388"/>
    <m/>
    <n v="-1"/>
    <n v="-1"/>
  </r>
  <r>
    <x v="375"/>
    <m/>
    <n v="-1"/>
    <n v="-1"/>
  </r>
  <r>
    <x v="376"/>
    <m/>
    <n v="-1"/>
    <n v="-1"/>
  </r>
  <r>
    <x v="377"/>
    <m/>
    <n v="-1"/>
    <n v="-1"/>
  </r>
  <r>
    <x v="378"/>
    <m/>
    <n v="-1"/>
    <n v="-1"/>
  </r>
  <r>
    <x v="379"/>
    <m/>
    <n v="-1"/>
    <n v="-1"/>
  </r>
  <r>
    <x v="380"/>
    <m/>
    <n v="-1"/>
    <n v="-1"/>
  </r>
  <r>
    <x v="381"/>
    <m/>
    <n v="-1"/>
    <n v="-1"/>
  </r>
  <r>
    <x v="382"/>
    <m/>
    <n v="-1"/>
    <n v="-1"/>
  </r>
  <r>
    <x v="383"/>
    <m/>
    <n v="-1"/>
    <n v="-1"/>
  </r>
  <r>
    <x v="384"/>
    <m/>
    <n v="-1"/>
    <n v="-1"/>
  </r>
  <r>
    <x v="385"/>
    <m/>
    <n v="-1"/>
    <n v="-1"/>
  </r>
  <r>
    <x v="386"/>
    <m/>
    <n v="-1"/>
    <n v="-1"/>
  </r>
  <r>
    <x v="389"/>
    <m/>
    <n v="-1"/>
    <n v="-1"/>
  </r>
  <r>
    <x v="390"/>
    <m/>
    <n v="-1"/>
    <n v="-1"/>
  </r>
  <r>
    <x v="391"/>
    <m/>
    <n v="-1"/>
    <n v="-1"/>
  </r>
  <r>
    <x v="387"/>
    <m/>
    <n v="-1"/>
    <n v="-1"/>
  </r>
  <r>
    <x v="392"/>
    <m/>
    <n v="-1"/>
    <n v="-1"/>
  </r>
  <r>
    <x v="393"/>
    <m/>
    <n v="-1"/>
    <n v="-1"/>
  </r>
  <r>
    <x v="394"/>
    <m/>
    <n v="-1"/>
    <n v="-1"/>
  </r>
  <r>
    <x v="395"/>
    <m/>
    <n v="-1"/>
    <n v="-1"/>
  </r>
  <r>
    <x v="413"/>
    <m/>
    <n v="-1"/>
    <n v="-1"/>
  </r>
  <r>
    <x v="396"/>
    <m/>
    <n v="-1"/>
    <n v="-1"/>
  </r>
  <r>
    <x v="397"/>
    <m/>
    <n v="-1"/>
    <n v="-1"/>
  </r>
  <r>
    <x v="412"/>
    <m/>
    <n v="-1"/>
    <n v="-1"/>
  </r>
  <r>
    <x v="398"/>
    <m/>
    <n v="-1"/>
    <n v="-1"/>
  </r>
  <r>
    <x v="414"/>
    <m/>
    <n v="-1"/>
    <n v="-1"/>
  </r>
  <r>
    <x v="415"/>
    <m/>
    <n v="-1"/>
    <n v="-1"/>
  </r>
  <r>
    <x v="399"/>
    <m/>
    <n v="-1"/>
    <n v="-1"/>
  </r>
  <r>
    <x v="400"/>
    <m/>
    <n v="-1"/>
    <n v="-1"/>
  </r>
  <r>
    <x v="401"/>
    <m/>
    <n v="-1"/>
    <n v="-1"/>
  </r>
  <r>
    <x v="402"/>
    <m/>
    <n v="-1"/>
    <n v="-1"/>
  </r>
  <r>
    <x v="410"/>
    <m/>
    <n v="-1"/>
    <n v="-1"/>
  </r>
  <r>
    <x v="411"/>
    <m/>
    <n v="-1"/>
    <n v="-1"/>
  </r>
  <r>
    <x v="416"/>
    <m/>
    <n v="-1"/>
    <n v="-1"/>
  </r>
  <r>
    <x v="403"/>
    <m/>
    <n v="-1"/>
    <n v="-1"/>
  </r>
  <r>
    <x v="404"/>
    <m/>
    <n v="-1"/>
    <n v="-1"/>
  </r>
  <r>
    <x v="405"/>
    <m/>
    <n v="-1"/>
    <n v="-1"/>
  </r>
  <r>
    <x v="406"/>
    <m/>
    <n v="-1"/>
    <n v="-1"/>
  </r>
  <r>
    <x v="407"/>
    <m/>
    <n v="-1"/>
    <n v="-1"/>
  </r>
  <r>
    <x v="408"/>
    <m/>
    <n v="-1"/>
    <n v="-1"/>
  </r>
  <r>
    <x v="409"/>
    <m/>
    <n v="-1"/>
    <n v="-1"/>
  </r>
  <r>
    <x v="417"/>
    <m/>
    <n v="-1"/>
    <n v="-1"/>
  </r>
  <r>
    <x v="418"/>
    <m/>
    <n v="-1"/>
    <n v="-1"/>
  </r>
  <r>
    <x v="426"/>
    <m/>
    <n v="-1"/>
    <n v="-1"/>
  </r>
  <r>
    <x v="419"/>
    <m/>
    <n v="-1"/>
    <n v="-1"/>
  </r>
  <r>
    <x v="420"/>
    <m/>
    <n v="-1"/>
    <n v="-1"/>
  </r>
  <r>
    <x v="421"/>
    <m/>
    <n v="-1"/>
    <n v="-1"/>
  </r>
  <r>
    <x v="422"/>
    <m/>
    <n v="-1"/>
    <n v="-1"/>
  </r>
  <r>
    <x v="423"/>
    <m/>
    <n v="-1"/>
    <n v="-1"/>
  </r>
  <r>
    <x v="424"/>
    <m/>
    <n v="-1"/>
    <n v="-1"/>
  </r>
  <r>
    <x v="425"/>
    <m/>
    <n v="-1"/>
    <n v="-1"/>
  </r>
  <r>
    <x v="427"/>
    <m/>
    <n v="-1"/>
    <n v="-1"/>
  </r>
  <r>
    <x v="428"/>
    <m/>
    <n v="-1"/>
    <n v="-1"/>
  </r>
  <r>
    <x v="429"/>
    <m/>
    <n v="-1"/>
    <n v="-1"/>
  </r>
  <r>
    <x v="430"/>
    <m/>
    <n v="-1"/>
    <n v="-1"/>
  </r>
  <r>
    <x v="431"/>
    <m/>
    <n v="-1"/>
    <n v="-1"/>
  </r>
  <r>
    <x v="432"/>
    <m/>
    <n v="-1"/>
    <n v="-1"/>
  </r>
  <r>
    <x v="447"/>
    <m/>
    <n v="-1"/>
    <n v="-1"/>
  </r>
  <r>
    <x v="433"/>
    <m/>
    <n v="-1"/>
    <n v="-1"/>
  </r>
  <r>
    <x v="434"/>
    <m/>
    <n v="-1"/>
    <n v="-1"/>
  </r>
  <r>
    <x v="435"/>
    <m/>
    <n v="-1"/>
    <n v="-1"/>
  </r>
  <r>
    <x v="436"/>
    <m/>
    <n v="-1"/>
    <n v="-1"/>
  </r>
  <r>
    <x v="437"/>
    <m/>
    <n v="-1"/>
    <n v="-1"/>
  </r>
  <r>
    <x v="438"/>
    <m/>
    <n v="-1"/>
    <n v="-1"/>
  </r>
  <r>
    <x v="439"/>
    <m/>
    <n v="-1"/>
    <n v="-1"/>
  </r>
  <r>
    <x v="448"/>
    <m/>
    <n v="-1"/>
    <n v="-1"/>
  </r>
  <r>
    <x v="440"/>
    <m/>
    <n v="-1"/>
    <n v="-1"/>
  </r>
  <r>
    <x v="441"/>
    <m/>
    <n v="-1"/>
    <n v="-1"/>
  </r>
  <r>
    <x v="442"/>
    <m/>
    <n v="-1"/>
    <n v="-1"/>
  </r>
  <r>
    <x v="443"/>
    <m/>
    <n v="-1"/>
    <n v="-1"/>
  </r>
  <r>
    <x v="444"/>
    <m/>
    <n v="-1"/>
    <n v="-1"/>
  </r>
  <r>
    <x v="445"/>
    <m/>
    <n v="-1"/>
    <n v="-1"/>
  </r>
  <r>
    <x v="446"/>
    <m/>
    <n v="-1"/>
    <n v="-1"/>
  </r>
  <r>
    <x v="459"/>
    <m/>
    <n v="-1"/>
    <n v="-1"/>
  </r>
  <r>
    <x v="460"/>
    <m/>
    <n v="-1"/>
    <n v="-1"/>
  </r>
  <r>
    <x v="461"/>
    <m/>
    <n v="-1"/>
    <n v="-1"/>
  </r>
  <r>
    <x v="462"/>
    <m/>
    <n v="-1"/>
    <n v="-1"/>
  </r>
  <r>
    <x v="463"/>
    <m/>
    <n v="-1"/>
    <n v="-1"/>
  </r>
  <r>
    <x v="464"/>
    <m/>
    <n v="-1"/>
    <n v="-1"/>
  </r>
  <r>
    <x v="465"/>
    <m/>
    <n v="-1"/>
    <n v="-1"/>
  </r>
  <r>
    <x v="466"/>
    <m/>
    <n v="-1"/>
    <n v="-1"/>
  </r>
  <r>
    <x v="467"/>
    <m/>
    <n v="-1"/>
    <n v="-1"/>
  </r>
  <r>
    <x v="468"/>
    <m/>
    <n v="-1"/>
    <n v="-1"/>
  </r>
  <r>
    <x v="469"/>
    <m/>
    <n v="-1"/>
    <n v="-1"/>
  </r>
  <r>
    <x v="470"/>
    <m/>
    <n v="-1"/>
    <n v="-1"/>
  </r>
  <r>
    <x v="471"/>
    <m/>
    <n v="-1"/>
    <n v="-1"/>
  </r>
  <r>
    <x v="472"/>
    <m/>
    <n v="-1"/>
    <n v="-1"/>
  </r>
  <r>
    <x v="473"/>
    <m/>
    <n v="-1"/>
    <n v="-1"/>
  </r>
  <r>
    <x v="474"/>
    <m/>
    <n v="-1"/>
    <n v="-1"/>
  </r>
  <r>
    <x v="475"/>
    <m/>
    <n v="-1"/>
    <n v="-1"/>
  </r>
  <r>
    <x v="476"/>
    <m/>
    <n v="-1"/>
    <n v="-1"/>
  </r>
  <r>
    <x v="477"/>
    <m/>
    <n v="-1"/>
    <n v="-1"/>
  </r>
  <r>
    <x v="478"/>
    <m/>
    <n v="-1"/>
    <n v="-1"/>
  </r>
  <r>
    <x v="479"/>
    <m/>
    <n v="-1"/>
    <n v="-1"/>
  </r>
  <r>
    <x v="480"/>
    <m/>
    <n v="-1"/>
    <n v="-1"/>
  </r>
  <r>
    <x v="481"/>
    <m/>
    <n v="-1"/>
    <n v="-1"/>
  </r>
  <r>
    <x v="482"/>
    <m/>
    <n v="-1"/>
    <n v="-1"/>
  </r>
  <r>
    <x v="483"/>
    <m/>
    <n v="-1"/>
    <n v="-1"/>
  </r>
  <r>
    <x v="484"/>
    <m/>
    <n v="-1"/>
    <n v="-1"/>
  </r>
  <r>
    <x v="485"/>
    <m/>
    <n v="-1"/>
    <n v="-1"/>
  </r>
  <r>
    <x v="486"/>
    <m/>
    <n v="-1"/>
    <n v="-1"/>
  </r>
  <r>
    <x v="488"/>
    <m/>
    <n v="-1"/>
    <n v="-1"/>
  </r>
  <r>
    <x v="489"/>
    <m/>
    <n v="-1"/>
    <n v="-1"/>
  </r>
  <r>
    <x v="490"/>
    <m/>
    <n v="-1"/>
    <n v="-1"/>
  </r>
  <r>
    <x v="491"/>
    <m/>
    <n v="-1"/>
    <n v="-1"/>
  </r>
  <r>
    <x v="492"/>
    <m/>
    <n v="-1"/>
    <n v="-1"/>
  </r>
  <r>
    <x v="493"/>
    <m/>
    <n v="-1"/>
    <n v="-1"/>
  </r>
  <r>
    <x v="494"/>
    <m/>
    <n v="-1"/>
    <n v="-1"/>
  </r>
  <r>
    <x v="495"/>
    <m/>
    <n v="-1"/>
    <n v="-1"/>
  </r>
  <r>
    <x v="496"/>
    <m/>
    <n v="-1"/>
    <n v="-1"/>
  </r>
  <r>
    <x v="497"/>
    <m/>
    <n v="-1"/>
    <n v="-1"/>
  </r>
  <r>
    <x v="498"/>
    <m/>
    <n v="-1"/>
    <n v="-1"/>
  </r>
  <r>
    <x v="499"/>
    <m/>
    <n v="-1"/>
    <n v="-1"/>
  </r>
  <r>
    <x v="500"/>
    <m/>
    <n v="-1"/>
    <n v="-1"/>
  </r>
  <r>
    <x v="528"/>
    <m/>
    <n v="-1"/>
    <n v="-1"/>
  </r>
  <r>
    <x v="501"/>
    <m/>
    <n v="-1"/>
    <n v="-1"/>
  </r>
  <r>
    <x v="502"/>
    <m/>
    <n v="-1"/>
    <n v="-1"/>
  </r>
  <r>
    <x v="503"/>
    <m/>
    <n v="-1"/>
    <n v="-1"/>
  </r>
  <r>
    <x v="504"/>
    <m/>
    <n v="-1"/>
    <n v="-1"/>
  </r>
  <r>
    <x v="505"/>
    <m/>
    <n v="-1"/>
    <n v="-1"/>
  </r>
  <r>
    <x v="506"/>
    <m/>
    <n v="-1"/>
    <n v="-1"/>
  </r>
  <r>
    <x v="507"/>
    <m/>
    <n v="-1"/>
    <n v="-1"/>
  </r>
  <r>
    <x v="508"/>
    <m/>
    <n v="-1"/>
    <n v="-1"/>
  </r>
  <r>
    <x v="509"/>
    <m/>
    <n v="-1"/>
    <n v="-1"/>
  </r>
  <r>
    <x v="510"/>
    <m/>
    <n v="-1"/>
    <n v="-1"/>
  </r>
  <r>
    <x v="511"/>
    <m/>
    <n v="-1"/>
    <n v="-1"/>
  </r>
  <r>
    <x v="512"/>
    <m/>
    <n v="-1"/>
    <n v="-1"/>
  </r>
  <r>
    <x v="513"/>
    <m/>
    <n v="-1"/>
    <n v="-1"/>
  </r>
  <r>
    <x v="531"/>
    <m/>
    <n v="-1"/>
    <n v="-1"/>
  </r>
  <r>
    <x v="514"/>
    <m/>
    <n v="-1"/>
    <n v="-1"/>
  </r>
  <r>
    <x v="515"/>
    <m/>
    <n v="-1"/>
    <n v="-1"/>
  </r>
  <r>
    <x v="532"/>
    <m/>
    <n v="-1"/>
    <n v="-1"/>
  </r>
  <r>
    <x v="516"/>
    <m/>
    <n v="-1"/>
    <n v="-1"/>
  </r>
  <r>
    <x v="517"/>
    <m/>
    <n v="-1"/>
    <n v="-1"/>
  </r>
  <r>
    <x v="518"/>
    <m/>
    <n v="-1"/>
    <n v="-1"/>
  </r>
  <r>
    <x v="519"/>
    <m/>
    <n v="-1"/>
    <n v="-1"/>
  </r>
  <r>
    <x v="520"/>
    <m/>
    <n v="-1"/>
    <n v="-1"/>
  </r>
  <r>
    <x v="521"/>
    <m/>
    <n v="-1"/>
    <n v="-1"/>
  </r>
  <r>
    <x v="527"/>
    <m/>
    <n v="-1"/>
    <n v="-1"/>
  </r>
  <r>
    <x v="533"/>
    <m/>
    <n v="-1"/>
    <n v="-1"/>
  </r>
  <r>
    <x v="534"/>
    <m/>
    <n v="-1"/>
    <n v="-1"/>
  </r>
  <r>
    <x v="522"/>
    <m/>
    <n v="-1"/>
    <n v="-1"/>
  </r>
  <r>
    <x v="523"/>
    <m/>
    <n v="-1"/>
    <n v="-1"/>
  </r>
  <r>
    <x v="524"/>
    <m/>
    <n v="-1"/>
    <n v="-1"/>
  </r>
  <r>
    <x v="525"/>
    <m/>
    <n v="-1"/>
    <n v="-1"/>
  </r>
  <r>
    <x v="526"/>
    <m/>
    <n v="-1"/>
    <n v="-1"/>
  </r>
  <r>
    <x v="529"/>
    <m/>
    <n v="-1"/>
    <n v="-1"/>
  </r>
  <r>
    <x v="530"/>
    <m/>
    <n v="-1"/>
    <n v="-1"/>
  </r>
  <r>
    <x v="535"/>
    <m/>
    <n v="-1"/>
    <n v="-1"/>
  </r>
  <r>
    <x v="542"/>
    <m/>
    <n v="-1"/>
    <n v="-1"/>
  </r>
  <r>
    <x v="543"/>
    <m/>
    <n v="-1"/>
    <n v="-1"/>
  </r>
  <r>
    <x v="544"/>
    <m/>
    <n v="-1"/>
    <n v="-1"/>
  </r>
  <r>
    <x v="545"/>
    <m/>
    <n v="-1"/>
    <n v="-1"/>
  </r>
  <r>
    <x v="546"/>
    <m/>
    <n v="-1"/>
    <n v="-1"/>
  </r>
  <r>
    <x v="547"/>
    <m/>
    <n v="-1"/>
    <n v="-1"/>
  </r>
  <r>
    <x v="548"/>
    <m/>
    <n v="-1"/>
    <n v="-1"/>
  </r>
  <r>
    <x v="549"/>
    <m/>
    <n v="-1"/>
    <n v="-1"/>
  </r>
  <r>
    <x v="550"/>
    <m/>
    <n v="-1"/>
    <n v="-1"/>
  </r>
  <r>
    <x v="552"/>
    <m/>
    <n v="-1"/>
    <n v="-1"/>
  </r>
  <r>
    <x v="552"/>
    <m/>
    <n v="-1"/>
    <n v="-1"/>
  </r>
  <r>
    <x v="552"/>
    <m/>
    <n v="-1"/>
    <n v="-1"/>
  </r>
  <r>
    <x v="552"/>
    <m/>
    <n v="-1"/>
    <n v="-1"/>
  </r>
  <r>
    <x v="552"/>
    <m/>
    <n v="-1"/>
    <n v="-1"/>
  </r>
  <r>
    <x v="552"/>
    <m/>
    <n v="-1"/>
    <n v="-1"/>
  </r>
  <r>
    <x v="552"/>
    <m/>
    <n v="-1"/>
    <n v="-1"/>
  </r>
  <r>
    <x v="0"/>
    <m/>
    <n v="-1"/>
    <n v="-1"/>
  </r>
  <r>
    <x v="1"/>
    <m/>
    <n v="-1"/>
    <n v="-1"/>
  </r>
  <r>
    <x v="2"/>
    <m/>
    <n v="-1"/>
    <n v="-1"/>
  </r>
  <r>
    <x v="3"/>
    <m/>
    <n v="-1"/>
    <n v="-1"/>
  </r>
  <r>
    <x v="4"/>
    <m/>
    <n v="-1"/>
    <n v="-1"/>
  </r>
  <r>
    <x v="5"/>
    <m/>
    <n v="-1"/>
    <n v="-1"/>
  </r>
  <r>
    <x v="6"/>
    <m/>
    <n v="-1"/>
    <n v="-1"/>
  </r>
  <r>
    <x v="7"/>
    <m/>
    <n v="-1"/>
    <n v="-1"/>
  </r>
  <r>
    <x v="8"/>
    <m/>
    <n v="-1"/>
    <n v="-1"/>
  </r>
  <r>
    <x v="9"/>
    <m/>
    <n v="-1"/>
    <n v="-1"/>
  </r>
  <r>
    <x v="10"/>
    <m/>
    <n v="-1"/>
    <n v="-1"/>
  </r>
  <r>
    <x v="11"/>
    <m/>
    <n v="-1"/>
    <n v="-1"/>
  </r>
  <r>
    <x v="12"/>
    <m/>
    <n v="-1"/>
    <n v="-1"/>
  </r>
  <r>
    <x v="13"/>
    <m/>
    <n v="-1"/>
    <n v="-1"/>
  </r>
  <r>
    <x v="14"/>
    <m/>
    <n v="-1"/>
    <n v="-1"/>
  </r>
  <r>
    <x v="15"/>
    <m/>
    <n v="-1"/>
    <n v="-1"/>
  </r>
  <r>
    <x v="16"/>
    <m/>
    <n v="-1"/>
    <n v="-1"/>
  </r>
  <r>
    <x v="17"/>
    <m/>
    <n v="-1"/>
    <n v="-1"/>
  </r>
  <r>
    <x v="18"/>
    <m/>
    <n v="-1"/>
    <n v="-1"/>
  </r>
  <r>
    <x v="19"/>
    <m/>
    <n v="-1"/>
    <n v="-1"/>
  </r>
  <r>
    <x v="20"/>
    <m/>
    <n v="-1"/>
    <n v="-1"/>
  </r>
  <r>
    <x v="22"/>
    <m/>
    <n v="-1"/>
    <n v="-1"/>
  </r>
  <r>
    <x v="23"/>
    <m/>
    <n v="-1"/>
    <n v="-1"/>
  </r>
  <r>
    <x v="24"/>
    <m/>
    <n v="-1"/>
    <n v="-1"/>
  </r>
  <r>
    <x v="21"/>
    <m/>
    <n v="-1"/>
    <n v="-1"/>
  </r>
  <r>
    <x v="25"/>
    <m/>
    <n v="-1"/>
    <n v="-1"/>
  </r>
  <r>
    <x v="26"/>
    <m/>
    <n v="-1"/>
    <n v="-1"/>
  </r>
  <r>
    <x v="27"/>
    <m/>
    <n v="-1"/>
    <n v="-1"/>
  </r>
  <r>
    <x v="28"/>
    <m/>
    <n v="-1"/>
    <n v="-1"/>
  </r>
  <r>
    <x v="29"/>
    <m/>
    <n v="-1"/>
    <n v="-1"/>
  </r>
  <r>
    <x v="552"/>
    <m/>
    <m/>
    <m/>
  </r>
</pivotCacheRecords>
</file>

<file path=xl/pivotCache/pivotCacheRecords12.xml><?xml version="1.0" encoding="utf-8"?>
<pivotCacheRecords xmlns="http://schemas.openxmlformats.org/spreadsheetml/2006/main" xmlns:r="http://schemas.openxmlformats.org/officeDocument/2006/relationships" count="1097">
  <r>
    <x v="0"/>
    <n v="1"/>
    <m/>
    <n v="1"/>
  </r>
  <r>
    <x v="1"/>
    <n v="1"/>
    <m/>
    <n v="1"/>
  </r>
  <r>
    <x v="2"/>
    <n v="1"/>
    <m/>
    <n v="1"/>
  </r>
  <r>
    <x v="3"/>
    <n v="1"/>
    <m/>
    <n v="1"/>
  </r>
  <r>
    <x v="4"/>
    <n v="1"/>
    <m/>
    <n v="1"/>
  </r>
  <r>
    <x v="5"/>
    <n v="1"/>
    <m/>
    <n v="1"/>
  </r>
  <r>
    <x v="6"/>
    <n v="1"/>
    <m/>
    <n v="1"/>
  </r>
  <r>
    <x v="7"/>
    <n v="1"/>
    <m/>
    <n v="1"/>
  </r>
  <r>
    <x v="8"/>
    <n v="1"/>
    <m/>
    <n v="1"/>
  </r>
  <r>
    <x v="9"/>
    <n v="1"/>
    <m/>
    <n v="1"/>
  </r>
  <r>
    <x v="10"/>
    <n v="1"/>
    <m/>
    <n v="1"/>
  </r>
  <r>
    <x v="11"/>
    <n v="1"/>
    <m/>
    <n v="1"/>
  </r>
  <r>
    <x v="12"/>
    <n v="1"/>
    <m/>
    <n v="1"/>
  </r>
  <r>
    <x v="13"/>
    <n v="1"/>
    <m/>
    <n v="1"/>
  </r>
  <r>
    <x v="14"/>
    <n v="1"/>
    <m/>
    <n v="1"/>
  </r>
  <r>
    <x v="15"/>
    <n v="1"/>
    <m/>
    <n v="1"/>
  </r>
  <r>
    <x v="16"/>
    <n v="1"/>
    <m/>
    <n v="1"/>
  </r>
  <r>
    <x v="17"/>
    <n v="1"/>
    <m/>
    <n v="1"/>
  </r>
  <r>
    <x v="18"/>
    <n v="1"/>
    <m/>
    <n v="1"/>
  </r>
  <r>
    <x v="19"/>
    <n v="1"/>
    <m/>
    <n v="1"/>
  </r>
  <r>
    <x v="20"/>
    <n v="1"/>
    <m/>
    <n v="1"/>
  </r>
  <r>
    <x v="21"/>
    <n v="1"/>
    <m/>
    <n v="1"/>
  </r>
  <r>
    <x v="22"/>
    <n v="1"/>
    <m/>
    <n v="1"/>
  </r>
  <r>
    <x v="23"/>
    <n v="1"/>
    <m/>
    <n v="1"/>
  </r>
  <r>
    <x v="24"/>
    <n v="1"/>
    <m/>
    <n v="1"/>
  </r>
  <r>
    <x v="25"/>
    <n v="1"/>
    <m/>
    <n v="1"/>
  </r>
  <r>
    <x v="26"/>
    <n v="1"/>
    <m/>
    <n v="1"/>
  </r>
  <r>
    <x v="27"/>
    <n v="1"/>
    <m/>
    <n v="1"/>
  </r>
  <r>
    <x v="28"/>
    <n v="1"/>
    <m/>
    <n v="1"/>
  </r>
  <r>
    <x v="29"/>
    <n v="1"/>
    <m/>
    <n v="1"/>
  </r>
  <r>
    <x v="30"/>
    <n v="1"/>
    <m/>
    <n v="1"/>
  </r>
  <r>
    <x v="31"/>
    <n v="1"/>
    <m/>
    <n v="1"/>
  </r>
  <r>
    <x v="32"/>
    <n v="1"/>
    <m/>
    <n v="1"/>
  </r>
  <r>
    <x v="33"/>
    <n v="1"/>
    <m/>
    <n v="1"/>
  </r>
  <r>
    <x v="34"/>
    <n v="1"/>
    <m/>
    <n v="1"/>
  </r>
  <r>
    <x v="35"/>
    <n v="1"/>
    <m/>
    <n v="1"/>
  </r>
  <r>
    <x v="36"/>
    <n v="1"/>
    <m/>
    <n v="1"/>
  </r>
  <r>
    <x v="37"/>
    <n v="1"/>
    <m/>
    <n v="1"/>
  </r>
  <r>
    <x v="38"/>
    <n v="1"/>
    <m/>
    <n v="1"/>
  </r>
  <r>
    <x v="39"/>
    <n v="1"/>
    <m/>
    <n v="1"/>
  </r>
  <r>
    <x v="40"/>
    <n v="1"/>
    <m/>
    <n v="1"/>
  </r>
  <r>
    <x v="41"/>
    <n v="1"/>
    <m/>
    <n v="1"/>
  </r>
  <r>
    <x v="42"/>
    <n v="1"/>
    <m/>
    <n v="1"/>
  </r>
  <r>
    <x v="43"/>
    <n v="1"/>
    <m/>
    <n v="1"/>
  </r>
  <r>
    <x v="44"/>
    <n v="1"/>
    <m/>
    <n v="1"/>
  </r>
  <r>
    <x v="45"/>
    <n v="1"/>
    <m/>
    <n v="1"/>
  </r>
  <r>
    <x v="46"/>
    <n v="1"/>
    <m/>
    <n v="1"/>
  </r>
  <r>
    <x v="47"/>
    <n v="1"/>
    <m/>
    <n v="1"/>
  </r>
  <r>
    <x v="48"/>
    <n v="1"/>
    <m/>
    <n v="1"/>
  </r>
  <r>
    <x v="49"/>
    <n v="1"/>
    <m/>
    <n v="1"/>
  </r>
  <r>
    <x v="50"/>
    <n v="1"/>
    <m/>
    <n v="1"/>
  </r>
  <r>
    <x v="51"/>
    <n v="1"/>
    <m/>
    <n v="1"/>
  </r>
  <r>
    <x v="52"/>
    <n v="1"/>
    <m/>
    <n v="1"/>
  </r>
  <r>
    <x v="53"/>
    <n v="1"/>
    <m/>
    <n v="1"/>
  </r>
  <r>
    <x v="54"/>
    <n v="1"/>
    <m/>
    <n v="1"/>
  </r>
  <r>
    <x v="55"/>
    <n v="1"/>
    <m/>
    <n v="1"/>
  </r>
  <r>
    <x v="56"/>
    <n v="1"/>
    <m/>
    <n v="1"/>
  </r>
  <r>
    <x v="57"/>
    <n v="1"/>
    <m/>
    <n v="1"/>
  </r>
  <r>
    <x v="58"/>
    <n v="1"/>
    <m/>
    <n v="1"/>
  </r>
  <r>
    <x v="59"/>
    <n v="1"/>
    <m/>
    <n v="1"/>
  </r>
  <r>
    <x v="60"/>
    <n v="1"/>
    <m/>
    <n v="1"/>
  </r>
  <r>
    <x v="61"/>
    <n v="1"/>
    <m/>
    <n v="1"/>
  </r>
  <r>
    <x v="62"/>
    <n v="1"/>
    <m/>
    <n v="1"/>
  </r>
  <r>
    <x v="63"/>
    <n v="1"/>
    <m/>
    <n v="1"/>
  </r>
  <r>
    <x v="64"/>
    <n v="1"/>
    <m/>
    <n v="1"/>
  </r>
  <r>
    <x v="65"/>
    <n v="1"/>
    <m/>
    <n v="1"/>
  </r>
  <r>
    <x v="66"/>
    <n v="1"/>
    <m/>
    <n v="1"/>
  </r>
  <r>
    <x v="67"/>
    <n v="1"/>
    <m/>
    <n v="1"/>
  </r>
  <r>
    <x v="68"/>
    <n v="1"/>
    <m/>
    <n v="1"/>
  </r>
  <r>
    <x v="69"/>
    <n v="1"/>
    <m/>
    <n v="1"/>
  </r>
  <r>
    <x v="70"/>
    <n v="1"/>
    <m/>
    <n v="1"/>
  </r>
  <r>
    <x v="71"/>
    <n v="1"/>
    <m/>
    <n v="1"/>
  </r>
  <r>
    <x v="72"/>
    <n v="1"/>
    <m/>
    <n v="1"/>
  </r>
  <r>
    <x v="73"/>
    <n v="1"/>
    <m/>
    <n v="1"/>
  </r>
  <r>
    <x v="74"/>
    <n v="1"/>
    <m/>
    <n v="1"/>
  </r>
  <r>
    <x v="75"/>
    <n v="1"/>
    <m/>
    <n v="1"/>
  </r>
  <r>
    <x v="76"/>
    <n v="1"/>
    <m/>
    <n v="1"/>
  </r>
  <r>
    <x v="77"/>
    <n v="1"/>
    <m/>
    <n v="1"/>
  </r>
  <r>
    <x v="78"/>
    <n v="1"/>
    <m/>
    <n v="1"/>
  </r>
  <r>
    <x v="79"/>
    <n v="1"/>
    <m/>
    <n v="1"/>
  </r>
  <r>
    <x v="80"/>
    <n v="1"/>
    <m/>
    <n v="1"/>
  </r>
  <r>
    <x v="81"/>
    <n v="1"/>
    <m/>
    <n v="1"/>
  </r>
  <r>
    <x v="82"/>
    <n v="1"/>
    <m/>
    <n v="1"/>
  </r>
  <r>
    <x v="83"/>
    <n v="1"/>
    <m/>
    <n v="1"/>
  </r>
  <r>
    <x v="84"/>
    <n v="1"/>
    <m/>
    <n v="1"/>
  </r>
  <r>
    <x v="85"/>
    <n v="1"/>
    <m/>
    <n v="1"/>
  </r>
  <r>
    <x v="86"/>
    <n v="1"/>
    <m/>
    <n v="1"/>
  </r>
  <r>
    <x v="87"/>
    <n v="1"/>
    <m/>
    <n v="1"/>
  </r>
  <r>
    <x v="88"/>
    <n v="1"/>
    <m/>
    <n v="1"/>
  </r>
  <r>
    <x v="89"/>
    <n v="1"/>
    <m/>
    <n v="1"/>
  </r>
  <r>
    <x v="90"/>
    <n v="1"/>
    <m/>
    <n v="1"/>
  </r>
  <r>
    <x v="91"/>
    <n v="1"/>
    <m/>
    <n v="1"/>
  </r>
  <r>
    <x v="92"/>
    <n v="1"/>
    <m/>
    <n v="1"/>
  </r>
  <r>
    <x v="93"/>
    <n v="1"/>
    <m/>
    <n v="1"/>
  </r>
  <r>
    <x v="94"/>
    <n v="1"/>
    <m/>
    <n v="1"/>
  </r>
  <r>
    <x v="95"/>
    <n v="1"/>
    <m/>
    <n v="1"/>
  </r>
  <r>
    <x v="96"/>
    <n v="1"/>
    <m/>
    <n v="1"/>
  </r>
  <r>
    <x v="97"/>
    <n v="1"/>
    <m/>
    <n v="1"/>
  </r>
  <r>
    <x v="98"/>
    <n v="1"/>
    <m/>
    <n v="1"/>
  </r>
  <r>
    <x v="99"/>
    <n v="1"/>
    <m/>
    <n v="1"/>
  </r>
  <r>
    <x v="100"/>
    <n v="1"/>
    <m/>
    <n v="1"/>
  </r>
  <r>
    <x v="101"/>
    <n v="1"/>
    <m/>
    <n v="1"/>
  </r>
  <r>
    <x v="102"/>
    <n v="1"/>
    <m/>
    <n v="1"/>
  </r>
  <r>
    <x v="103"/>
    <n v="1"/>
    <m/>
    <n v="1"/>
  </r>
  <r>
    <x v="104"/>
    <n v="1"/>
    <m/>
    <n v="1"/>
  </r>
  <r>
    <x v="105"/>
    <n v="1"/>
    <m/>
    <n v="1"/>
  </r>
  <r>
    <x v="106"/>
    <n v="1"/>
    <m/>
    <n v="1"/>
  </r>
  <r>
    <x v="107"/>
    <n v="1"/>
    <m/>
    <n v="1"/>
  </r>
  <r>
    <x v="108"/>
    <n v="1"/>
    <m/>
    <n v="1"/>
  </r>
  <r>
    <x v="109"/>
    <n v="1"/>
    <m/>
    <n v="1"/>
  </r>
  <r>
    <x v="110"/>
    <n v="1"/>
    <m/>
    <n v="1"/>
  </r>
  <r>
    <x v="111"/>
    <n v="1"/>
    <m/>
    <n v="1"/>
  </r>
  <r>
    <x v="112"/>
    <n v="1"/>
    <m/>
    <n v="1"/>
  </r>
  <r>
    <x v="113"/>
    <n v="1"/>
    <m/>
    <n v="1"/>
  </r>
  <r>
    <x v="114"/>
    <n v="1"/>
    <m/>
    <n v="1"/>
  </r>
  <r>
    <x v="115"/>
    <n v="1"/>
    <m/>
    <n v="1"/>
  </r>
  <r>
    <x v="116"/>
    <n v="1"/>
    <m/>
    <n v="1"/>
  </r>
  <r>
    <x v="117"/>
    <n v="1"/>
    <m/>
    <n v="1"/>
  </r>
  <r>
    <x v="118"/>
    <n v="1"/>
    <m/>
    <n v="1"/>
  </r>
  <r>
    <x v="119"/>
    <n v="1"/>
    <m/>
    <n v="1"/>
  </r>
  <r>
    <x v="120"/>
    <n v="1"/>
    <m/>
    <n v="1"/>
  </r>
  <r>
    <x v="121"/>
    <n v="1"/>
    <m/>
    <n v="1"/>
  </r>
  <r>
    <x v="122"/>
    <n v="1"/>
    <m/>
    <n v="1"/>
  </r>
  <r>
    <x v="123"/>
    <n v="1"/>
    <m/>
    <n v="1"/>
  </r>
  <r>
    <x v="124"/>
    <n v="1"/>
    <m/>
    <n v="1"/>
  </r>
  <r>
    <x v="125"/>
    <n v="1"/>
    <m/>
    <n v="1"/>
  </r>
  <r>
    <x v="126"/>
    <n v="1"/>
    <m/>
    <n v="1"/>
  </r>
  <r>
    <x v="127"/>
    <n v="1"/>
    <m/>
    <n v="1"/>
  </r>
  <r>
    <x v="128"/>
    <n v="1"/>
    <m/>
    <n v="1"/>
  </r>
  <r>
    <x v="129"/>
    <n v="1"/>
    <m/>
    <n v="1"/>
  </r>
  <r>
    <x v="130"/>
    <n v="1"/>
    <m/>
    <n v="1"/>
  </r>
  <r>
    <x v="131"/>
    <n v="1"/>
    <m/>
    <n v="1"/>
  </r>
  <r>
    <x v="132"/>
    <n v="1"/>
    <m/>
    <n v="1"/>
  </r>
  <r>
    <x v="133"/>
    <n v="1"/>
    <m/>
    <n v="1"/>
  </r>
  <r>
    <x v="134"/>
    <n v="1"/>
    <m/>
    <n v="1"/>
  </r>
  <r>
    <x v="135"/>
    <n v="1"/>
    <m/>
    <n v="1"/>
  </r>
  <r>
    <x v="136"/>
    <n v="1"/>
    <m/>
    <n v="1"/>
  </r>
  <r>
    <x v="137"/>
    <n v="1"/>
    <m/>
    <n v="1"/>
  </r>
  <r>
    <x v="138"/>
    <n v="1"/>
    <m/>
    <n v="1"/>
  </r>
  <r>
    <x v="139"/>
    <n v="1"/>
    <m/>
    <n v="1"/>
  </r>
  <r>
    <x v="140"/>
    <n v="1"/>
    <m/>
    <n v="1"/>
  </r>
  <r>
    <x v="141"/>
    <n v="1"/>
    <m/>
    <n v="1"/>
  </r>
  <r>
    <x v="142"/>
    <n v="1"/>
    <m/>
    <n v="1"/>
  </r>
  <r>
    <x v="143"/>
    <n v="1"/>
    <m/>
    <n v="1"/>
  </r>
  <r>
    <x v="144"/>
    <n v="1"/>
    <m/>
    <n v="1"/>
  </r>
  <r>
    <x v="145"/>
    <n v="1"/>
    <m/>
    <n v="1"/>
  </r>
  <r>
    <x v="146"/>
    <n v="1"/>
    <m/>
    <n v="1"/>
  </r>
  <r>
    <x v="147"/>
    <n v="1"/>
    <m/>
    <n v="1"/>
  </r>
  <r>
    <x v="148"/>
    <n v="1"/>
    <m/>
    <n v="1"/>
  </r>
  <r>
    <x v="149"/>
    <n v="1"/>
    <m/>
    <n v="1"/>
  </r>
  <r>
    <x v="150"/>
    <n v="1"/>
    <m/>
    <n v="1"/>
  </r>
  <r>
    <x v="151"/>
    <n v="1"/>
    <m/>
    <n v="1"/>
  </r>
  <r>
    <x v="152"/>
    <n v="1"/>
    <m/>
    <n v="1"/>
  </r>
  <r>
    <x v="153"/>
    <n v="1"/>
    <m/>
    <n v="1"/>
  </r>
  <r>
    <x v="154"/>
    <n v="1"/>
    <m/>
    <n v="1"/>
  </r>
  <r>
    <x v="155"/>
    <n v="1"/>
    <m/>
    <n v="1"/>
  </r>
  <r>
    <x v="156"/>
    <n v="1"/>
    <m/>
    <n v="1"/>
  </r>
  <r>
    <x v="157"/>
    <n v="1"/>
    <m/>
    <n v="1"/>
  </r>
  <r>
    <x v="158"/>
    <n v="1"/>
    <m/>
    <n v="1"/>
  </r>
  <r>
    <x v="159"/>
    <n v="1"/>
    <m/>
    <n v="1"/>
  </r>
  <r>
    <x v="160"/>
    <n v="1"/>
    <m/>
    <n v="1"/>
  </r>
  <r>
    <x v="161"/>
    <n v="1"/>
    <m/>
    <n v="1"/>
  </r>
  <r>
    <x v="162"/>
    <n v="1"/>
    <m/>
    <n v="1"/>
  </r>
  <r>
    <x v="163"/>
    <n v="1"/>
    <m/>
    <n v="1"/>
  </r>
  <r>
    <x v="164"/>
    <n v="1"/>
    <m/>
    <n v="1"/>
  </r>
  <r>
    <x v="165"/>
    <n v="1"/>
    <m/>
    <n v="1"/>
  </r>
  <r>
    <x v="166"/>
    <n v="1"/>
    <m/>
    <n v="1"/>
  </r>
  <r>
    <x v="167"/>
    <n v="1"/>
    <m/>
    <n v="1"/>
  </r>
  <r>
    <x v="168"/>
    <n v="1"/>
    <m/>
    <n v="1"/>
  </r>
  <r>
    <x v="169"/>
    <n v="1"/>
    <m/>
    <n v="1"/>
  </r>
  <r>
    <x v="170"/>
    <n v="1"/>
    <m/>
    <n v="1"/>
  </r>
  <r>
    <x v="171"/>
    <n v="1"/>
    <m/>
    <n v="1"/>
  </r>
  <r>
    <x v="172"/>
    <n v="1"/>
    <m/>
    <n v="1"/>
  </r>
  <r>
    <x v="173"/>
    <n v="1"/>
    <m/>
    <n v="1"/>
  </r>
  <r>
    <x v="174"/>
    <n v="1"/>
    <m/>
    <n v="1"/>
  </r>
  <r>
    <x v="175"/>
    <n v="1"/>
    <m/>
    <n v="1"/>
  </r>
  <r>
    <x v="176"/>
    <n v="1"/>
    <m/>
    <n v="1"/>
  </r>
  <r>
    <x v="177"/>
    <n v="1"/>
    <m/>
    <n v="1"/>
  </r>
  <r>
    <x v="178"/>
    <n v="1"/>
    <m/>
    <n v="1"/>
  </r>
  <r>
    <x v="179"/>
    <n v="1"/>
    <m/>
    <n v="1"/>
  </r>
  <r>
    <x v="180"/>
    <n v="1"/>
    <m/>
    <n v="1"/>
  </r>
  <r>
    <x v="181"/>
    <n v="1"/>
    <m/>
    <n v="1"/>
  </r>
  <r>
    <x v="182"/>
    <n v="1"/>
    <m/>
    <n v="1"/>
  </r>
  <r>
    <x v="183"/>
    <n v="1"/>
    <m/>
    <n v="1"/>
  </r>
  <r>
    <x v="184"/>
    <n v="1"/>
    <m/>
    <n v="1"/>
  </r>
  <r>
    <x v="185"/>
    <n v="1"/>
    <m/>
    <n v="1"/>
  </r>
  <r>
    <x v="186"/>
    <n v="1"/>
    <m/>
    <n v="1"/>
  </r>
  <r>
    <x v="187"/>
    <n v="1"/>
    <m/>
    <n v="1"/>
  </r>
  <r>
    <x v="188"/>
    <n v="1"/>
    <m/>
    <n v="1"/>
  </r>
  <r>
    <x v="189"/>
    <n v="1"/>
    <m/>
    <n v="1"/>
  </r>
  <r>
    <x v="190"/>
    <n v="1"/>
    <m/>
    <n v="1"/>
  </r>
  <r>
    <x v="191"/>
    <n v="1"/>
    <m/>
    <n v="1"/>
  </r>
  <r>
    <x v="192"/>
    <n v="1"/>
    <m/>
    <n v="1"/>
  </r>
  <r>
    <x v="193"/>
    <n v="1"/>
    <m/>
    <n v="1"/>
  </r>
  <r>
    <x v="194"/>
    <n v="1"/>
    <m/>
    <n v="1"/>
  </r>
  <r>
    <x v="195"/>
    <n v="1"/>
    <m/>
    <n v="1"/>
  </r>
  <r>
    <x v="196"/>
    <n v="1"/>
    <m/>
    <n v="1"/>
  </r>
  <r>
    <x v="197"/>
    <n v="1"/>
    <m/>
    <n v="1"/>
  </r>
  <r>
    <x v="198"/>
    <n v="1"/>
    <m/>
    <n v="1"/>
  </r>
  <r>
    <x v="199"/>
    <n v="1"/>
    <m/>
    <n v="1"/>
  </r>
  <r>
    <x v="200"/>
    <n v="1"/>
    <m/>
    <n v="1"/>
  </r>
  <r>
    <x v="201"/>
    <n v="1"/>
    <m/>
    <n v="1"/>
  </r>
  <r>
    <x v="202"/>
    <n v="1"/>
    <m/>
    <n v="1"/>
  </r>
  <r>
    <x v="203"/>
    <n v="1"/>
    <m/>
    <n v="1"/>
  </r>
  <r>
    <x v="204"/>
    <n v="1"/>
    <m/>
    <n v="1"/>
  </r>
  <r>
    <x v="205"/>
    <n v="1"/>
    <m/>
    <n v="1"/>
  </r>
  <r>
    <x v="206"/>
    <n v="1"/>
    <m/>
    <n v="1"/>
  </r>
  <r>
    <x v="207"/>
    <n v="1"/>
    <m/>
    <n v="1"/>
  </r>
  <r>
    <x v="208"/>
    <n v="1"/>
    <m/>
    <n v="1"/>
  </r>
  <r>
    <x v="209"/>
    <n v="1"/>
    <m/>
    <n v="1"/>
  </r>
  <r>
    <x v="210"/>
    <n v="1"/>
    <m/>
    <n v="1"/>
  </r>
  <r>
    <x v="211"/>
    <n v="1"/>
    <m/>
    <n v="1"/>
  </r>
  <r>
    <x v="212"/>
    <n v="1"/>
    <m/>
    <n v="1"/>
  </r>
  <r>
    <x v="213"/>
    <n v="1"/>
    <m/>
    <n v="1"/>
  </r>
  <r>
    <x v="214"/>
    <n v="1"/>
    <m/>
    <n v="1"/>
  </r>
  <r>
    <x v="215"/>
    <n v="1"/>
    <m/>
    <n v="1"/>
  </r>
  <r>
    <x v="216"/>
    <n v="1"/>
    <m/>
    <n v="1"/>
  </r>
  <r>
    <x v="217"/>
    <n v="1"/>
    <m/>
    <n v="1"/>
  </r>
  <r>
    <x v="218"/>
    <n v="1"/>
    <m/>
    <n v="1"/>
  </r>
  <r>
    <x v="219"/>
    <n v="1"/>
    <m/>
    <n v="1"/>
  </r>
  <r>
    <x v="220"/>
    <n v="1"/>
    <m/>
    <n v="1"/>
  </r>
  <r>
    <x v="221"/>
    <n v="1"/>
    <m/>
    <n v="1"/>
  </r>
  <r>
    <x v="222"/>
    <n v="1"/>
    <m/>
    <n v="1"/>
  </r>
  <r>
    <x v="223"/>
    <n v="1"/>
    <m/>
    <n v="1"/>
  </r>
  <r>
    <x v="224"/>
    <n v="1"/>
    <m/>
    <n v="1"/>
  </r>
  <r>
    <x v="225"/>
    <n v="1"/>
    <m/>
    <n v="1"/>
  </r>
  <r>
    <x v="226"/>
    <n v="1"/>
    <m/>
    <n v="1"/>
  </r>
  <r>
    <x v="227"/>
    <n v="1"/>
    <m/>
    <n v="1"/>
  </r>
  <r>
    <x v="228"/>
    <n v="1"/>
    <m/>
    <n v="1"/>
  </r>
  <r>
    <x v="174"/>
    <n v="1"/>
    <m/>
    <n v="1"/>
  </r>
  <r>
    <x v="229"/>
    <n v="1"/>
    <m/>
    <n v="1"/>
  </r>
  <r>
    <x v="230"/>
    <n v="1"/>
    <m/>
    <n v="1"/>
  </r>
  <r>
    <x v="231"/>
    <n v="1"/>
    <m/>
    <n v="1"/>
  </r>
  <r>
    <x v="232"/>
    <n v="1"/>
    <m/>
    <n v="1"/>
  </r>
  <r>
    <x v="233"/>
    <n v="1"/>
    <m/>
    <n v="1"/>
  </r>
  <r>
    <x v="234"/>
    <n v="1"/>
    <m/>
    <n v="1"/>
  </r>
  <r>
    <x v="235"/>
    <n v="1"/>
    <m/>
    <n v="1"/>
  </r>
  <r>
    <x v="236"/>
    <n v="1"/>
    <m/>
    <n v="1"/>
  </r>
  <r>
    <x v="237"/>
    <n v="1"/>
    <m/>
    <n v="1"/>
  </r>
  <r>
    <x v="174"/>
    <n v="1"/>
    <m/>
    <n v="1"/>
  </r>
  <r>
    <x v="238"/>
    <n v="1"/>
    <m/>
    <n v="1"/>
  </r>
  <r>
    <x v="239"/>
    <n v="1"/>
    <m/>
    <n v="1"/>
  </r>
  <r>
    <x v="240"/>
    <n v="1"/>
    <m/>
    <n v="1"/>
  </r>
  <r>
    <x v="241"/>
    <n v="1"/>
    <m/>
    <n v="1"/>
  </r>
  <r>
    <x v="242"/>
    <n v="1"/>
    <m/>
    <n v="1"/>
  </r>
  <r>
    <x v="243"/>
    <n v="1"/>
    <m/>
    <n v="1"/>
  </r>
  <r>
    <x v="244"/>
    <n v="1"/>
    <m/>
    <n v="1"/>
  </r>
  <r>
    <x v="245"/>
    <n v="1"/>
    <m/>
    <n v="1"/>
  </r>
  <r>
    <x v="246"/>
    <n v="1"/>
    <m/>
    <n v="1"/>
  </r>
  <r>
    <x v="247"/>
    <n v="1"/>
    <m/>
    <n v="1"/>
  </r>
  <r>
    <x v="174"/>
    <n v="1"/>
    <m/>
    <n v="1"/>
  </r>
  <r>
    <x v="248"/>
    <n v="1"/>
    <m/>
    <n v="1"/>
  </r>
  <r>
    <x v="249"/>
    <n v="1"/>
    <m/>
    <n v="1"/>
  </r>
  <r>
    <x v="250"/>
    <n v="1"/>
    <m/>
    <n v="1"/>
  </r>
  <r>
    <x v="251"/>
    <n v="1"/>
    <m/>
    <n v="1"/>
  </r>
  <r>
    <x v="252"/>
    <n v="1"/>
    <m/>
    <n v="1"/>
  </r>
  <r>
    <x v="253"/>
    <n v="1"/>
    <m/>
    <n v="1"/>
  </r>
  <r>
    <x v="254"/>
    <n v="1"/>
    <m/>
    <n v="1"/>
  </r>
  <r>
    <x v="255"/>
    <n v="1"/>
    <m/>
    <n v="1"/>
  </r>
  <r>
    <x v="256"/>
    <n v="1"/>
    <m/>
    <n v="1"/>
  </r>
  <r>
    <x v="257"/>
    <n v="1"/>
    <m/>
    <n v="1"/>
  </r>
  <r>
    <x v="258"/>
    <n v="1"/>
    <m/>
    <n v="1"/>
  </r>
  <r>
    <x v="259"/>
    <n v="1"/>
    <m/>
    <n v="1"/>
  </r>
  <r>
    <x v="260"/>
    <n v="1"/>
    <m/>
    <n v="1"/>
  </r>
  <r>
    <x v="261"/>
    <n v="1"/>
    <m/>
    <n v="1"/>
  </r>
  <r>
    <x v="262"/>
    <n v="1"/>
    <m/>
    <n v="1"/>
  </r>
  <r>
    <x v="263"/>
    <n v="1"/>
    <m/>
    <n v="1"/>
  </r>
  <r>
    <x v="264"/>
    <n v="1"/>
    <m/>
    <n v="1"/>
  </r>
  <r>
    <x v="265"/>
    <n v="1"/>
    <m/>
    <n v="1"/>
  </r>
  <r>
    <x v="266"/>
    <n v="1"/>
    <m/>
    <n v="1"/>
  </r>
  <r>
    <x v="267"/>
    <n v="1"/>
    <m/>
    <n v="1"/>
  </r>
  <r>
    <x v="268"/>
    <n v="1"/>
    <m/>
    <n v="1"/>
  </r>
  <r>
    <x v="269"/>
    <n v="1"/>
    <m/>
    <n v="1"/>
  </r>
  <r>
    <x v="270"/>
    <n v="1"/>
    <m/>
    <n v="1"/>
  </r>
  <r>
    <x v="271"/>
    <n v="1"/>
    <m/>
    <n v="1"/>
  </r>
  <r>
    <x v="174"/>
    <n v="1"/>
    <m/>
    <n v="1"/>
  </r>
  <r>
    <x v="272"/>
    <n v="1"/>
    <m/>
    <n v="1"/>
  </r>
  <r>
    <x v="273"/>
    <n v="1"/>
    <m/>
    <n v="1"/>
  </r>
  <r>
    <x v="274"/>
    <n v="1"/>
    <m/>
    <n v="1"/>
  </r>
  <r>
    <x v="275"/>
    <n v="1"/>
    <m/>
    <n v="1"/>
  </r>
  <r>
    <x v="276"/>
    <n v="1"/>
    <m/>
    <n v="1"/>
  </r>
  <r>
    <x v="277"/>
    <n v="1"/>
    <m/>
    <n v="1"/>
  </r>
  <r>
    <x v="278"/>
    <n v="1"/>
    <m/>
    <n v="1"/>
  </r>
  <r>
    <x v="279"/>
    <n v="1"/>
    <m/>
    <n v="1"/>
  </r>
  <r>
    <x v="280"/>
    <n v="1"/>
    <m/>
    <n v="1"/>
  </r>
  <r>
    <x v="281"/>
    <n v="1"/>
    <m/>
    <n v="1"/>
  </r>
  <r>
    <x v="282"/>
    <n v="1"/>
    <m/>
    <n v="1"/>
  </r>
  <r>
    <x v="283"/>
    <n v="1"/>
    <m/>
    <n v="1"/>
  </r>
  <r>
    <x v="284"/>
    <n v="1"/>
    <m/>
    <n v="1"/>
  </r>
  <r>
    <x v="285"/>
    <n v="1"/>
    <m/>
    <n v="1"/>
  </r>
  <r>
    <x v="286"/>
    <n v="1"/>
    <m/>
    <n v="1"/>
  </r>
  <r>
    <x v="287"/>
    <n v="1"/>
    <m/>
    <n v="1"/>
  </r>
  <r>
    <x v="288"/>
    <n v="1"/>
    <m/>
    <n v="1"/>
  </r>
  <r>
    <x v="289"/>
    <n v="1"/>
    <m/>
    <n v="1"/>
  </r>
  <r>
    <x v="290"/>
    <n v="1"/>
    <m/>
    <n v="1"/>
  </r>
  <r>
    <x v="291"/>
    <n v="1"/>
    <m/>
    <n v="1"/>
  </r>
  <r>
    <x v="292"/>
    <n v="1"/>
    <m/>
    <n v="1"/>
  </r>
  <r>
    <x v="293"/>
    <n v="1"/>
    <m/>
    <n v="1"/>
  </r>
  <r>
    <x v="294"/>
    <n v="1"/>
    <m/>
    <n v="1"/>
  </r>
  <r>
    <x v="295"/>
    <n v="1"/>
    <m/>
    <n v="1"/>
  </r>
  <r>
    <x v="296"/>
    <n v="1"/>
    <m/>
    <n v="1"/>
  </r>
  <r>
    <x v="297"/>
    <n v="1"/>
    <m/>
    <n v="1"/>
  </r>
  <r>
    <x v="298"/>
    <n v="1"/>
    <m/>
    <n v="1"/>
  </r>
  <r>
    <x v="299"/>
    <n v="1"/>
    <m/>
    <n v="1"/>
  </r>
  <r>
    <x v="300"/>
    <n v="1"/>
    <m/>
    <n v="1"/>
  </r>
  <r>
    <x v="301"/>
    <n v="1"/>
    <m/>
    <n v="1"/>
  </r>
  <r>
    <x v="302"/>
    <n v="1"/>
    <m/>
    <n v="1"/>
  </r>
  <r>
    <x v="303"/>
    <n v="1"/>
    <m/>
    <n v="1"/>
  </r>
  <r>
    <x v="304"/>
    <n v="1"/>
    <m/>
    <n v="1"/>
  </r>
  <r>
    <x v="305"/>
    <n v="1"/>
    <m/>
    <n v="1"/>
  </r>
  <r>
    <x v="306"/>
    <n v="1"/>
    <m/>
    <n v="1"/>
  </r>
  <r>
    <x v="307"/>
    <n v="1"/>
    <m/>
    <n v="1"/>
  </r>
  <r>
    <x v="308"/>
    <n v="1"/>
    <m/>
    <n v="1"/>
  </r>
  <r>
    <x v="309"/>
    <n v="1"/>
    <m/>
    <n v="1"/>
  </r>
  <r>
    <x v="310"/>
    <n v="1"/>
    <m/>
    <n v="1"/>
  </r>
  <r>
    <x v="311"/>
    <n v="1"/>
    <m/>
    <n v="1"/>
  </r>
  <r>
    <x v="312"/>
    <n v="1"/>
    <m/>
    <n v="1"/>
  </r>
  <r>
    <x v="313"/>
    <n v="1"/>
    <m/>
    <n v="1"/>
  </r>
  <r>
    <x v="314"/>
    <n v="1"/>
    <m/>
    <n v="1"/>
  </r>
  <r>
    <x v="315"/>
    <n v="1"/>
    <m/>
    <n v="1"/>
  </r>
  <r>
    <x v="316"/>
    <n v="1"/>
    <m/>
    <n v="1"/>
  </r>
  <r>
    <x v="317"/>
    <n v="1"/>
    <m/>
    <n v="1"/>
  </r>
  <r>
    <x v="318"/>
    <n v="1"/>
    <m/>
    <n v="1"/>
  </r>
  <r>
    <x v="319"/>
    <n v="1"/>
    <m/>
    <n v="1"/>
  </r>
  <r>
    <x v="320"/>
    <n v="1"/>
    <m/>
    <n v="1"/>
  </r>
  <r>
    <x v="321"/>
    <n v="1"/>
    <m/>
    <n v="1"/>
  </r>
  <r>
    <x v="322"/>
    <n v="1"/>
    <m/>
    <n v="1"/>
  </r>
  <r>
    <x v="323"/>
    <n v="1"/>
    <m/>
    <n v="1"/>
  </r>
  <r>
    <x v="324"/>
    <n v="1"/>
    <m/>
    <n v="1"/>
  </r>
  <r>
    <x v="325"/>
    <n v="1"/>
    <m/>
    <n v="1"/>
  </r>
  <r>
    <x v="326"/>
    <n v="1"/>
    <m/>
    <n v="1"/>
  </r>
  <r>
    <x v="327"/>
    <n v="1"/>
    <m/>
    <n v="1"/>
  </r>
  <r>
    <x v="328"/>
    <n v="1"/>
    <m/>
    <n v="1"/>
  </r>
  <r>
    <x v="329"/>
    <n v="1"/>
    <m/>
    <n v="1"/>
  </r>
  <r>
    <x v="330"/>
    <n v="1"/>
    <m/>
    <n v="1"/>
  </r>
  <r>
    <x v="331"/>
    <n v="1"/>
    <m/>
    <n v="1"/>
  </r>
  <r>
    <x v="332"/>
    <n v="1"/>
    <m/>
    <n v="1"/>
  </r>
  <r>
    <x v="333"/>
    <n v="1"/>
    <m/>
    <n v="1"/>
  </r>
  <r>
    <x v="334"/>
    <n v="1"/>
    <m/>
    <n v="1"/>
  </r>
  <r>
    <x v="335"/>
    <n v="1"/>
    <m/>
    <n v="1"/>
  </r>
  <r>
    <x v="336"/>
    <n v="1"/>
    <m/>
    <n v="1"/>
  </r>
  <r>
    <x v="337"/>
    <n v="1"/>
    <m/>
    <n v="1"/>
  </r>
  <r>
    <x v="338"/>
    <n v="1"/>
    <m/>
    <n v="1"/>
  </r>
  <r>
    <x v="339"/>
    <n v="1"/>
    <m/>
    <n v="1"/>
  </r>
  <r>
    <x v="340"/>
    <n v="1"/>
    <m/>
    <n v="1"/>
  </r>
  <r>
    <x v="341"/>
    <n v="1"/>
    <m/>
    <n v="1"/>
  </r>
  <r>
    <x v="342"/>
    <n v="1"/>
    <m/>
    <n v="1"/>
  </r>
  <r>
    <x v="343"/>
    <n v="1"/>
    <m/>
    <n v="1"/>
  </r>
  <r>
    <x v="344"/>
    <n v="1"/>
    <m/>
    <n v="1"/>
  </r>
  <r>
    <x v="345"/>
    <n v="1"/>
    <m/>
    <n v="1"/>
  </r>
  <r>
    <x v="346"/>
    <n v="1"/>
    <m/>
    <n v="1"/>
  </r>
  <r>
    <x v="347"/>
    <n v="1"/>
    <m/>
    <n v="1"/>
  </r>
  <r>
    <x v="348"/>
    <n v="1"/>
    <m/>
    <n v="1"/>
  </r>
  <r>
    <x v="349"/>
    <n v="1"/>
    <m/>
    <n v="1"/>
  </r>
  <r>
    <x v="350"/>
    <n v="1"/>
    <m/>
    <n v="1"/>
  </r>
  <r>
    <x v="351"/>
    <n v="1"/>
    <m/>
    <n v="1"/>
  </r>
  <r>
    <x v="352"/>
    <n v="1"/>
    <m/>
    <n v="1"/>
  </r>
  <r>
    <x v="353"/>
    <n v="1"/>
    <m/>
    <n v="1"/>
  </r>
  <r>
    <x v="354"/>
    <n v="1"/>
    <m/>
    <n v="1"/>
  </r>
  <r>
    <x v="355"/>
    <n v="1"/>
    <m/>
    <n v="1"/>
  </r>
  <r>
    <x v="356"/>
    <n v="1"/>
    <m/>
    <n v="1"/>
  </r>
  <r>
    <x v="357"/>
    <n v="1"/>
    <m/>
    <n v="1"/>
  </r>
  <r>
    <x v="358"/>
    <n v="1"/>
    <m/>
    <n v="1"/>
  </r>
  <r>
    <x v="359"/>
    <n v="1"/>
    <m/>
    <n v="1"/>
  </r>
  <r>
    <x v="360"/>
    <n v="1"/>
    <m/>
    <n v="1"/>
  </r>
  <r>
    <x v="361"/>
    <n v="1"/>
    <m/>
    <n v="1"/>
  </r>
  <r>
    <x v="362"/>
    <n v="1"/>
    <m/>
    <n v="1"/>
  </r>
  <r>
    <x v="363"/>
    <n v="1"/>
    <m/>
    <n v="1"/>
  </r>
  <r>
    <x v="364"/>
    <n v="1"/>
    <m/>
    <n v="1"/>
  </r>
  <r>
    <x v="365"/>
    <n v="1"/>
    <m/>
    <n v="1"/>
  </r>
  <r>
    <x v="366"/>
    <n v="1"/>
    <m/>
    <n v="1"/>
  </r>
  <r>
    <x v="367"/>
    <n v="1"/>
    <m/>
    <n v="1"/>
  </r>
  <r>
    <x v="368"/>
    <n v="1"/>
    <m/>
    <n v="1"/>
  </r>
  <r>
    <x v="369"/>
    <n v="1"/>
    <m/>
    <n v="1"/>
  </r>
  <r>
    <x v="370"/>
    <n v="1"/>
    <m/>
    <n v="1"/>
  </r>
  <r>
    <x v="371"/>
    <n v="1"/>
    <m/>
    <n v="1"/>
  </r>
  <r>
    <x v="372"/>
    <n v="1"/>
    <m/>
    <n v="1"/>
  </r>
  <r>
    <x v="373"/>
    <n v="1"/>
    <m/>
    <n v="1"/>
  </r>
  <r>
    <x v="374"/>
    <n v="1"/>
    <m/>
    <n v="1"/>
  </r>
  <r>
    <x v="375"/>
    <n v="1"/>
    <m/>
    <n v="1"/>
  </r>
  <r>
    <x v="376"/>
    <n v="1"/>
    <m/>
    <n v="1"/>
  </r>
  <r>
    <x v="377"/>
    <n v="1"/>
    <m/>
    <n v="1"/>
  </r>
  <r>
    <x v="378"/>
    <n v="1"/>
    <m/>
    <n v="1"/>
  </r>
  <r>
    <x v="379"/>
    <n v="1"/>
    <m/>
    <n v="1"/>
  </r>
  <r>
    <x v="380"/>
    <n v="1"/>
    <m/>
    <n v="1"/>
  </r>
  <r>
    <x v="381"/>
    <n v="1"/>
    <m/>
    <n v="1"/>
  </r>
  <r>
    <x v="382"/>
    <n v="1"/>
    <m/>
    <n v="1"/>
  </r>
  <r>
    <x v="383"/>
    <n v="1"/>
    <m/>
    <n v="1"/>
  </r>
  <r>
    <x v="384"/>
    <n v="1"/>
    <m/>
    <n v="1"/>
  </r>
  <r>
    <x v="385"/>
    <n v="1"/>
    <m/>
    <n v="1"/>
  </r>
  <r>
    <x v="386"/>
    <n v="1"/>
    <m/>
    <n v="1"/>
  </r>
  <r>
    <x v="174"/>
    <n v="1"/>
    <m/>
    <n v="1"/>
  </r>
  <r>
    <x v="387"/>
    <n v="1"/>
    <m/>
    <n v="1"/>
  </r>
  <r>
    <x v="388"/>
    <n v="1"/>
    <m/>
    <n v="1"/>
  </r>
  <r>
    <x v="389"/>
    <n v="1"/>
    <m/>
    <n v="1"/>
  </r>
  <r>
    <x v="390"/>
    <n v="1"/>
    <m/>
    <n v="1"/>
  </r>
  <r>
    <x v="391"/>
    <n v="1"/>
    <m/>
    <n v="1"/>
  </r>
  <r>
    <x v="392"/>
    <n v="1"/>
    <m/>
    <n v="1"/>
  </r>
  <r>
    <x v="393"/>
    <n v="1"/>
    <m/>
    <n v="1"/>
  </r>
  <r>
    <x v="394"/>
    <n v="1"/>
    <m/>
    <n v="1"/>
  </r>
  <r>
    <x v="395"/>
    <n v="1"/>
    <m/>
    <n v="1"/>
  </r>
  <r>
    <x v="396"/>
    <n v="1"/>
    <m/>
    <n v="1"/>
  </r>
  <r>
    <x v="397"/>
    <n v="1"/>
    <m/>
    <n v="1"/>
  </r>
  <r>
    <x v="398"/>
    <n v="1"/>
    <m/>
    <n v="1"/>
  </r>
  <r>
    <x v="399"/>
    <n v="1"/>
    <m/>
    <n v="1"/>
  </r>
  <r>
    <x v="400"/>
    <n v="1"/>
    <m/>
    <n v="1"/>
  </r>
  <r>
    <x v="401"/>
    <n v="1"/>
    <m/>
    <n v="1"/>
  </r>
  <r>
    <x v="402"/>
    <n v="1"/>
    <m/>
    <n v="1"/>
  </r>
  <r>
    <x v="403"/>
    <n v="1"/>
    <m/>
    <n v="1"/>
  </r>
  <r>
    <x v="404"/>
    <n v="1"/>
    <m/>
    <n v="1"/>
  </r>
  <r>
    <x v="405"/>
    <n v="1"/>
    <m/>
    <n v="1"/>
  </r>
  <r>
    <x v="406"/>
    <n v="1"/>
    <m/>
    <n v="1"/>
  </r>
  <r>
    <x v="407"/>
    <n v="1"/>
    <m/>
    <n v="1"/>
  </r>
  <r>
    <x v="408"/>
    <n v="1"/>
    <m/>
    <n v="1"/>
  </r>
  <r>
    <x v="409"/>
    <n v="1"/>
    <m/>
    <n v="1"/>
  </r>
  <r>
    <x v="174"/>
    <n v="1"/>
    <m/>
    <n v="1"/>
  </r>
  <r>
    <x v="410"/>
    <n v="1"/>
    <m/>
    <n v="1"/>
  </r>
  <r>
    <x v="411"/>
    <n v="1"/>
    <m/>
    <n v="1"/>
  </r>
  <r>
    <x v="412"/>
    <n v="1"/>
    <m/>
    <n v="1"/>
  </r>
  <r>
    <x v="413"/>
    <n v="1"/>
    <m/>
    <n v="1"/>
  </r>
  <r>
    <x v="414"/>
    <n v="1"/>
    <m/>
    <n v="1"/>
  </r>
  <r>
    <x v="415"/>
    <n v="1"/>
    <m/>
    <n v="1"/>
  </r>
  <r>
    <x v="416"/>
    <n v="1"/>
    <m/>
    <n v="1"/>
  </r>
  <r>
    <x v="417"/>
    <n v="1"/>
    <m/>
    <n v="1"/>
  </r>
  <r>
    <x v="418"/>
    <n v="1"/>
    <m/>
    <n v="1"/>
  </r>
  <r>
    <x v="419"/>
    <n v="1"/>
    <m/>
    <n v="1"/>
  </r>
  <r>
    <x v="420"/>
    <n v="1"/>
    <m/>
    <n v="1"/>
  </r>
  <r>
    <x v="421"/>
    <n v="1"/>
    <m/>
    <n v="1"/>
  </r>
  <r>
    <x v="422"/>
    <n v="1"/>
    <m/>
    <n v="1"/>
  </r>
  <r>
    <x v="423"/>
    <n v="1"/>
    <m/>
    <n v="1"/>
  </r>
  <r>
    <x v="424"/>
    <n v="1"/>
    <m/>
    <n v="1"/>
  </r>
  <r>
    <x v="425"/>
    <n v="1"/>
    <m/>
    <n v="1"/>
  </r>
  <r>
    <x v="426"/>
    <n v="1"/>
    <m/>
    <n v="1"/>
  </r>
  <r>
    <x v="427"/>
    <n v="1"/>
    <m/>
    <n v="1"/>
  </r>
  <r>
    <x v="428"/>
    <n v="1"/>
    <m/>
    <n v="1"/>
  </r>
  <r>
    <x v="429"/>
    <n v="1"/>
    <m/>
    <n v="1"/>
  </r>
  <r>
    <x v="430"/>
    <n v="1"/>
    <m/>
    <n v="1"/>
  </r>
  <r>
    <x v="431"/>
    <n v="1"/>
    <m/>
    <n v="1"/>
  </r>
  <r>
    <x v="432"/>
    <n v="1"/>
    <m/>
    <n v="1"/>
  </r>
  <r>
    <x v="433"/>
    <n v="1"/>
    <m/>
    <n v="1"/>
  </r>
  <r>
    <x v="434"/>
    <n v="1"/>
    <m/>
    <n v="1"/>
  </r>
  <r>
    <x v="435"/>
    <n v="1"/>
    <m/>
    <n v="1"/>
  </r>
  <r>
    <x v="436"/>
    <n v="1"/>
    <m/>
    <n v="1"/>
  </r>
  <r>
    <x v="437"/>
    <n v="1"/>
    <m/>
    <n v="1"/>
  </r>
  <r>
    <x v="438"/>
    <n v="1"/>
    <m/>
    <n v="1"/>
  </r>
  <r>
    <x v="439"/>
    <n v="1"/>
    <m/>
    <n v="1"/>
  </r>
  <r>
    <x v="440"/>
    <n v="1"/>
    <m/>
    <n v="1"/>
  </r>
  <r>
    <x v="441"/>
    <n v="1"/>
    <m/>
    <n v="1"/>
  </r>
  <r>
    <x v="442"/>
    <n v="1"/>
    <m/>
    <n v="1"/>
  </r>
  <r>
    <x v="443"/>
    <n v="1"/>
    <m/>
    <n v="1"/>
  </r>
  <r>
    <x v="444"/>
    <n v="1"/>
    <m/>
    <n v="1"/>
  </r>
  <r>
    <x v="445"/>
    <n v="1"/>
    <m/>
    <n v="1"/>
  </r>
  <r>
    <x v="446"/>
    <n v="1"/>
    <m/>
    <n v="1"/>
  </r>
  <r>
    <x v="447"/>
    <n v="1"/>
    <m/>
    <n v="1"/>
  </r>
  <r>
    <x v="448"/>
    <n v="1"/>
    <m/>
    <n v="1"/>
  </r>
  <r>
    <x v="449"/>
    <n v="1"/>
    <m/>
    <n v="1"/>
  </r>
  <r>
    <x v="450"/>
    <n v="1"/>
    <m/>
    <n v="1"/>
  </r>
  <r>
    <x v="451"/>
    <n v="1"/>
    <m/>
    <n v="1"/>
  </r>
  <r>
    <x v="452"/>
    <n v="1"/>
    <m/>
    <n v="1"/>
  </r>
  <r>
    <x v="453"/>
    <n v="1"/>
    <m/>
    <n v="1"/>
  </r>
  <r>
    <x v="454"/>
    <n v="1"/>
    <m/>
    <n v="1"/>
  </r>
  <r>
    <x v="455"/>
    <n v="1"/>
    <m/>
    <n v="1"/>
  </r>
  <r>
    <x v="456"/>
    <n v="1"/>
    <m/>
    <n v="1"/>
  </r>
  <r>
    <x v="457"/>
    <n v="1"/>
    <m/>
    <n v="1"/>
  </r>
  <r>
    <x v="458"/>
    <n v="1"/>
    <m/>
    <n v="1"/>
  </r>
  <r>
    <x v="459"/>
    <n v="1"/>
    <m/>
    <n v="1"/>
  </r>
  <r>
    <x v="460"/>
    <n v="1"/>
    <m/>
    <n v="1"/>
  </r>
  <r>
    <x v="461"/>
    <n v="1"/>
    <m/>
    <n v="1"/>
  </r>
  <r>
    <x v="462"/>
    <n v="1"/>
    <m/>
    <n v="1"/>
  </r>
  <r>
    <x v="463"/>
    <n v="1"/>
    <m/>
    <n v="1"/>
  </r>
  <r>
    <x v="464"/>
    <n v="1"/>
    <m/>
    <n v="1"/>
  </r>
  <r>
    <x v="465"/>
    <n v="1"/>
    <m/>
    <n v="1"/>
  </r>
  <r>
    <x v="466"/>
    <n v="1"/>
    <m/>
    <n v="1"/>
  </r>
  <r>
    <x v="467"/>
    <n v="1"/>
    <m/>
    <n v="1"/>
  </r>
  <r>
    <x v="468"/>
    <n v="1"/>
    <m/>
    <n v="1"/>
  </r>
  <r>
    <x v="469"/>
    <n v="1"/>
    <m/>
    <n v="1"/>
  </r>
  <r>
    <x v="470"/>
    <n v="1"/>
    <m/>
    <n v="1"/>
  </r>
  <r>
    <x v="471"/>
    <n v="1"/>
    <m/>
    <n v="1"/>
  </r>
  <r>
    <x v="472"/>
    <n v="1"/>
    <m/>
    <n v="1"/>
  </r>
  <r>
    <x v="473"/>
    <n v="1"/>
    <m/>
    <n v="1"/>
  </r>
  <r>
    <x v="474"/>
    <n v="1"/>
    <m/>
    <n v="1"/>
  </r>
  <r>
    <x v="475"/>
    <n v="1"/>
    <m/>
    <n v="1"/>
  </r>
  <r>
    <x v="476"/>
    <n v="1"/>
    <m/>
    <n v="1"/>
  </r>
  <r>
    <x v="477"/>
    <n v="1"/>
    <m/>
    <n v="1"/>
  </r>
  <r>
    <x v="478"/>
    <n v="1"/>
    <m/>
    <n v="1"/>
  </r>
  <r>
    <x v="479"/>
    <n v="1"/>
    <m/>
    <n v="1"/>
  </r>
  <r>
    <x v="480"/>
    <n v="1"/>
    <m/>
    <n v="1"/>
  </r>
  <r>
    <x v="481"/>
    <n v="1"/>
    <m/>
    <n v="1"/>
  </r>
  <r>
    <x v="482"/>
    <n v="1"/>
    <m/>
    <n v="1"/>
  </r>
  <r>
    <x v="483"/>
    <n v="1"/>
    <m/>
    <n v="1"/>
  </r>
  <r>
    <x v="484"/>
    <n v="1"/>
    <m/>
    <n v="1"/>
  </r>
  <r>
    <x v="485"/>
    <n v="1"/>
    <m/>
    <n v="1"/>
  </r>
  <r>
    <x v="486"/>
    <n v="1"/>
    <m/>
    <n v="1"/>
  </r>
  <r>
    <x v="487"/>
    <n v="1"/>
    <m/>
    <n v="1"/>
  </r>
  <r>
    <x v="488"/>
    <n v="1"/>
    <m/>
    <n v="1"/>
  </r>
  <r>
    <x v="489"/>
    <n v="1"/>
    <m/>
    <n v="1"/>
  </r>
  <r>
    <x v="490"/>
    <n v="1"/>
    <m/>
    <n v="1"/>
  </r>
  <r>
    <x v="491"/>
    <n v="1"/>
    <m/>
    <n v="1"/>
  </r>
  <r>
    <x v="492"/>
    <n v="1"/>
    <m/>
    <n v="1"/>
  </r>
  <r>
    <x v="493"/>
    <n v="1"/>
    <m/>
    <n v="1"/>
  </r>
  <r>
    <x v="494"/>
    <n v="1"/>
    <m/>
    <n v="1"/>
  </r>
  <r>
    <x v="495"/>
    <n v="1"/>
    <m/>
    <n v="1"/>
  </r>
  <r>
    <x v="496"/>
    <n v="1"/>
    <m/>
    <n v="1"/>
  </r>
  <r>
    <x v="497"/>
    <n v="1"/>
    <m/>
    <n v="1"/>
  </r>
  <r>
    <x v="498"/>
    <n v="1"/>
    <m/>
    <n v="1"/>
  </r>
  <r>
    <x v="499"/>
    <n v="1"/>
    <m/>
    <n v="1"/>
  </r>
  <r>
    <x v="500"/>
    <n v="1"/>
    <m/>
    <n v="1"/>
  </r>
  <r>
    <x v="501"/>
    <n v="1"/>
    <m/>
    <n v="1"/>
  </r>
  <r>
    <x v="502"/>
    <n v="1"/>
    <m/>
    <n v="1"/>
  </r>
  <r>
    <x v="503"/>
    <n v="1"/>
    <m/>
    <n v="1"/>
  </r>
  <r>
    <x v="504"/>
    <n v="1"/>
    <m/>
    <n v="1"/>
  </r>
  <r>
    <x v="505"/>
    <n v="1"/>
    <m/>
    <n v="1"/>
  </r>
  <r>
    <x v="506"/>
    <n v="1"/>
    <m/>
    <n v="1"/>
  </r>
  <r>
    <x v="507"/>
    <n v="1"/>
    <m/>
    <n v="1"/>
  </r>
  <r>
    <x v="508"/>
    <n v="1"/>
    <m/>
    <n v="1"/>
  </r>
  <r>
    <x v="509"/>
    <n v="1"/>
    <m/>
    <n v="1"/>
  </r>
  <r>
    <x v="510"/>
    <n v="1"/>
    <m/>
    <n v="1"/>
  </r>
  <r>
    <x v="511"/>
    <n v="1"/>
    <m/>
    <n v="1"/>
  </r>
  <r>
    <x v="512"/>
    <n v="1"/>
    <m/>
    <n v="1"/>
  </r>
  <r>
    <x v="513"/>
    <n v="1"/>
    <m/>
    <n v="1"/>
  </r>
  <r>
    <x v="514"/>
    <n v="1"/>
    <m/>
    <n v="1"/>
  </r>
  <r>
    <x v="515"/>
    <n v="1"/>
    <m/>
    <n v="1"/>
  </r>
  <r>
    <x v="516"/>
    <n v="1"/>
    <m/>
    <n v="1"/>
  </r>
  <r>
    <x v="517"/>
    <n v="1"/>
    <m/>
    <n v="1"/>
  </r>
  <r>
    <x v="518"/>
    <n v="1"/>
    <m/>
    <n v="1"/>
  </r>
  <r>
    <x v="519"/>
    <n v="1"/>
    <m/>
    <n v="1"/>
  </r>
  <r>
    <x v="520"/>
    <n v="1"/>
    <m/>
    <n v="1"/>
  </r>
  <r>
    <x v="521"/>
    <n v="1"/>
    <m/>
    <n v="1"/>
  </r>
  <r>
    <x v="522"/>
    <n v="1"/>
    <m/>
    <n v="1"/>
  </r>
  <r>
    <x v="523"/>
    <n v="1"/>
    <m/>
    <n v="1"/>
  </r>
  <r>
    <x v="524"/>
    <n v="1"/>
    <m/>
    <n v="1"/>
  </r>
  <r>
    <x v="525"/>
    <n v="1"/>
    <m/>
    <n v="1"/>
  </r>
  <r>
    <x v="526"/>
    <n v="1"/>
    <m/>
    <n v="1"/>
  </r>
  <r>
    <x v="527"/>
    <n v="1"/>
    <m/>
    <n v="1"/>
  </r>
  <r>
    <x v="528"/>
    <n v="1"/>
    <m/>
    <n v="1"/>
  </r>
  <r>
    <x v="529"/>
    <n v="1"/>
    <m/>
    <n v="1"/>
  </r>
  <r>
    <x v="530"/>
    <n v="1"/>
    <m/>
    <n v="1"/>
  </r>
  <r>
    <x v="531"/>
    <n v="1"/>
    <m/>
    <n v="1"/>
  </r>
  <r>
    <x v="532"/>
    <n v="1"/>
    <m/>
    <n v="1"/>
  </r>
  <r>
    <x v="533"/>
    <n v="1"/>
    <m/>
    <n v="1"/>
  </r>
  <r>
    <x v="534"/>
    <n v="1"/>
    <m/>
    <n v="1"/>
  </r>
  <r>
    <x v="535"/>
    <n v="1"/>
    <m/>
    <n v="1"/>
  </r>
  <r>
    <x v="536"/>
    <n v="1"/>
    <m/>
    <n v="1"/>
  </r>
  <r>
    <x v="537"/>
    <n v="1"/>
    <m/>
    <n v="1"/>
  </r>
  <r>
    <x v="538"/>
    <n v="1"/>
    <m/>
    <n v="1"/>
  </r>
  <r>
    <x v="539"/>
    <n v="1"/>
    <m/>
    <n v="1"/>
  </r>
  <r>
    <x v="540"/>
    <n v="1"/>
    <m/>
    <n v="1"/>
  </r>
  <r>
    <x v="541"/>
    <n v="1"/>
    <m/>
    <n v="1"/>
  </r>
  <r>
    <x v="542"/>
    <n v="1"/>
    <m/>
    <n v="1"/>
  </r>
  <r>
    <x v="543"/>
    <n v="1"/>
    <m/>
    <n v="1"/>
  </r>
  <r>
    <x v="544"/>
    <n v="1"/>
    <m/>
    <n v="1"/>
  </r>
  <r>
    <x v="545"/>
    <n v="1"/>
    <m/>
    <n v="1"/>
  </r>
  <r>
    <x v="546"/>
    <n v="1"/>
    <m/>
    <n v="1"/>
  </r>
  <r>
    <x v="547"/>
    <n v="1"/>
    <m/>
    <n v="1"/>
  </r>
  <r>
    <x v="548"/>
    <n v="1"/>
    <m/>
    <n v="1"/>
  </r>
  <r>
    <x v="549"/>
    <n v="1"/>
    <m/>
    <n v="1"/>
  </r>
  <r>
    <x v="550"/>
    <n v="1"/>
    <m/>
    <n v="1"/>
  </r>
  <r>
    <x v="551"/>
    <n v="1"/>
    <m/>
    <n v="1"/>
  </r>
  <r>
    <x v="30"/>
    <m/>
    <n v="-1"/>
    <n v="-1"/>
  </r>
  <r>
    <x v="31"/>
    <m/>
    <n v="-1"/>
    <n v="-1"/>
  </r>
  <r>
    <x v="32"/>
    <m/>
    <n v="-1"/>
    <n v="-1"/>
  </r>
  <r>
    <x v="33"/>
    <m/>
    <n v="-1"/>
    <n v="-1"/>
  </r>
  <r>
    <x v="34"/>
    <m/>
    <n v="-1"/>
    <n v="-1"/>
  </r>
  <r>
    <x v="36"/>
    <m/>
    <n v="-1"/>
    <n v="-1"/>
  </r>
  <r>
    <x v="39"/>
    <m/>
    <n v="-1"/>
    <n v="-1"/>
  </r>
  <r>
    <x v="40"/>
    <m/>
    <n v="-1"/>
    <n v="-1"/>
  </r>
  <r>
    <x v="41"/>
    <m/>
    <n v="-1"/>
    <n v="-1"/>
  </r>
  <r>
    <x v="42"/>
    <m/>
    <n v="-1"/>
    <n v="-1"/>
  </r>
  <r>
    <x v="43"/>
    <m/>
    <n v="-1"/>
    <n v="-1"/>
  </r>
  <r>
    <x v="44"/>
    <m/>
    <n v="-1"/>
    <n v="-1"/>
  </r>
  <r>
    <x v="45"/>
    <m/>
    <n v="-1"/>
    <n v="-1"/>
  </r>
  <r>
    <x v="46"/>
    <m/>
    <n v="-1"/>
    <n v="-1"/>
  </r>
  <r>
    <x v="47"/>
    <m/>
    <n v="-1"/>
    <n v="-1"/>
  </r>
  <r>
    <x v="48"/>
    <m/>
    <n v="-1"/>
    <n v="-1"/>
  </r>
  <r>
    <x v="49"/>
    <m/>
    <n v="-1"/>
    <n v="-1"/>
  </r>
  <r>
    <x v="50"/>
    <m/>
    <n v="-1"/>
    <n v="-1"/>
  </r>
  <r>
    <x v="51"/>
    <m/>
    <n v="-1"/>
    <n v="-1"/>
  </r>
  <r>
    <x v="52"/>
    <m/>
    <n v="-1"/>
    <n v="-1"/>
  </r>
  <r>
    <x v="53"/>
    <m/>
    <n v="-1"/>
    <n v="-1"/>
  </r>
  <r>
    <x v="54"/>
    <m/>
    <n v="-1"/>
    <n v="-1"/>
  </r>
  <r>
    <x v="55"/>
    <m/>
    <n v="-1"/>
    <n v="-1"/>
  </r>
  <r>
    <x v="56"/>
    <m/>
    <n v="-1"/>
    <n v="-1"/>
  </r>
  <r>
    <x v="57"/>
    <m/>
    <n v="-1"/>
    <n v="-1"/>
  </r>
  <r>
    <x v="58"/>
    <m/>
    <n v="-1"/>
    <n v="-1"/>
  </r>
  <r>
    <x v="59"/>
    <m/>
    <n v="-1"/>
    <n v="-1"/>
  </r>
  <r>
    <x v="110"/>
    <m/>
    <n v="-1"/>
    <n v="-1"/>
  </r>
  <r>
    <x v="111"/>
    <m/>
    <n v="-1"/>
    <n v="-1"/>
  </r>
  <r>
    <x v="112"/>
    <m/>
    <n v="-1"/>
    <n v="-1"/>
  </r>
  <r>
    <x v="113"/>
    <m/>
    <n v="-1"/>
    <n v="-1"/>
  </r>
  <r>
    <x v="114"/>
    <m/>
    <n v="-1"/>
    <n v="-1"/>
  </r>
  <r>
    <x v="115"/>
    <m/>
    <n v="-1"/>
    <n v="-1"/>
  </r>
  <r>
    <x v="60"/>
    <m/>
    <n v="-1"/>
    <n v="-1"/>
  </r>
  <r>
    <x v="61"/>
    <m/>
    <n v="-1"/>
    <n v="-1"/>
  </r>
  <r>
    <x v="62"/>
    <m/>
    <n v="-1"/>
    <n v="-1"/>
  </r>
  <r>
    <x v="63"/>
    <m/>
    <n v="-1"/>
    <n v="-1"/>
  </r>
  <r>
    <x v="66"/>
    <m/>
    <n v="-1"/>
    <n v="-1"/>
  </r>
  <r>
    <x v="64"/>
    <m/>
    <n v="-1"/>
    <n v="-1"/>
  </r>
  <r>
    <x v="65"/>
    <m/>
    <n v="-1"/>
    <n v="-1"/>
  </r>
  <r>
    <x v="67"/>
    <m/>
    <n v="-1"/>
    <n v="-1"/>
  </r>
  <r>
    <x v="68"/>
    <m/>
    <n v="-1"/>
    <n v="-1"/>
  </r>
  <r>
    <x v="69"/>
    <m/>
    <n v="-1"/>
    <n v="-1"/>
  </r>
  <r>
    <x v="70"/>
    <m/>
    <n v="-1"/>
    <n v="-1"/>
  </r>
  <r>
    <x v="71"/>
    <m/>
    <n v="-1"/>
    <n v="-1"/>
  </r>
  <r>
    <x v="72"/>
    <m/>
    <n v="-1"/>
    <n v="-1"/>
  </r>
  <r>
    <x v="73"/>
    <m/>
    <n v="-1"/>
    <n v="-1"/>
  </r>
  <r>
    <x v="76"/>
    <m/>
    <n v="-1"/>
    <n v="-1"/>
  </r>
  <r>
    <x v="74"/>
    <m/>
    <n v="-1"/>
    <n v="-1"/>
  </r>
  <r>
    <x v="75"/>
    <m/>
    <n v="-1"/>
    <n v="-1"/>
  </r>
  <r>
    <x v="78"/>
    <m/>
    <n v="-1"/>
    <n v="-1"/>
  </r>
  <r>
    <x v="77"/>
    <m/>
    <n v="-1"/>
    <n v="-1"/>
  </r>
  <r>
    <x v="79"/>
    <m/>
    <n v="-1"/>
    <n v="-1"/>
  </r>
  <r>
    <x v="80"/>
    <m/>
    <n v="-1"/>
    <n v="-1"/>
  </r>
  <r>
    <x v="81"/>
    <m/>
    <n v="-1"/>
    <n v="-1"/>
  </r>
  <r>
    <x v="84"/>
    <m/>
    <n v="-1"/>
    <n v="-1"/>
  </r>
  <r>
    <x v="82"/>
    <m/>
    <n v="-1"/>
    <n v="-1"/>
  </r>
  <r>
    <x v="83"/>
    <m/>
    <n v="-1"/>
    <n v="-1"/>
  </r>
  <r>
    <x v="86"/>
    <m/>
    <n v="-1"/>
    <n v="-1"/>
  </r>
  <r>
    <x v="87"/>
    <m/>
    <n v="-1"/>
    <n v="-1"/>
  </r>
  <r>
    <x v="88"/>
    <m/>
    <n v="-1"/>
    <n v="-1"/>
  </r>
  <r>
    <x v="89"/>
    <m/>
    <n v="-1"/>
    <n v="-1"/>
  </r>
  <r>
    <x v="90"/>
    <m/>
    <n v="-1"/>
    <n v="-1"/>
  </r>
  <r>
    <x v="91"/>
    <m/>
    <n v="-1"/>
    <n v="-1"/>
  </r>
  <r>
    <x v="92"/>
    <m/>
    <n v="-1"/>
    <n v="-1"/>
  </r>
  <r>
    <x v="93"/>
    <m/>
    <n v="-1"/>
    <n v="-1"/>
  </r>
  <r>
    <x v="94"/>
    <m/>
    <n v="-1"/>
    <n v="-1"/>
  </r>
  <r>
    <x v="95"/>
    <m/>
    <n v="-1"/>
    <n v="-1"/>
  </r>
  <r>
    <x v="96"/>
    <m/>
    <n v="-1"/>
    <n v="-1"/>
  </r>
  <r>
    <x v="97"/>
    <m/>
    <n v="-1"/>
    <n v="-1"/>
  </r>
  <r>
    <x v="98"/>
    <m/>
    <n v="-1"/>
    <n v="-1"/>
  </r>
  <r>
    <x v="99"/>
    <m/>
    <n v="-1"/>
    <n v="-1"/>
  </r>
  <r>
    <x v="100"/>
    <m/>
    <n v="-1"/>
    <n v="-1"/>
  </r>
  <r>
    <x v="101"/>
    <m/>
    <n v="-1"/>
    <n v="-1"/>
  </r>
  <r>
    <x v="102"/>
    <m/>
    <n v="-1"/>
    <n v="-1"/>
  </r>
  <r>
    <x v="103"/>
    <m/>
    <n v="-1"/>
    <n v="-1"/>
  </r>
  <r>
    <x v="104"/>
    <m/>
    <n v="-1"/>
    <n v="-1"/>
  </r>
  <r>
    <x v="105"/>
    <m/>
    <n v="-1"/>
    <n v="-1"/>
  </r>
  <r>
    <x v="106"/>
    <m/>
    <n v="-1"/>
    <n v="-1"/>
  </r>
  <r>
    <x v="107"/>
    <m/>
    <n v="-1"/>
    <n v="-1"/>
  </r>
  <r>
    <x v="108"/>
    <m/>
    <n v="-1"/>
    <n v="-1"/>
  </r>
  <r>
    <x v="109"/>
    <m/>
    <n v="-1"/>
    <n v="-1"/>
  </r>
  <r>
    <x v="552"/>
    <m/>
    <n v="-1"/>
    <n v="-1"/>
  </r>
  <r>
    <x v="552"/>
    <m/>
    <n v="-1"/>
    <n v="-1"/>
  </r>
  <r>
    <x v="116"/>
    <m/>
    <n v="-1"/>
    <n v="-1"/>
  </r>
  <r>
    <x v="117"/>
    <m/>
    <n v="-1"/>
    <n v="-1"/>
  </r>
  <r>
    <x v="118"/>
    <m/>
    <n v="-1"/>
    <n v="-1"/>
  </r>
  <r>
    <x v="119"/>
    <m/>
    <n v="-1"/>
    <n v="-1"/>
  </r>
  <r>
    <x v="120"/>
    <m/>
    <n v="-1"/>
    <n v="-1"/>
  </r>
  <r>
    <x v="121"/>
    <m/>
    <n v="-1"/>
    <n v="-1"/>
  </r>
  <r>
    <x v="122"/>
    <m/>
    <n v="-1"/>
    <n v="-1"/>
  </r>
  <r>
    <x v="123"/>
    <m/>
    <n v="-1"/>
    <n v="-1"/>
  </r>
  <r>
    <x v="124"/>
    <m/>
    <n v="-1"/>
    <n v="-1"/>
  </r>
  <r>
    <x v="156"/>
    <m/>
    <n v="-1"/>
    <n v="-1"/>
  </r>
  <r>
    <x v="125"/>
    <m/>
    <n v="-1"/>
    <n v="-1"/>
  </r>
  <r>
    <x v="126"/>
    <m/>
    <n v="-1"/>
    <n v="-1"/>
  </r>
  <r>
    <x v="127"/>
    <m/>
    <n v="-1"/>
    <n v="-1"/>
  </r>
  <r>
    <x v="159"/>
    <m/>
    <n v="-1"/>
    <n v="-1"/>
  </r>
  <r>
    <x v="128"/>
    <m/>
    <n v="-1"/>
    <n v="-1"/>
  </r>
  <r>
    <x v="129"/>
    <m/>
    <n v="-1"/>
    <n v="-1"/>
  </r>
  <r>
    <x v="130"/>
    <m/>
    <n v="-1"/>
    <n v="-1"/>
  </r>
  <r>
    <x v="131"/>
    <m/>
    <n v="-1"/>
    <n v="-1"/>
  </r>
  <r>
    <x v="132"/>
    <m/>
    <n v="-1"/>
    <n v="-1"/>
  </r>
  <r>
    <x v="157"/>
    <m/>
    <n v="-1"/>
    <n v="-1"/>
  </r>
  <r>
    <x v="133"/>
    <m/>
    <n v="-1"/>
    <n v="-1"/>
  </r>
  <r>
    <x v="134"/>
    <m/>
    <n v="-1"/>
    <n v="-1"/>
  </r>
  <r>
    <x v="135"/>
    <m/>
    <n v="-1"/>
    <n v="-1"/>
  </r>
  <r>
    <x v="136"/>
    <m/>
    <n v="-1"/>
    <n v="-1"/>
  </r>
  <r>
    <x v="137"/>
    <m/>
    <n v="-1"/>
    <n v="-1"/>
  </r>
  <r>
    <x v="138"/>
    <m/>
    <n v="-1"/>
    <n v="-1"/>
  </r>
  <r>
    <x v="139"/>
    <m/>
    <n v="-1"/>
    <n v="-1"/>
  </r>
  <r>
    <x v="140"/>
    <m/>
    <n v="-1"/>
    <n v="-1"/>
  </r>
  <r>
    <x v="141"/>
    <m/>
    <n v="-1"/>
    <n v="-1"/>
  </r>
  <r>
    <x v="142"/>
    <m/>
    <n v="-1"/>
    <n v="-1"/>
  </r>
  <r>
    <x v="143"/>
    <m/>
    <n v="-1"/>
    <n v="-1"/>
  </r>
  <r>
    <x v="144"/>
    <m/>
    <n v="-1"/>
    <n v="-1"/>
  </r>
  <r>
    <x v="145"/>
    <m/>
    <n v="-1"/>
    <n v="-1"/>
  </r>
  <r>
    <x v="146"/>
    <m/>
    <n v="-1"/>
    <n v="-1"/>
  </r>
  <r>
    <x v="158"/>
    <m/>
    <n v="-1"/>
    <n v="-1"/>
  </r>
  <r>
    <x v="147"/>
    <m/>
    <n v="-1"/>
    <n v="-1"/>
  </r>
  <r>
    <x v="148"/>
    <m/>
    <n v="-1"/>
    <n v="-1"/>
  </r>
  <r>
    <x v="149"/>
    <m/>
    <n v="-1"/>
    <n v="-1"/>
  </r>
  <r>
    <x v="150"/>
    <m/>
    <n v="-1"/>
    <n v="-1"/>
  </r>
  <r>
    <x v="151"/>
    <m/>
    <n v="-1"/>
    <n v="-1"/>
  </r>
  <r>
    <x v="152"/>
    <m/>
    <n v="-1"/>
    <n v="-1"/>
  </r>
  <r>
    <x v="153"/>
    <m/>
    <n v="-1"/>
    <n v="-1"/>
  </r>
  <r>
    <x v="154"/>
    <m/>
    <n v="-1"/>
    <n v="-1"/>
  </r>
  <r>
    <x v="155"/>
    <m/>
    <n v="-1"/>
    <n v="-1"/>
  </r>
  <r>
    <x v="160"/>
    <m/>
    <n v="-1"/>
    <n v="-1"/>
  </r>
  <r>
    <x v="161"/>
    <m/>
    <n v="-1"/>
    <n v="-1"/>
  </r>
  <r>
    <x v="162"/>
    <m/>
    <n v="-1"/>
    <n v="-1"/>
  </r>
  <r>
    <x v="163"/>
    <m/>
    <n v="-1"/>
    <n v="-1"/>
  </r>
  <r>
    <x v="164"/>
    <m/>
    <n v="-1"/>
    <n v="-1"/>
  </r>
  <r>
    <x v="165"/>
    <m/>
    <n v="-1"/>
    <n v="-1"/>
  </r>
  <r>
    <x v="166"/>
    <m/>
    <n v="-1"/>
    <n v="-1"/>
  </r>
  <r>
    <x v="167"/>
    <m/>
    <n v="-1"/>
    <n v="-1"/>
  </r>
  <r>
    <x v="168"/>
    <m/>
    <n v="-1"/>
    <n v="-1"/>
  </r>
  <r>
    <x v="169"/>
    <m/>
    <n v="-1"/>
    <n v="-1"/>
  </r>
  <r>
    <x v="170"/>
    <m/>
    <n v="-1"/>
    <n v="-1"/>
  </r>
  <r>
    <x v="171"/>
    <m/>
    <n v="-1"/>
    <n v="-1"/>
  </r>
  <r>
    <x v="172"/>
    <m/>
    <n v="-1"/>
    <n v="-1"/>
  </r>
  <r>
    <x v="173"/>
    <m/>
    <n v="-1"/>
    <n v="-1"/>
  </r>
  <r>
    <x v="176"/>
    <m/>
    <n v="-1"/>
    <n v="-1"/>
  </r>
  <r>
    <x v="175"/>
    <m/>
    <n v="-1"/>
    <n v="-1"/>
  </r>
  <r>
    <x v="177"/>
    <m/>
    <n v="-1"/>
    <n v="-1"/>
  </r>
  <r>
    <x v="178"/>
    <m/>
    <n v="-1"/>
    <n v="-1"/>
  </r>
  <r>
    <x v="179"/>
    <m/>
    <n v="-1"/>
    <n v="-1"/>
  </r>
  <r>
    <x v="180"/>
    <m/>
    <n v="-1"/>
    <n v="-1"/>
  </r>
  <r>
    <x v="181"/>
    <m/>
    <n v="-1"/>
    <n v="-1"/>
  </r>
  <r>
    <x v="182"/>
    <m/>
    <n v="-1"/>
    <n v="-1"/>
  </r>
  <r>
    <x v="183"/>
    <m/>
    <n v="-1"/>
    <n v="-1"/>
  </r>
  <r>
    <x v="184"/>
    <m/>
    <n v="-1"/>
    <n v="-1"/>
  </r>
  <r>
    <x v="185"/>
    <m/>
    <n v="-1"/>
    <n v="-1"/>
  </r>
  <r>
    <x v="186"/>
    <m/>
    <n v="-1"/>
    <n v="-1"/>
  </r>
  <r>
    <x v="187"/>
    <m/>
    <n v="-1"/>
    <n v="-1"/>
  </r>
  <r>
    <x v="188"/>
    <m/>
    <n v="-1"/>
    <n v="-1"/>
  </r>
  <r>
    <x v="192"/>
    <m/>
    <n v="-1"/>
    <n v="-1"/>
  </r>
  <r>
    <x v="189"/>
    <m/>
    <n v="-1"/>
    <n v="-1"/>
  </r>
  <r>
    <x v="190"/>
    <m/>
    <n v="-1"/>
    <n v="-1"/>
  </r>
  <r>
    <x v="191"/>
    <m/>
    <n v="-1"/>
    <n v="-1"/>
  </r>
  <r>
    <x v="193"/>
    <m/>
    <n v="-1"/>
    <n v="-1"/>
  </r>
  <r>
    <x v="194"/>
    <m/>
    <n v="-1"/>
    <n v="-1"/>
  </r>
  <r>
    <x v="195"/>
    <m/>
    <n v="-1"/>
    <n v="-1"/>
  </r>
  <r>
    <x v="196"/>
    <m/>
    <n v="-1"/>
    <n v="-1"/>
  </r>
  <r>
    <x v="197"/>
    <m/>
    <n v="-1"/>
    <n v="-1"/>
  </r>
  <r>
    <x v="198"/>
    <m/>
    <n v="-1"/>
    <n v="-1"/>
  </r>
  <r>
    <x v="199"/>
    <m/>
    <n v="-1"/>
    <n v="-1"/>
  </r>
  <r>
    <x v="200"/>
    <m/>
    <n v="-1"/>
    <n v="-1"/>
  </r>
  <r>
    <x v="201"/>
    <m/>
    <n v="-1"/>
    <n v="-1"/>
  </r>
  <r>
    <x v="202"/>
    <m/>
    <n v="-1"/>
    <n v="-1"/>
  </r>
  <r>
    <x v="203"/>
    <m/>
    <n v="-1"/>
    <n v="-1"/>
  </r>
  <r>
    <x v="204"/>
    <m/>
    <n v="-1"/>
    <n v="-1"/>
  </r>
  <r>
    <x v="205"/>
    <m/>
    <n v="-1"/>
    <n v="-1"/>
  </r>
  <r>
    <x v="206"/>
    <m/>
    <n v="-1"/>
    <n v="-1"/>
  </r>
  <r>
    <x v="207"/>
    <m/>
    <n v="-1"/>
    <n v="-1"/>
  </r>
  <r>
    <x v="208"/>
    <m/>
    <n v="-1"/>
    <n v="-1"/>
  </r>
  <r>
    <x v="209"/>
    <m/>
    <n v="-1"/>
    <n v="-1"/>
  </r>
  <r>
    <x v="210"/>
    <m/>
    <n v="-1"/>
    <n v="-1"/>
  </r>
  <r>
    <x v="211"/>
    <m/>
    <n v="-1"/>
    <n v="-1"/>
  </r>
  <r>
    <x v="212"/>
    <m/>
    <n v="-1"/>
    <n v="-1"/>
  </r>
  <r>
    <x v="213"/>
    <m/>
    <n v="-1"/>
    <n v="-1"/>
  </r>
  <r>
    <x v="214"/>
    <m/>
    <n v="-1"/>
    <n v="-1"/>
  </r>
  <r>
    <x v="215"/>
    <m/>
    <n v="-1"/>
    <n v="-1"/>
  </r>
  <r>
    <x v="216"/>
    <m/>
    <n v="-1"/>
    <n v="-1"/>
  </r>
  <r>
    <x v="217"/>
    <m/>
    <n v="-1"/>
    <n v="-1"/>
  </r>
  <r>
    <x v="218"/>
    <m/>
    <n v="-1"/>
    <n v="-1"/>
  </r>
  <r>
    <x v="219"/>
    <m/>
    <n v="-1"/>
    <n v="-1"/>
  </r>
  <r>
    <x v="220"/>
    <m/>
    <n v="-1"/>
    <n v="-1"/>
  </r>
  <r>
    <x v="221"/>
    <m/>
    <n v="-1"/>
    <n v="-1"/>
  </r>
  <r>
    <x v="222"/>
    <m/>
    <n v="-1"/>
    <n v="-1"/>
  </r>
  <r>
    <x v="223"/>
    <m/>
    <n v="-1"/>
    <n v="-1"/>
  </r>
  <r>
    <x v="224"/>
    <m/>
    <n v="-1"/>
    <n v="-1"/>
  </r>
  <r>
    <x v="225"/>
    <m/>
    <n v="-1"/>
    <n v="-1"/>
  </r>
  <r>
    <x v="226"/>
    <m/>
    <n v="-1"/>
    <n v="-1"/>
  </r>
  <r>
    <x v="227"/>
    <m/>
    <n v="-1"/>
    <n v="-1"/>
  </r>
  <r>
    <x v="228"/>
    <m/>
    <n v="-1"/>
    <n v="-1"/>
  </r>
  <r>
    <x v="230"/>
    <m/>
    <n v="-1"/>
    <n v="-1"/>
  </r>
  <r>
    <x v="229"/>
    <m/>
    <n v="-1"/>
    <n v="-1"/>
  </r>
  <r>
    <x v="231"/>
    <m/>
    <n v="-1"/>
    <n v="-1"/>
  </r>
  <r>
    <x v="232"/>
    <m/>
    <n v="-1"/>
    <n v="-1"/>
  </r>
  <r>
    <x v="233"/>
    <m/>
    <n v="-1"/>
    <n v="-1"/>
  </r>
  <r>
    <x v="234"/>
    <m/>
    <n v="-1"/>
    <n v="-1"/>
  </r>
  <r>
    <x v="235"/>
    <m/>
    <n v="-1"/>
    <n v="-1"/>
  </r>
  <r>
    <x v="236"/>
    <m/>
    <n v="-1"/>
    <n v="-1"/>
  </r>
  <r>
    <x v="237"/>
    <m/>
    <n v="-1"/>
    <n v="-1"/>
  </r>
  <r>
    <x v="238"/>
    <m/>
    <n v="-1"/>
    <n v="-1"/>
  </r>
  <r>
    <x v="239"/>
    <m/>
    <n v="-1"/>
    <n v="-1"/>
  </r>
  <r>
    <x v="240"/>
    <m/>
    <n v="-1"/>
    <n v="-1"/>
  </r>
  <r>
    <x v="241"/>
    <m/>
    <n v="-1"/>
    <n v="-1"/>
  </r>
  <r>
    <x v="242"/>
    <m/>
    <n v="-1"/>
    <n v="-1"/>
  </r>
  <r>
    <x v="243"/>
    <m/>
    <n v="-1"/>
    <n v="-1"/>
  </r>
  <r>
    <x v="244"/>
    <m/>
    <n v="-1"/>
    <n v="-1"/>
  </r>
  <r>
    <x v="245"/>
    <m/>
    <n v="-1"/>
    <n v="-1"/>
  </r>
  <r>
    <x v="246"/>
    <m/>
    <n v="-1"/>
    <n v="-1"/>
  </r>
  <r>
    <x v="247"/>
    <m/>
    <n v="-1"/>
    <n v="-1"/>
  </r>
  <r>
    <x v="248"/>
    <m/>
    <n v="-1"/>
    <n v="-1"/>
  </r>
  <r>
    <x v="249"/>
    <m/>
    <n v="-1"/>
    <n v="-1"/>
  </r>
  <r>
    <x v="250"/>
    <m/>
    <n v="-1"/>
    <n v="-1"/>
  </r>
  <r>
    <x v="251"/>
    <m/>
    <n v="-1"/>
    <n v="-1"/>
  </r>
  <r>
    <x v="252"/>
    <m/>
    <n v="-1"/>
    <n v="-1"/>
  </r>
  <r>
    <x v="253"/>
    <m/>
    <n v="-1"/>
    <n v="-1"/>
  </r>
  <r>
    <x v="255"/>
    <m/>
    <n v="-1"/>
    <n v="-1"/>
  </r>
  <r>
    <x v="254"/>
    <m/>
    <n v="-1"/>
    <n v="-1"/>
  </r>
  <r>
    <x v="256"/>
    <m/>
    <n v="-1"/>
    <n v="-1"/>
  </r>
  <r>
    <x v="257"/>
    <m/>
    <n v="-1"/>
    <n v="-1"/>
  </r>
  <r>
    <x v="258"/>
    <m/>
    <n v="-1"/>
    <n v="-1"/>
  </r>
  <r>
    <x v="259"/>
    <m/>
    <n v="-1"/>
    <n v="-1"/>
  </r>
  <r>
    <x v="260"/>
    <m/>
    <n v="-1"/>
    <n v="-1"/>
  </r>
  <r>
    <x v="261"/>
    <m/>
    <n v="-1"/>
    <n v="-1"/>
  </r>
  <r>
    <x v="262"/>
    <m/>
    <n v="-1"/>
    <n v="-1"/>
  </r>
  <r>
    <x v="263"/>
    <m/>
    <n v="-1"/>
    <n v="-1"/>
  </r>
  <r>
    <x v="264"/>
    <m/>
    <n v="-1"/>
    <n v="-1"/>
  </r>
  <r>
    <x v="265"/>
    <m/>
    <n v="-1"/>
    <n v="-1"/>
  </r>
  <r>
    <x v="266"/>
    <m/>
    <n v="-1"/>
    <n v="-1"/>
  </r>
  <r>
    <x v="267"/>
    <m/>
    <n v="-1"/>
    <n v="-1"/>
  </r>
  <r>
    <x v="268"/>
    <m/>
    <n v="-1"/>
    <n v="-1"/>
  </r>
  <r>
    <x v="269"/>
    <m/>
    <n v="-1"/>
    <n v="-1"/>
  </r>
  <r>
    <x v="270"/>
    <m/>
    <n v="-1"/>
    <n v="-1"/>
  </r>
  <r>
    <x v="271"/>
    <m/>
    <n v="-1"/>
    <n v="-1"/>
  </r>
  <r>
    <x v="278"/>
    <m/>
    <n v="-1"/>
    <n v="-1"/>
  </r>
  <r>
    <x v="279"/>
    <m/>
    <n v="-1"/>
    <n v="-1"/>
  </r>
  <r>
    <x v="272"/>
    <m/>
    <n v="-1"/>
    <n v="-1"/>
  </r>
  <r>
    <x v="273"/>
    <m/>
    <n v="-1"/>
    <n v="-1"/>
  </r>
  <r>
    <x v="274"/>
    <m/>
    <n v="-1"/>
    <n v="-1"/>
  </r>
  <r>
    <x v="275"/>
    <m/>
    <n v="-1"/>
    <n v="-1"/>
  </r>
  <r>
    <x v="276"/>
    <m/>
    <n v="-1"/>
    <n v="-1"/>
  </r>
  <r>
    <x v="277"/>
    <m/>
    <n v="-1"/>
    <n v="-1"/>
  </r>
  <r>
    <x v="280"/>
    <m/>
    <n v="-1"/>
    <n v="-1"/>
  </r>
  <r>
    <x v="281"/>
    <m/>
    <n v="-1"/>
    <n v="-1"/>
  </r>
  <r>
    <x v="282"/>
    <m/>
    <n v="-1"/>
    <n v="-1"/>
  </r>
  <r>
    <x v="283"/>
    <m/>
    <n v="-1"/>
    <n v="-1"/>
  </r>
  <r>
    <x v="284"/>
    <m/>
    <n v="-1"/>
    <n v="-1"/>
  </r>
  <r>
    <x v="285"/>
    <m/>
    <n v="-1"/>
    <n v="-1"/>
  </r>
  <r>
    <x v="286"/>
    <m/>
    <n v="-1"/>
    <n v="-1"/>
  </r>
  <r>
    <x v="287"/>
    <m/>
    <n v="-1"/>
    <n v="-1"/>
  </r>
  <r>
    <x v="288"/>
    <m/>
    <n v="-1"/>
    <n v="-1"/>
  </r>
  <r>
    <x v="289"/>
    <m/>
    <n v="-1"/>
    <n v="-1"/>
  </r>
  <r>
    <x v="293"/>
    <m/>
    <n v="-1"/>
    <n v="-1"/>
  </r>
  <r>
    <x v="294"/>
    <m/>
    <n v="-1"/>
    <n v="-1"/>
  </r>
  <r>
    <x v="306"/>
    <m/>
    <n v="-1"/>
    <n v="-1"/>
  </r>
  <r>
    <x v="295"/>
    <m/>
    <n v="-1"/>
    <n v="-1"/>
  </r>
  <r>
    <x v="296"/>
    <m/>
    <n v="-1"/>
    <n v="-1"/>
  </r>
  <r>
    <x v="297"/>
    <m/>
    <n v="-1"/>
    <n v="-1"/>
  </r>
  <r>
    <x v="298"/>
    <m/>
    <n v="-1"/>
    <n v="-1"/>
  </r>
  <r>
    <x v="299"/>
    <m/>
    <n v="-1"/>
    <n v="-1"/>
  </r>
  <r>
    <x v="300"/>
    <m/>
    <n v="-1"/>
    <n v="-1"/>
  </r>
  <r>
    <x v="301"/>
    <m/>
    <n v="-1"/>
    <n v="-1"/>
  </r>
  <r>
    <x v="302"/>
    <m/>
    <n v="-1"/>
    <n v="-1"/>
  </r>
  <r>
    <x v="303"/>
    <m/>
    <n v="-1"/>
    <n v="-1"/>
  </r>
  <r>
    <x v="304"/>
    <m/>
    <n v="-1"/>
    <n v="-1"/>
  </r>
  <r>
    <x v="305"/>
    <m/>
    <n v="-1"/>
    <n v="-1"/>
  </r>
  <r>
    <x v="307"/>
    <m/>
    <n v="-1"/>
    <n v="-1"/>
  </r>
  <r>
    <x v="308"/>
    <m/>
    <n v="-1"/>
    <n v="-1"/>
  </r>
  <r>
    <x v="309"/>
    <m/>
    <n v="-1"/>
    <n v="-1"/>
  </r>
  <r>
    <x v="310"/>
    <m/>
    <n v="-1"/>
    <n v="-1"/>
  </r>
  <r>
    <x v="311"/>
    <m/>
    <n v="-1"/>
    <n v="-1"/>
  </r>
  <r>
    <x v="312"/>
    <m/>
    <n v="-1"/>
    <n v="-1"/>
  </r>
  <r>
    <x v="313"/>
    <m/>
    <n v="-1"/>
    <n v="-1"/>
  </r>
  <r>
    <x v="314"/>
    <m/>
    <n v="-1"/>
    <n v="-1"/>
  </r>
  <r>
    <x v="315"/>
    <m/>
    <n v="-1"/>
    <n v="-1"/>
  </r>
  <r>
    <x v="316"/>
    <m/>
    <n v="-1"/>
    <n v="-1"/>
  </r>
  <r>
    <x v="317"/>
    <m/>
    <n v="-1"/>
    <n v="-1"/>
  </r>
  <r>
    <x v="318"/>
    <m/>
    <n v="-1"/>
    <n v="-1"/>
  </r>
  <r>
    <x v="319"/>
    <m/>
    <n v="-1"/>
    <n v="-1"/>
  </r>
  <r>
    <x v="320"/>
    <m/>
    <n v="-1"/>
    <n v="-1"/>
  </r>
  <r>
    <x v="321"/>
    <m/>
    <n v="-1"/>
    <n v="-1"/>
  </r>
  <r>
    <x v="322"/>
    <m/>
    <n v="-1"/>
    <n v="-1"/>
  </r>
  <r>
    <x v="323"/>
    <m/>
    <n v="-1"/>
    <n v="-1"/>
  </r>
  <r>
    <x v="340"/>
    <m/>
    <n v="-1"/>
    <n v="-1"/>
  </r>
  <r>
    <x v="324"/>
    <m/>
    <n v="-1"/>
    <n v="-1"/>
  </r>
  <r>
    <x v="325"/>
    <m/>
    <n v="-1"/>
    <n v="-1"/>
  </r>
  <r>
    <x v="326"/>
    <m/>
    <n v="-1"/>
    <n v="-1"/>
  </r>
  <r>
    <x v="327"/>
    <m/>
    <n v="-1"/>
    <n v="-1"/>
  </r>
  <r>
    <x v="328"/>
    <m/>
    <n v="-1"/>
    <n v="-1"/>
  </r>
  <r>
    <x v="329"/>
    <m/>
    <n v="-1"/>
    <n v="-1"/>
  </r>
  <r>
    <x v="330"/>
    <m/>
    <n v="-1"/>
    <n v="-1"/>
  </r>
  <r>
    <x v="331"/>
    <m/>
    <n v="-1"/>
    <n v="-1"/>
  </r>
  <r>
    <x v="332"/>
    <m/>
    <n v="-1"/>
    <n v="-1"/>
  </r>
  <r>
    <x v="333"/>
    <m/>
    <n v="-1"/>
    <n v="-1"/>
  </r>
  <r>
    <x v="334"/>
    <m/>
    <n v="-1"/>
    <n v="-1"/>
  </r>
  <r>
    <x v="343"/>
    <m/>
    <n v="-1"/>
    <n v="-1"/>
  </r>
  <r>
    <x v="341"/>
    <m/>
    <n v="-1"/>
    <n v="-1"/>
  </r>
  <r>
    <x v="344"/>
    <m/>
    <n v="-1"/>
    <n v="-1"/>
  </r>
  <r>
    <x v="336"/>
    <m/>
    <n v="-1"/>
    <n v="-1"/>
  </r>
  <r>
    <x v="338"/>
    <m/>
    <n v="-1"/>
    <n v="-1"/>
  </r>
  <r>
    <x v="337"/>
    <m/>
    <n v="-1"/>
    <n v="-1"/>
  </r>
  <r>
    <x v="339"/>
    <m/>
    <n v="-1"/>
    <n v="-1"/>
  </r>
  <r>
    <x v="342"/>
    <m/>
    <n v="-1"/>
    <n v="-1"/>
  </r>
  <r>
    <x v="345"/>
    <m/>
    <n v="-1"/>
    <n v="-1"/>
  </r>
  <r>
    <x v="346"/>
    <m/>
    <n v="-1"/>
    <n v="-1"/>
  </r>
  <r>
    <x v="347"/>
    <m/>
    <n v="-1"/>
    <n v="-1"/>
  </r>
  <r>
    <x v="348"/>
    <m/>
    <n v="-1"/>
    <n v="-1"/>
  </r>
  <r>
    <x v="349"/>
    <m/>
    <n v="-1"/>
    <n v="-1"/>
  </r>
  <r>
    <x v="350"/>
    <m/>
    <n v="-1"/>
    <n v="-1"/>
  </r>
  <r>
    <x v="335"/>
    <m/>
    <n v="-1"/>
    <n v="-1"/>
  </r>
  <r>
    <x v="290"/>
    <m/>
    <n v="-1"/>
    <n v="-1"/>
  </r>
  <r>
    <x v="291"/>
    <m/>
    <n v="-1"/>
    <n v="-1"/>
  </r>
  <r>
    <x v="292"/>
    <m/>
    <n v="-1"/>
    <n v="-1"/>
  </r>
  <r>
    <x v="360"/>
    <m/>
    <n v="-1"/>
    <n v="-1"/>
  </r>
  <r>
    <x v="361"/>
    <m/>
    <n v="-1"/>
    <n v="-1"/>
  </r>
  <r>
    <x v="362"/>
    <m/>
    <n v="-1"/>
    <n v="-1"/>
  </r>
  <r>
    <x v="363"/>
    <m/>
    <n v="-1"/>
    <n v="-1"/>
  </r>
  <r>
    <x v="364"/>
    <m/>
    <n v="-1"/>
    <n v="-1"/>
  </r>
  <r>
    <x v="365"/>
    <m/>
    <n v="-1"/>
    <n v="-1"/>
  </r>
  <r>
    <x v="366"/>
    <m/>
    <n v="-1"/>
    <n v="-1"/>
  </r>
  <r>
    <x v="367"/>
    <m/>
    <n v="-1"/>
    <n v="-1"/>
  </r>
  <r>
    <x v="368"/>
    <m/>
    <n v="-1"/>
    <n v="-1"/>
  </r>
  <r>
    <x v="369"/>
    <m/>
    <n v="-1"/>
    <n v="-1"/>
  </r>
  <r>
    <x v="370"/>
    <m/>
    <n v="-1"/>
    <n v="-1"/>
  </r>
  <r>
    <x v="371"/>
    <m/>
    <n v="-1"/>
    <n v="-1"/>
  </r>
  <r>
    <x v="449"/>
    <m/>
    <n v="-1"/>
    <n v="-1"/>
  </r>
  <r>
    <x v="450"/>
    <m/>
    <n v="-1"/>
    <n v="-1"/>
  </r>
  <r>
    <x v="451"/>
    <m/>
    <n v="-1"/>
    <n v="-1"/>
  </r>
  <r>
    <x v="452"/>
    <m/>
    <n v="-1"/>
    <n v="-1"/>
  </r>
  <r>
    <x v="453"/>
    <m/>
    <n v="-1"/>
    <n v="-1"/>
  </r>
  <r>
    <x v="455"/>
    <m/>
    <n v="-1"/>
    <n v="-1"/>
  </r>
  <r>
    <x v="454"/>
    <m/>
    <n v="-1"/>
    <n v="-1"/>
  </r>
  <r>
    <x v="456"/>
    <m/>
    <n v="-1"/>
    <n v="-1"/>
  </r>
  <r>
    <x v="457"/>
    <m/>
    <n v="-1"/>
    <n v="-1"/>
  </r>
  <r>
    <x v="458"/>
    <m/>
    <n v="-1"/>
    <n v="-1"/>
  </r>
  <r>
    <x v="372"/>
    <m/>
    <n v="-1"/>
    <n v="-1"/>
  </r>
  <r>
    <x v="373"/>
    <m/>
    <n v="-1"/>
    <n v="-1"/>
  </r>
  <r>
    <x v="374"/>
    <m/>
    <n v="-1"/>
    <n v="-1"/>
  </r>
  <r>
    <x v="388"/>
    <m/>
    <n v="-1"/>
    <n v="-1"/>
  </r>
  <r>
    <x v="375"/>
    <m/>
    <n v="-1"/>
    <n v="-1"/>
  </r>
  <r>
    <x v="376"/>
    <m/>
    <n v="-1"/>
    <n v="-1"/>
  </r>
  <r>
    <x v="377"/>
    <m/>
    <n v="-1"/>
    <n v="-1"/>
  </r>
  <r>
    <x v="378"/>
    <m/>
    <n v="-1"/>
    <n v="-1"/>
  </r>
  <r>
    <x v="379"/>
    <m/>
    <n v="-1"/>
    <n v="-1"/>
  </r>
  <r>
    <x v="380"/>
    <m/>
    <n v="-1"/>
    <n v="-1"/>
  </r>
  <r>
    <x v="381"/>
    <m/>
    <n v="-1"/>
    <n v="-1"/>
  </r>
  <r>
    <x v="382"/>
    <m/>
    <n v="-1"/>
    <n v="-1"/>
  </r>
  <r>
    <x v="383"/>
    <m/>
    <n v="-1"/>
    <n v="-1"/>
  </r>
  <r>
    <x v="384"/>
    <m/>
    <n v="-1"/>
    <n v="-1"/>
  </r>
  <r>
    <x v="385"/>
    <m/>
    <n v="-1"/>
    <n v="-1"/>
  </r>
  <r>
    <x v="386"/>
    <m/>
    <n v="-1"/>
    <n v="-1"/>
  </r>
  <r>
    <x v="389"/>
    <m/>
    <n v="-1"/>
    <n v="-1"/>
  </r>
  <r>
    <x v="390"/>
    <m/>
    <n v="-1"/>
    <n v="-1"/>
  </r>
  <r>
    <x v="391"/>
    <m/>
    <n v="-1"/>
    <n v="-1"/>
  </r>
  <r>
    <x v="387"/>
    <m/>
    <n v="-1"/>
    <n v="-1"/>
  </r>
  <r>
    <x v="392"/>
    <m/>
    <n v="-1"/>
    <n v="-1"/>
  </r>
  <r>
    <x v="393"/>
    <m/>
    <n v="-1"/>
    <n v="-1"/>
  </r>
  <r>
    <x v="394"/>
    <m/>
    <n v="-1"/>
    <n v="-1"/>
  </r>
  <r>
    <x v="395"/>
    <m/>
    <n v="-1"/>
    <n v="-1"/>
  </r>
  <r>
    <x v="413"/>
    <m/>
    <n v="-1"/>
    <n v="-1"/>
  </r>
  <r>
    <x v="396"/>
    <m/>
    <n v="-1"/>
    <n v="-1"/>
  </r>
  <r>
    <x v="397"/>
    <m/>
    <n v="-1"/>
    <n v="-1"/>
  </r>
  <r>
    <x v="412"/>
    <m/>
    <n v="-1"/>
    <n v="-1"/>
  </r>
  <r>
    <x v="398"/>
    <m/>
    <n v="-1"/>
    <n v="-1"/>
  </r>
  <r>
    <x v="414"/>
    <m/>
    <n v="-1"/>
    <n v="-1"/>
  </r>
  <r>
    <x v="415"/>
    <m/>
    <n v="-1"/>
    <n v="-1"/>
  </r>
  <r>
    <x v="399"/>
    <m/>
    <n v="-1"/>
    <n v="-1"/>
  </r>
  <r>
    <x v="400"/>
    <m/>
    <n v="-1"/>
    <n v="-1"/>
  </r>
  <r>
    <x v="401"/>
    <m/>
    <n v="-1"/>
    <n v="-1"/>
  </r>
  <r>
    <x v="402"/>
    <m/>
    <n v="-1"/>
    <n v="-1"/>
  </r>
  <r>
    <x v="410"/>
    <m/>
    <n v="-1"/>
    <n v="-1"/>
  </r>
  <r>
    <x v="411"/>
    <m/>
    <n v="-1"/>
    <n v="-1"/>
  </r>
  <r>
    <x v="416"/>
    <m/>
    <n v="-1"/>
    <n v="-1"/>
  </r>
  <r>
    <x v="403"/>
    <m/>
    <n v="-1"/>
    <n v="-1"/>
  </r>
  <r>
    <x v="404"/>
    <m/>
    <n v="-1"/>
    <n v="-1"/>
  </r>
  <r>
    <x v="405"/>
    <m/>
    <n v="-1"/>
    <n v="-1"/>
  </r>
  <r>
    <x v="406"/>
    <m/>
    <n v="-1"/>
    <n v="-1"/>
  </r>
  <r>
    <x v="407"/>
    <m/>
    <n v="-1"/>
    <n v="-1"/>
  </r>
  <r>
    <x v="408"/>
    <m/>
    <n v="-1"/>
    <n v="-1"/>
  </r>
  <r>
    <x v="409"/>
    <m/>
    <n v="-1"/>
    <n v="-1"/>
  </r>
  <r>
    <x v="417"/>
    <m/>
    <n v="-1"/>
    <n v="-1"/>
  </r>
  <r>
    <x v="418"/>
    <m/>
    <n v="-1"/>
    <n v="-1"/>
  </r>
  <r>
    <x v="426"/>
    <m/>
    <n v="-1"/>
    <n v="-1"/>
  </r>
  <r>
    <x v="419"/>
    <m/>
    <n v="-1"/>
    <n v="-1"/>
  </r>
  <r>
    <x v="420"/>
    <m/>
    <n v="-1"/>
    <n v="-1"/>
  </r>
  <r>
    <x v="421"/>
    <m/>
    <n v="-1"/>
    <n v="-1"/>
  </r>
  <r>
    <x v="422"/>
    <m/>
    <n v="-1"/>
    <n v="-1"/>
  </r>
  <r>
    <x v="423"/>
    <m/>
    <n v="-1"/>
    <n v="-1"/>
  </r>
  <r>
    <x v="424"/>
    <m/>
    <n v="-1"/>
    <n v="-1"/>
  </r>
  <r>
    <x v="425"/>
    <m/>
    <n v="-1"/>
    <n v="-1"/>
  </r>
  <r>
    <x v="427"/>
    <m/>
    <n v="-1"/>
    <n v="-1"/>
  </r>
  <r>
    <x v="428"/>
    <m/>
    <n v="-1"/>
    <n v="-1"/>
  </r>
  <r>
    <x v="429"/>
    <m/>
    <n v="-1"/>
    <n v="-1"/>
  </r>
  <r>
    <x v="430"/>
    <m/>
    <n v="-1"/>
    <n v="-1"/>
  </r>
  <r>
    <x v="431"/>
    <m/>
    <n v="-1"/>
    <n v="-1"/>
  </r>
  <r>
    <x v="432"/>
    <m/>
    <n v="-1"/>
    <n v="-1"/>
  </r>
  <r>
    <x v="447"/>
    <m/>
    <n v="-1"/>
    <n v="-1"/>
  </r>
  <r>
    <x v="433"/>
    <m/>
    <n v="-1"/>
    <n v="-1"/>
  </r>
  <r>
    <x v="434"/>
    <m/>
    <n v="-1"/>
    <n v="-1"/>
  </r>
  <r>
    <x v="435"/>
    <m/>
    <n v="-1"/>
    <n v="-1"/>
  </r>
  <r>
    <x v="436"/>
    <m/>
    <n v="-1"/>
    <n v="-1"/>
  </r>
  <r>
    <x v="437"/>
    <m/>
    <n v="-1"/>
    <n v="-1"/>
  </r>
  <r>
    <x v="438"/>
    <m/>
    <n v="-1"/>
    <n v="-1"/>
  </r>
  <r>
    <x v="439"/>
    <m/>
    <n v="-1"/>
    <n v="-1"/>
  </r>
  <r>
    <x v="448"/>
    <m/>
    <n v="-1"/>
    <n v="-1"/>
  </r>
  <r>
    <x v="440"/>
    <m/>
    <n v="-1"/>
    <n v="-1"/>
  </r>
  <r>
    <x v="441"/>
    <m/>
    <n v="-1"/>
    <n v="-1"/>
  </r>
  <r>
    <x v="442"/>
    <m/>
    <n v="-1"/>
    <n v="-1"/>
  </r>
  <r>
    <x v="443"/>
    <m/>
    <n v="-1"/>
    <n v="-1"/>
  </r>
  <r>
    <x v="444"/>
    <m/>
    <n v="-1"/>
    <n v="-1"/>
  </r>
  <r>
    <x v="445"/>
    <m/>
    <n v="-1"/>
    <n v="-1"/>
  </r>
  <r>
    <x v="446"/>
    <m/>
    <n v="-1"/>
    <n v="-1"/>
  </r>
  <r>
    <x v="459"/>
    <m/>
    <n v="-1"/>
    <n v="-1"/>
  </r>
  <r>
    <x v="460"/>
    <m/>
    <n v="-1"/>
    <n v="-1"/>
  </r>
  <r>
    <x v="461"/>
    <m/>
    <n v="-1"/>
    <n v="-1"/>
  </r>
  <r>
    <x v="462"/>
    <m/>
    <n v="-1"/>
    <n v="-1"/>
  </r>
  <r>
    <x v="463"/>
    <m/>
    <n v="-1"/>
    <n v="-1"/>
  </r>
  <r>
    <x v="464"/>
    <m/>
    <n v="-1"/>
    <n v="-1"/>
  </r>
  <r>
    <x v="465"/>
    <m/>
    <n v="-1"/>
    <n v="-1"/>
  </r>
  <r>
    <x v="466"/>
    <m/>
    <n v="-1"/>
    <n v="-1"/>
  </r>
  <r>
    <x v="467"/>
    <m/>
    <n v="-1"/>
    <n v="-1"/>
  </r>
  <r>
    <x v="468"/>
    <m/>
    <n v="-1"/>
    <n v="-1"/>
  </r>
  <r>
    <x v="469"/>
    <m/>
    <n v="-1"/>
    <n v="-1"/>
  </r>
  <r>
    <x v="470"/>
    <m/>
    <n v="-1"/>
    <n v="-1"/>
  </r>
  <r>
    <x v="471"/>
    <m/>
    <n v="-1"/>
    <n v="-1"/>
  </r>
  <r>
    <x v="472"/>
    <m/>
    <n v="-1"/>
    <n v="-1"/>
  </r>
  <r>
    <x v="473"/>
    <m/>
    <n v="-1"/>
    <n v="-1"/>
  </r>
  <r>
    <x v="474"/>
    <m/>
    <n v="-1"/>
    <n v="-1"/>
  </r>
  <r>
    <x v="475"/>
    <m/>
    <n v="-1"/>
    <n v="-1"/>
  </r>
  <r>
    <x v="476"/>
    <m/>
    <n v="-1"/>
    <n v="-1"/>
  </r>
  <r>
    <x v="477"/>
    <m/>
    <n v="-1"/>
    <n v="-1"/>
  </r>
  <r>
    <x v="478"/>
    <m/>
    <n v="-1"/>
    <n v="-1"/>
  </r>
  <r>
    <x v="479"/>
    <m/>
    <n v="-1"/>
    <n v="-1"/>
  </r>
  <r>
    <x v="480"/>
    <m/>
    <n v="-1"/>
    <n v="-1"/>
  </r>
  <r>
    <x v="481"/>
    <m/>
    <n v="-1"/>
    <n v="-1"/>
  </r>
  <r>
    <x v="482"/>
    <m/>
    <n v="-1"/>
    <n v="-1"/>
  </r>
  <r>
    <x v="483"/>
    <m/>
    <n v="-1"/>
    <n v="-1"/>
  </r>
  <r>
    <x v="484"/>
    <m/>
    <n v="-1"/>
    <n v="-1"/>
  </r>
  <r>
    <x v="485"/>
    <m/>
    <n v="-1"/>
    <n v="-1"/>
  </r>
  <r>
    <x v="486"/>
    <m/>
    <n v="-1"/>
    <n v="-1"/>
  </r>
  <r>
    <x v="488"/>
    <m/>
    <n v="-1"/>
    <n v="-1"/>
  </r>
  <r>
    <x v="489"/>
    <m/>
    <n v="-1"/>
    <n v="-1"/>
  </r>
  <r>
    <x v="490"/>
    <m/>
    <n v="-1"/>
    <n v="-1"/>
  </r>
  <r>
    <x v="491"/>
    <m/>
    <n v="-1"/>
    <n v="-1"/>
  </r>
  <r>
    <x v="492"/>
    <m/>
    <n v="-1"/>
    <n v="-1"/>
  </r>
  <r>
    <x v="493"/>
    <m/>
    <n v="-1"/>
    <n v="-1"/>
  </r>
  <r>
    <x v="494"/>
    <m/>
    <n v="-1"/>
    <n v="-1"/>
  </r>
  <r>
    <x v="495"/>
    <m/>
    <n v="-1"/>
    <n v="-1"/>
  </r>
  <r>
    <x v="496"/>
    <m/>
    <n v="-1"/>
    <n v="-1"/>
  </r>
  <r>
    <x v="497"/>
    <m/>
    <n v="-1"/>
    <n v="-1"/>
  </r>
  <r>
    <x v="498"/>
    <m/>
    <n v="-1"/>
    <n v="-1"/>
  </r>
  <r>
    <x v="499"/>
    <m/>
    <n v="-1"/>
    <n v="-1"/>
  </r>
  <r>
    <x v="500"/>
    <m/>
    <n v="-1"/>
    <n v="-1"/>
  </r>
  <r>
    <x v="528"/>
    <m/>
    <n v="-1"/>
    <n v="-1"/>
  </r>
  <r>
    <x v="501"/>
    <m/>
    <n v="-1"/>
    <n v="-1"/>
  </r>
  <r>
    <x v="502"/>
    <m/>
    <n v="-1"/>
    <n v="-1"/>
  </r>
  <r>
    <x v="503"/>
    <m/>
    <n v="-1"/>
    <n v="-1"/>
  </r>
  <r>
    <x v="504"/>
    <m/>
    <n v="-1"/>
    <n v="-1"/>
  </r>
  <r>
    <x v="505"/>
    <m/>
    <n v="-1"/>
    <n v="-1"/>
  </r>
  <r>
    <x v="506"/>
    <m/>
    <n v="-1"/>
    <n v="-1"/>
  </r>
  <r>
    <x v="507"/>
    <m/>
    <n v="-1"/>
    <n v="-1"/>
  </r>
  <r>
    <x v="508"/>
    <m/>
    <n v="-1"/>
    <n v="-1"/>
  </r>
  <r>
    <x v="509"/>
    <m/>
    <n v="-1"/>
    <n v="-1"/>
  </r>
  <r>
    <x v="510"/>
    <m/>
    <n v="-1"/>
    <n v="-1"/>
  </r>
  <r>
    <x v="511"/>
    <m/>
    <n v="-1"/>
    <n v="-1"/>
  </r>
  <r>
    <x v="512"/>
    <m/>
    <n v="-1"/>
    <n v="-1"/>
  </r>
  <r>
    <x v="513"/>
    <m/>
    <n v="-1"/>
    <n v="-1"/>
  </r>
  <r>
    <x v="531"/>
    <m/>
    <n v="-1"/>
    <n v="-1"/>
  </r>
  <r>
    <x v="514"/>
    <m/>
    <n v="-1"/>
    <n v="-1"/>
  </r>
  <r>
    <x v="515"/>
    <m/>
    <n v="-1"/>
    <n v="-1"/>
  </r>
  <r>
    <x v="532"/>
    <m/>
    <n v="-1"/>
    <n v="-1"/>
  </r>
  <r>
    <x v="516"/>
    <m/>
    <n v="-1"/>
    <n v="-1"/>
  </r>
  <r>
    <x v="517"/>
    <m/>
    <n v="-1"/>
    <n v="-1"/>
  </r>
  <r>
    <x v="518"/>
    <m/>
    <n v="-1"/>
    <n v="-1"/>
  </r>
  <r>
    <x v="519"/>
    <m/>
    <n v="-1"/>
    <n v="-1"/>
  </r>
  <r>
    <x v="520"/>
    <m/>
    <n v="-1"/>
    <n v="-1"/>
  </r>
  <r>
    <x v="521"/>
    <m/>
    <n v="-1"/>
    <n v="-1"/>
  </r>
  <r>
    <x v="527"/>
    <m/>
    <n v="-1"/>
    <n v="-1"/>
  </r>
  <r>
    <x v="533"/>
    <m/>
    <n v="-1"/>
    <n v="-1"/>
  </r>
  <r>
    <x v="534"/>
    <m/>
    <n v="-1"/>
    <n v="-1"/>
  </r>
  <r>
    <x v="522"/>
    <m/>
    <n v="-1"/>
    <n v="-1"/>
  </r>
  <r>
    <x v="523"/>
    <m/>
    <n v="-1"/>
    <n v="-1"/>
  </r>
  <r>
    <x v="524"/>
    <m/>
    <n v="-1"/>
    <n v="-1"/>
  </r>
  <r>
    <x v="525"/>
    <m/>
    <n v="-1"/>
    <n v="-1"/>
  </r>
  <r>
    <x v="526"/>
    <m/>
    <n v="-1"/>
    <n v="-1"/>
  </r>
  <r>
    <x v="529"/>
    <m/>
    <n v="-1"/>
    <n v="-1"/>
  </r>
  <r>
    <x v="530"/>
    <m/>
    <n v="-1"/>
    <n v="-1"/>
  </r>
  <r>
    <x v="535"/>
    <m/>
    <n v="-1"/>
    <n v="-1"/>
  </r>
  <r>
    <x v="542"/>
    <m/>
    <n v="-1"/>
    <n v="-1"/>
  </r>
  <r>
    <x v="543"/>
    <m/>
    <n v="-1"/>
    <n v="-1"/>
  </r>
  <r>
    <x v="544"/>
    <m/>
    <n v="-1"/>
    <n v="-1"/>
  </r>
  <r>
    <x v="545"/>
    <m/>
    <n v="-1"/>
    <n v="-1"/>
  </r>
  <r>
    <x v="546"/>
    <m/>
    <n v="-1"/>
    <n v="-1"/>
  </r>
  <r>
    <x v="547"/>
    <m/>
    <n v="-1"/>
    <n v="-1"/>
  </r>
  <r>
    <x v="548"/>
    <m/>
    <n v="-1"/>
    <n v="-1"/>
  </r>
  <r>
    <x v="549"/>
    <m/>
    <n v="-1"/>
    <n v="-1"/>
  </r>
  <r>
    <x v="550"/>
    <m/>
    <n v="-1"/>
    <n v="-1"/>
  </r>
  <r>
    <x v="552"/>
    <m/>
    <n v="-1"/>
    <n v="-1"/>
  </r>
  <r>
    <x v="552"/>
    <m/>
    <n v="-1"/>
    <n v="-1"/>
  </r>
  <r>
    <x v="552"/>
    <m/>
    <n v="-1"/>
    <n v="-1"/>
  </r>
  <r>
    <x v="552"/>
    <m/>
    <n v="-1"/>
    <n v="-1"/>
  </r>
  <r>
    <x v="552"/>
    <m/>
    <n v="-1"/>
    <n v="-1"/>
  </r>
  <r>
    <x v="552"/>
    <m/>
    <n v="-1"/>
    <n v="-1"/>
  </r>
  <r>
    <x v="552"/>
    <m/>
    <n v="-1"/>
    <n v="-1"/>
  </r>
  <r>
    <x v="0"/>
    <m/>
    <n v="-1"/>
    <n v="-1"/>
  </r>
  <r>
    <x v="1"/>
    <m/>
    <n v="-1"/>
    <n v="-1"/>
  </r>
  <r>
    <x v="2"/>
    <m/>
    <n v="-1"/>
    <n v="-1"/>
  </r>
  <r>
    <x v="3"/>
    <m/>
    <n v="-1"/>
    <n v="-1"/>
  </r>
  <r>
    <x v="4"/>
    <m/>
    <n v="-1"/>
    <n v="-1"/>
  </r>
  <r>
    <x v="5"/>
    <m/>
    <n v="-1"/>
    <n v="-1"/>
  </r>
  <r>
    <x v="6"/>
    <m/>
    <n v="-1"/>
    <n v="-1"/>
  </r>
  <r>
    <x v="7"/>
    <m/>
    <n v="-1"/>
    <n v="-1"/>
  </r>
  <r>
    <x v="8"/>
    <m/>
    <n v="-1"/>
    <n v="-1"/>
  </r>
  <r>
    <x v="9"/>
    <m/>
    <n v="-1"/>
    <n v="-1"/>
  </r>
  <r>
    <x v="10"/>
    <m/>
    <n v="-1"/>
    <n v="-1"/>
  </r>
  <r>
    <x v="11"/>
    <m/>
    <n v="-1"/>
    <n v="-1"/>
  </r>
  <r>
    <x v="12"/>
    <m/>
    <n v="-1"/>
    <n v="-1"/>
  </r>
  <r>
    <x v="13"/>
    <m/>
    <n v="-1"/>
    <n v="-1"/>
  </r>
  <r>
    <x v="14"/>
    <m/>
    <n v="-1"/>
    <n v="-1"/>
  </r>
  <r>
    <x v="15"/>
    <m/>
    <n v="-1"/>
    <n v="-1"/>
  </r>
  <r>
    <x v="16"/>
    <m/>
    <n v="-1"/>
    <n v="-1"/>
  </r>
  <r>
    <x v="17"/>
    <m/>
    <n v="-1"/>
    <n v="-1"/>
  </r>
  <r>
    <x v="18"/>
    <m/>
    <n v="-1"/>
    <n v="-1"/>
  </r>
  <r>
    <x v="19"/>
    <m/>
    <n v="-1"/>
    <n v="-1"/>
  </r>
  <r>
    <x v="20"/>
    <m/>
    <n v="-1"/>
    <n v="-1"/>
  </r>
  <r>
    <x v="22"/>
    <m/>
    <n v="-1"/>
    <n v="-1"/>
  </r>
  <r>
    <x v="23"/>
    <m/>
    <n v="-1"/>
    <n v="-1"/>
  </r>
  <r>
    <x v="24"/>
    <m/>
    <n v="-1"/>
    <n v="-1"/>
  </r>
  <r>
    <x v="21"/>
    <m/>
    <n v="-1"/>
    <n v="-1"/>
  </r>
  <r>
    <x v="25"/>
    <m/>
    <n v="-1"/>
    <n v="-1"/>
  </r>
  <r>
    <x v="26"/>
    <m/>
    <n v="-1"/>
    <n v="-1"/>
  </r>
  <r>
    <x v="27"/>
    <m/>
    <n v="-1"/>
    <n v="-1"/>
  </r>
  <r>
    <x v="28"/>
    <m/>
    <n v="-1"/>
    <n v="-1"/>
  </r>
  <r>
    <x v="29"/>
    <m/>
    <n v="-1"/>
    <n v="-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 dinámica1" cacheId="1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outline="1" outlineData="1" multipleFieldFilters="0">
  <location ref="A3:B50" firstHeaderRow="1" firstDataRow="1" firstDataCol="1"/>
  <pivotFields count="4">
    <pivotField axis="axisRow" showAll="0" measureFilter="1">
      <items count="528">
        <item x="25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95"/>
        <item x="96"/>
        <item x="97"/>
        <item x="98"/>
        <item x="99"/>
        <item x="100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101"/>
        <item x="102"/>
        <item x="103"/>
        <item x="104"/>
        <item x="105"/>
        <item x="106"/>
        <item x="107"/>
        <item x="108"/>
        <item x="109"/>
        <item x="141"/>
        <item x="110"/>
        <item x="111"/>
        <item x="112"/>
        <item x="113"/>
        <item x="114"/>
        <item x="115"/>
        <item x="116"/>
        <item x="117"/>
        <item x="142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43"/>
        <item x="132"/>
        <item x="133"/>
        <item x="134"/>
        <item x="135"/>
        <item x="136"/>
        <item x="137"/>
        <item x="138"/>
        <item x="139"/>
        <item x="140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4"/>
        <item x="253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83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2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6"/>
        <item x="318"/>
        <item x="317"/>
        <item x="319"/>
        <item x="321"/>
        <item x="315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73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4"/>
        <item x="371"/>
        <item x="372"/>
        <item x="375"/>
        <item x="376"/>
        <item x="377"/>
        <item x="378"/>
        <item x="379"/>
        <item x="401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402"/>
        <item x="392"/>
        <item x="393"/>
        <item x="394"/>
        <item x="395"/>
        <item x="396"/>
        <item x="397"/>
        <item x="398"/>
        <item x="399"/>
        <item x="400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14"/>
        <item x="507"/>
        <item x="508"/>
        <item x="509"/>
        <item x="510"/>
        <item x="511"/>
        <item x="512"/>
        <item x="513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t="default"/>
      </items>
    </pivotField>
    <pivotField showAll="0"/>
    <pivotField showAll="0"/>
    <pivotField dataField="1" showAll="0"/>
  </pivotFields>
  <rowFields count="1">
    <field x="0"/>
  </rowFields>
  <rowItems count="47">
    <i>
      <x/>
    </i>
    <i>
      <x v="4"/>
    </i>
    <i>
      <x v="24"/>
    </i>
    <i>
      <x v="25"/>
    </i>
    <i>
      <x v="30"/>
    </i>
    <i>
      <x v="31"/>
    </i>
    <i>
      <x v="32"/>
    </i>
    <i>
      <x v="33"/>
    </i>
    <i>
      <x v="34"/>
    </i>
    <i>
      <x v="47"/>
    </i>
    <i>
      <x v="48"/>
    </i>
    <i>
      <x v="56"/>
    </i>
    <i>
      <x v="57"/>
    </i>
    <i>
      <x v="58"/>
    </i>
    <i>
      <x v="59"/>
    </i>
    <i>
      <x v="60"/>
    </i>
    <i>
      <x v="61"/>
    </i>
    <i>
      <x v="66"/>
    </i>
    <i>
      <x v="73"/>
    </i>
    <i>
      <x v="97"/>
    </i>
    <i>
      <x v="98"/>
    </i>
    <i>
      <x v="235"/>
    </i>
    <i>
      <x v="253"/>
    </i>
    <i>
      <x v="255"/>
    </i>
    <i>
      <x v="256"/>
    </i>
    <i>
      <x v="258"/>
    </i>
    <i>
      <x v="259"/>
    </i>
    <i>
      <x v="260"/>
    </i>
    <i>
      <x v="313"/>
    </i>
    <i>
      <x v="31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45"/>
    </i>
    <i>
      <x v="346"/>
    </i>
    <i>
      <x v="350"/>
    </i>
    <i>
      <x v="391"/>
    </i>
    <i>
      <x v="392"/>
    </i>
    <i>
      <x v="478"/>
    </i>
    <i>
      <x v="515"/>
    </i>
    <i>
      <x v="526"/>
    </i>
    <i t="grand">
      <x/>
    </i>
  </rowItems>
  <colItems count="1">
    <i/>
  </colItems>
  <dataFields count="1">
    <dataField name="Suma de DIFERENCIA" fld="3" baseField="0" baseItem="0"/>
  </dataFields>
  <pivotTableStyleInfo name="PivotStyleLight16" showRowHeaders="1" showColHeaders="1" showRowStripes="0" showColStripes="0" showLastColumn="1"/>
  <filters count="1">
    <filter fld="0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a dinámica1" cacheId="3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outline="1" outlineData="1" multipleFieldFilters="0">
  <location ref="A3:B65" firstHeaderRow="1" firstDataRow="1" firstDataCol="1"/>
  <pivotFields count="4">
    <pivotField axis="axisRow" showAll="0" measureFilter="1">
      <items count="5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101"/>
        <item x="102"/>
        <item x="103"/>
        <item x="104"/>
        <item x="105"/>
        <item x="106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3"/>
        <item x="72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7"/>
        <item x="108"/>
        <item x="109"/>
        <item x="110"/>
        <item x="111"/>
        <item x="112"/>
        <item x="113"/>
        <item x="114"/>
        <item x="115"/>
        <item x="147"/>
        <item x="116"/>
        <item x="117"/>
        <item x="118"/>
        <item x="150"/>
        <item x="119"/>
        <item x="120"/>
        <item x="121"/>
        <item x="122"/>
        <item x="123"/>
        <item x="148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49"/>
        <item x="138"/>
        <item x="139"/>
        <item x="140"/>
        <item x="141"/>
        <item x="142"/>
        <item x="143"/>
        <item x="144"/>
        <item x="145"/>
        <item x="146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61"/>
        <item x="260"/>
        <item x="262"/>
        <item x="263"/>
        <item x="535"/>
        <item x="264"/>
        <item x="265"/>
        <item x="266"/>
        <item x="267"/>
        <item x="259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90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2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3"/>
        <item x="325"/>
        <item x="324"/>
        <item x="326"/>
        <item x="328"/>
        <item x="322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80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81"/>
        <item x="378"/>
        <item x="379"/>
        <item x="382"/>
        <item x="383"/>
        <item x="384"/>
        <item x="385"/>
        <item x="386"/>
        <item x="408"/>
        <item x="387"/>
        <item x="388"/>
        <item x="389"/>
        <item x="410"/>
        <item x="390"/>
        <item x="391"/>
        <item x="392"/>
        <item x="393"/>
        <item x="394"/>
        <item x="395"/>
        <item x="396"/>
        <item x="397"/>
        <item x="398"/>
        <item x="409"/>
        <item x="399"/>
        <item x="400"/>
        <item x="401"/>
        <item x="402"/>
        <item x="403"/>
        <item x="404"/>
        <item x="405"/>
        <item x="406"/>
        <item x="407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22"/>
        <item x="515"/>
        <item x="516"/>
        <item x="517"/>
        <item x="518"/>
        <item x="519"/>
        <item x="520"/>
        <item x="521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t="default"/>
      </items>
    </pivotField>
    <pivotField showAll="0"/>
    <pivotField showAll="0"/>
    <pivotField dataField="1" showAll="0"/>
  </pivotFields>
  <rowFields count="1">
    <field x="0"/>
  </rowFields>
  <rowItems count="6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31"/>
    </i>
    <i>
      <x v="33"/>
    </i>
    <i>
      <x v="34"/>
    </i>
    <i>
      <x v="66"/>
    </i>
    <i>
      <x v="69"/>
    </i>
    <i>
      <x v="70"/>
    </i>
    <i>
      <x v="75"/>
    </i>
    <i>
      <x v="78"/>
    </i>
    <i>
      <x v="80"/>
    </i>
    <i>
      <x v="120"/>
    </i>
    <i>
      <x v="241"/>
    </i>
    <i>
      <x v="259"/>
    </i>
    <i>
      <x v="261"/>
    </i>
    <i>
      <x v="262"/>
    </i>
    <i>
      <x v="263"/>
    </i>
    <i>
      <x v="268"/>
    </i>
    <i>
      <x v="321"/>
    </i>
    <i>
      <x v="32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53"/>
    </i>
    <i>
      <x v="354"/>
    </i>
    <i>
      <x v="358"/>
    </i>
    <i>
      <x v="392"/>
    </i>
    <i>
      <x v="400"/>
    </i>
    <i>
      <x v="401"/>
    </i>
    <i>
      <x v="487"/>
    </i>
    <i>
      <x v="525"/>
    </i>
    <i>
      <x v="535"/>
    </i>
    <i t="grand">
      <x/>
    </i>
  </rowItems>
  <colItems count="1">
    <i/>
  </colItems>
  <dataFields count="1">
    <dataField name="Suma de DIFERENCIA" fld="3" baseField="0" baseItem="26"/>
  </dataFields>
  <pivotTableStyleInfo name="PivotStyleLight16" showRowHeaders="1" showColHeaders="1" showRowStripes="0" showColStripes="0" showLastColumn="1"/>
  <filters count="1">
    <filter fld="0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a dinámica1" cacheId="2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outline="1" outlineData="1" multipleFieldFilters="0">
  <location ref="A3:B57" firstHeaderRow="1" firstDataRow="1" firstDataCol="1"/>
  <pivotFields count="4">
    <pivotField axis="axisRow" showAll="0" measureFilter="1">
      <items count="529">
        <item x="26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95"/>
        <item x="96"/>
        <item x="97"/>
        <item x="98"/>
        <item x="99"/>
        <item x="100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527"/>
        <item x="256"/>
        <item x="257"/>
        <item x="258"/>
        <item x="259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t="default"/>
      </items>
    </pivotField>
    <pivotField showAll="0"/>
    <pivotField showAll="0"/>
    <pivotField dataField="1" showAll="0"/>
  </pivotFields>
  <rowFields count="1">
    <field x="0"/>
  </rowFields>
  <rowItems count="5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30"/>
    </i>
    <i>
      <x v="32"/>
    </i>
    <i>
      <x v="33"/>
    </i>
    <i>
      <x v="65"/>
    </i>
    <i>
      <x v="72"/>
    </i>
    <i>
      <x v="75"/>
    </i>
    <i>
      <x v="235"/>
    </i>
    <i>
      <x v="253"/>
    </i>
    <i>
      <x v="255"/>
    </i>
    <i>
      <x v="256"/>
    </i>
    <i>
      <x v="257"/>
    </i>
    <i>
      <x v="314"/>
    </i>
    <i>
      <x v="31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46"/>
    </i>
    <i>
      <x v="347"/>
    </i>
    <i>
      <x v="351"/>
    </i>
    <i>
      <x v="392"/>
    </i>
    <i>
      <x v="393"/>
    </i>
    <i>
      <x v="479"/>
    </i>
    <i>
      <x v="527"/>
    </i>
    <i t="grand">
      <x/>
    </i>
  </rowItems>
  <colItems count="1">
    <i/>
  </colItems>
  <dataFields count="1">
    <dataField name="Suma de DIFERENCIA" fld="3" baseField="0" baseItem="0"/>
  </dataFields>
  <formats count="17">
    <format dxfId="19">
      <pivotArea collapsedLevelsAreSubtotals="1" fieldPosition="0">
        <references count="1">
          <reference field="0" count="1">
            <x v="0"/>
          </reference>
        </references>
      </pivotArea>
    </format>
    <format dxfId="18">
      <pivotArea collapsedLevelsAreSubtotals="1" fieldPosition="0">
        <references count="1">
          <reference field="0" count="24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</references>
      </pivotArea>
    </format>
    <format dxfId="17">
      <pivotArea dataOnly="0" labelOnly="1" fieldPosition="0">
        <references count="1">
          <reference field="0" count="24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</references>
      </pivotArea>
    </format>
    <format dxfId="16">
      <pivotArea collapsedLevelsAreSubtotals="1" fieldPosition="0">
        <references count="1">
          <reference field="0" count="3">
            <x v="30"/>
            <x v="32"/>
            <x v="33"/>
          </reference>
        </references>
      </pivotArea>
    </format>
    <format dxfId="15">
      <pivotArea dataOnly="0" labelOnly="1" fieldPosition="0">
        <references count="1">
          <reference field="0" count="3">
            <x v="30"/>
            <x v="32"/>
            <x v="33"/>
          </reference>
        </references>
      </pivotArea>
    </format>
    <format dxfId="14">
      <pivotArea dataOnly="0" fieldPosition="0">
        <references count="1">
          <reference field="0" count="1">
            <x v="65"/>
          </reference>
        </references>
      </pivotArea>
    </format>
    <format dxfId="13">
      <pivotArea collapsedLevelsAreSubtotals="1" fieldPosition="0">
        <references count="1">
          <reference field="0" count="1">
            <x v="235"/>
          </reference>
        </references>
      </pivotArea>
    </format>
    <format dxfId="12">
      <pivotArea dataOnly="0" labelOnly="1" fieldPosition="0">
        <references count="1">
          <reference field="0" count="1">
            <x v="235"/>
          </reference>
        </references>
      </pivotArea>
    </format>
    <format dxfId="11">
      <pivotArea dataOnly="0" fieldPosition="0">
        <references count="1">
          <reference field="0" count="1">
            <x v="253"/>
          </reference>
        </references>
      </pivotArea>
    </format>
    <format dxfId="10">
      <pivotArea dataOnly="0" fieldPosition="0">
        <references count="1">
          <reference field="0" count="1">
            <x v="255"/>
          </reference>
        </references>
      </pivotArea>
    </format>
    <format dxfId="9">
      <pivotArea dataOnly="0" fieldPosition="0">
        <references count="1">
          <reference field="0" count="1">
            <x v="256"/>
          </reference>
        </references>
      </pivotArea>
    </format>
    <format dxfId="8">
      <pivotArea collapsedLevelsAreSubtotals="1" fieldPosition="0">
        <references count="1">
          <reference field="0" count="1">
            <x v="314"/>
          </reference>
        </references>
      </pivotArea>
    </format>
    <format dxfId="7">
      <pivotArea dataOnly="0" labelOnly="1" fieldPosition="0">
        <references count="1">
          <reference field="0" count="1">
            <x v="314"/>
          </reference>
        </references>
      </pivotArea>
    </format>
    <format dxfId="6">
      <pivotArea collapsedLevelsAreSubtotals="1" fieldPosition="0">
        <references count="1">
          <reference field="0" count="8">
            <x v="326"/>
            <x v="327"/>
            <x v="328"/>
            <x v="329"/>
            <x v="330"/>
            <x v="331"/>
            <x v="332"/>
            <x v="333"/>
          </reference>
        </references>
      </pivotArea>
    </format>
    <format dxfId="5">
      <pivotArea dataOnly="0" labelOnly="1" fieldPosition="0">
        <references count="1">
          <reference field="0" count="8">
            <x v="326"/>
            <x v="327"/>
            <x v="328"/>
            <x v="329"/>
            <x v="330"/>
            <x v="331"/>
            <x v="332"/>
            <x v="333"/>
          </reference>
        </references>
      </pivotArea>
    </format>
    <format dxfId="4">
      <pivotArea collapsedLevelsAreSubtotals="1" fieldPosition="0">
        <references count="1">
          <reference field="0" count="1">
            <x v="479"/>
          </reference>
        </references>
      </pivotArea>
    </format>
    <format dxfId="3">
      <pivotArea dataOnly="0" labelOnly="1" fieldPosition="0">
        <references count="1">
          <reference field="0" count="1">
            <x v="479"/>
          </reference>
        </references>
      </pivotArea>
    </format>
  </formats>
  <pivotTableStyleInfo name="PivotStyleLight16" showRowHeaders="1" showColHeaders="1" showRowStripes="0" showColStripes="0" showLastColumn="1"/>
  <filters count="1">
    <filter fld="0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a dinámica1" cacheId="4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outline="1" outlineData="1" multipleFieldFilters="0">
  <location ref="A3:B23" firstHeaderRow="1" firstDataRow="1" firstDataCol="1"/>
  <pivotFields count="4">
    <pivotField axis="axisRow" showAll="0" measureFilter="1" sortType="ascending">
      <items count="545">
        <item x="37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1"/>
        <item x="22"/>
        <item x="23"/>
        <item x="20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105"/>
        <item x="106"/>
        <item x="107"/>
        <item x="108"/>
        <item x="109"/>
        <item x="110"/>
        <item x="57"/>
        <item x="58"/>
        <item x="59"/>
        <item x="60"/>
        <item x="63"/>
        <item x="61"/>
        <item x="62"/>
        <item x="64"/>
        <item x="65"/>
        <item x="66"/>
        <item x="67"/>
        <item x="68"/>
        <item x="69"/>
        <item x="70"/>
        <item x="73"/>
        <item x="71"/>
        <item x="72"/>
        <item x="75"/>
        <item x="74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11"/>
        <item x="112"/>
        <item x="113"/>
        <item x="114"/>
        <item x="115"/>
        <item x="116"/>
        <item x="117"/>
        <item x="118"/>
        <item x="119"/>
        <item x="151"/>
        <item x="120"/>
        <item x="121"/>
        <item x="122"/>
        <item x="154"/>
        <item x="123"/>
        <item x="124"/>
        <item x="125"/>
        <item x="126"/>
        <item x="127"/>
        <item x="152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53"/>
        <item x="142"/>
        <item x="143"/>
        <item x="144"/>
        <item x="145"/>
        <item x="146"/>
        <item x="147"/>
        <item x="148"/>
        <item x="149"/>
        <item x="150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70"/>
        <item x="169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6"/>
        <item x="183"/>
        <item x="184"/>
        <item x="185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4"/>
        <item x="223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6"/>
        <item x="245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9"/>
        <item x="270"/>
        <item x="263"/>
        <item x="264"/>
        <item m="1" x="541"/>
        <item x="265"/>
        <item x="266"/>
        <item x="267"/>
        <item x="268"/>
        <item x="271"/>
        <item x="272"/>
        <item x="273"/>
        <item x="274"/>
        <item x="275"/>
        <item x="276"/>
        <item x="277"/>
        <item x="278"/>
        <item x="279"/>
        <item x="280"/>
        <item x="284"/>
        <item x="285"/>
        <item x="297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31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34"/>
        <item x="332"/>
        <item x="335"/>
        <item x="327"/>
        <item x="329"/>
        <item x="328"/>
        <item x="330"/>
        <item x="333"/>
        <item x="326"/>
        <item x="281"/>
        <item x="282"/>
        <item x="283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434"/>
        <item x="435"/>
        <item x="436"/>
        <item x="437"/>
        <item x="438"/>
        <item x="440"/>
        <item x="439"/>
        <item x="441"/>
        <item x="442"/>
        <item x="443"/>
        <item x="356"/>
        <item x="357"/>
        <item x="358"/>
        <item x="373"/>
        <item x="359"/>
        <item x="360"/>
        <item x="361"/>
        <item m="1" x="529"/>
        <item m="1" x="531"/>
        <item m="1" x="532"/>
        <item m="1" x="533"/>
        <item x="362"/>
        <item x="363"/>
        <item x="364"/>
        <item x="365"/>
        <item x="366"/>
        <item x="367"/>
        <item x="368"/>
        <item x="369"/>
        <item x="370"/>
        <item x="374"/>
        <item x="375"/>
        <item x="376"/>
        <item x="372"/>
        <item x="377"/>
        <item x="378"/>
        <item x="379"/>
        <item x="380"/>
        <item x="398"/>
        <item m="1" x="530"/>
        <item x="381"/>
        <item x="382"/>
        <item x="397"/>
        <item x="383"/>
        <item x="399"/>
        <item x="400"/>
        <item x="384"/>
        <item x="385"/>
        <item x="386"/>
        <item x="387"/>
        <item x="395"/>
        <item x="396"/>
        <item x="401"/>
        <item m="1" x="534"/>
        <item m="1" x="535"/>
        <item x="388"/>
        <item x="389"/>
        <item x="390"/>
        <item x="391"/>
        <item x="392"/>
        <item x="393"/>
        <item x="394"/>
        <item x="402"/>
        <item x="403"/>
        <item x="411"/>
        <item x="404"/>
        <item x="405"/>
        <item x="406"/>
        <item x="407"/>
        <item x="408"/>
        <item x="409"/>
        <item x="410"/>
        <item x="412"/>
        <item x="413"/>
        <item x="414"/>
        <item x="415"/>
        <item x="416"/>
        <item x="417"/>
        <item x="432"/>
        <item x="418"/>
        <item x="419"/>
        <item x="420"/>
        <item x="421"/>
        <item x="422"/>
        <item x="423"/>
        <item x="424"/>
        <item x="433"/>
        <item x="425"/>
        <item x="426"/>
        <item x="427"/>
        <item x="428"/>
        <item x="429"/>
        <item x="430"/>
        <item x="431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m="1" x="537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m="1" x="539"/>
        <item x="484"/>
        <item x="512"/>
        <item m="1" x="536"/>
        <item m="1" x="538"/>
        <item m="1" x="542"/>
        <item x="485"/>
        <item x="486"/>
        <item x="487"/>
        <item x="488"/>
        <item m="1" x="540"/>
        <item x="489"/>
        <item x="490"/>
        <item x="491"/>
        <item x="492"/>
        <item m="1" x="543"/>
        <item x="493"/>
        <item x="494"/>
        <item x="495"/>
        <item x="496"/>
        <item x="497"/>
        <item x="515"/>
        <item x="498"/>
        <item x="499"/>
        <item x="516"/>
        <item x="500"/>
        <item x="501"/>
        <item x="502"/>
        <item x="503"/>
        <item x="504"/>
        <item x="505"/>
        <item x="511"/>
        <item x="517"/>
        <item x="518"/>
        <item x="506"/>
        <item x="507"/>
        <item x="508"/>
        <item x="509"/>
        <item x="510"/>
        <item x="513"/>
        <item x="514"/>
        <item x="519"/>
        <item x="520"/>
        <item x="521"/>
        <item x="522"/>
        <item x="523"/>
        <item x="524"/>
        <item x="525"/>
        <item x="526"/>
        <item x="527"/>
        <item x="528"/>
        <item t="default"/>
      </items>
    </pivotField>
    <pivotField showAll="0"/>
    <pivotField showAll="0"/>
    <pivotField dataField="1" showAll="0"/>
  </pivotFields>
  <rowFields count="1">
    <field x="0"/>
  </rowFields>
  <rowItems count="20">
    <i>
      <x/>
    </i>
    <i>
      <x v="33"/>
    </i>
    <i>
      <x v="35"/>
    </i>
    <i>
      <x v="36"/>
    </i>
    <i>
      <x v="73"/>
    </i>
    <i>
      <x v="86"/>
    </i>
    <i>
      <x v="8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65"/>
    </i>
    <i>
      <x v="366"/>
    </i>
    <i>
      <x v="367"/>
    </i>
    <i>
      <x v="543"/>
    </i>
    <i t="grand">
      <x/>
    </i>
  </rowItems>
  <colItems count="1">
    <i/>
  </colItems>
  <dataFields count="1">
    <dataField name="Suma de DIFERENCIA" fld="3" baseField="0" baseItem="0"/>
  </dataFields>
  <pivotTableStyleInfo name="PivotStyleLight16" showRowHeaders="1" showColHeaders="1" showRowStripes="0" showColStripes="0" showLastColumn="1"/>
  <filters count="1">
    <filter fld="0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a dinámica1" cacheId="4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outline="1" outlineData="1" multipleFieldFilters="0">
  <location ref="A3:B23" firstHeaderRow="1" firstDataRow="1" firstDataCol="1"/>
  <pivotFields count="4">
    <pivotField axis="axisRow" showAll="0" measureFilter="1">
      <items count="545">
        <item x="37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1"/>
        <item x="22"/>
        <item x="23"/>
        <item x="20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105"/>
        <item x="106"/>
        <item x="107"/>
        <item x="108"/>
        <item x="109"/>
        <item x="110"/>
        <item x="57"/>
        <item x="58"/>
        <item x="59"/>
        <item x="60"/>
        <item x="63"/>
        <item x="61"/>
        <item x="62"/>
        <item x="64"/>
        <item x="65"/>
        <item x="67"/>
        <item x="68"/>
        <item x="69"/>
        <item x="70"/>
        <item x="73"/>
        <item x="71"/>
        <item x="72"/>
        <item x="75"/>
        <item x="74"/>
        <item x="76"/>
        <item x="77"/>
        <item x="78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11"/>
        <item x="112"/>
        <item x="113"/>
        <item x="114"/>
        <item x="115"/>
        <item x="116"/>
        <item x="117"/>
        <item x="118"/>
        <item x="119"/>
        <item x="151"/>
        <item x="120"/>
        <item x="121"/>
        <item x="122"/>
        <item x="154"/>
        <item x="123"/>
        <item x="124"/>
        <item x="125"/>
        <item x="126"/>
        <item x="127"/>
        <item x="152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53"/>
        <item x="142"/>
        <item x="143"/>
        <item x="144"/>
        <item x="145"/>
        <item x="146"/>
        <item x="147"/>
        <item x="148"/>
        <item x="149"/>
        <item x="150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70"/>
        <item x="169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6"/>
        <item x="183"/>
        <item x="184"/>
        <item x="185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4"/>
        <item x="223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6"/>
        <item x="245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9"/>
        <item x="270"/>
        <item x="263"/>
        <item x="264"/>
        <item m="1" x="541"/>
        <item x="265"/>
        <item x="266"/>
        <item x="267"/>
        <item x="268"/>
        <item x="271"/>
        <item x="272"/>
        <item x="273"/>
        <item x="274"/>
        <item x="275"/>
        <item x="276"/>
        <item x="277"/>
        <item x="278"/>
        <item x="279"/>
        <item x="280"/>
        <item x="284"/>
        <item x="285"/>
        <item x="297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31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34"/>
        <item x="332"/>
        <item x="335"/>
        <item x="327"/>
        <item x="329"/>
        <item x="328"/>
        <item x="330"/>
        <item x="333"/>
        <item x="326"/>
        <item x="281"/>
        <item x="282"/>
        <item x="283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434"/>
        <item x="435"/>
        <item x="436"/>
        <item x="437"/>
        <item x="438"/>
        <item x="440"/>
        <item x="439"/>
        <item x="356"/>
        <item x="357"/>
        <item x="358"/>
        <item x="373"/>
        <item x="359"/>
        <item x="360"/>
        <item x="361"/>
        <item m="1" x="529"/>
        <item m="1" x="531"/>
        <item m="1" x="532"/>
        <item m="1" x="533"/>
        <item x="362"/>
        <item x="363"/>
        <item x="364"/>
        <item x="365"/>
        <item x="366"/>
        <item x="367"/>
        <item x="368"/>
        <item x="369"/>
        <item x="370"/>
        <item x="374"/>
        <item x="375"/>
        <item x="376"/>
        <item x="372"/>
        <item x="377"/>
        <item x="378"/>
        <item x="379"/>
        <item x="380"/>
        <item x="398"/>
        <item m="1" x="530"/>
        <item x="381"/>
        <item x="382"/>
        <item x="397"/>
        <item x="383"/>
        <item x="399"/>
        <item x="400"/>
        <item x="384"/>
        <item x="385"/>
        <item x="386"/>
        <item x="387"/>
        <item x="395"/>
        <item x="396"/>
        <item x="401"/>
        <item m="1" x="534"/>
        <item m="1" x="535"/>
        <item x="388"/>
        <item x="389"/>
        <item x="390"/>
        <item x="391"/>
        <item x="392"/>
        <item x="393"/>
        <item x="394"/>
        <item x="402"/>
        <item x="403"/>
        <item x="411"/>
        <item x="404"/>
        <item x="405"/>
        <item x="406"/>
        <item x="407"/>
        <item x="408"/>
        <item x="409"/>
        <item x="410"/>
        <item x="412"/>
        <item x="413"/>
        <item x="414"/>
        <item x="415"/>
        <item x="416"/>
        <item x="417"/>
        <item x="432"/>
        <item x="418"/>
        <item x="419"/>
        <item x="420"/>
        <item x="421"/>
        <item x="422"/>
        <item x="423"/>
        <item x="424"/>
        <item x="433"/>
        <item x="425"/>
        <item x="426"/>
        <item x="427"/>
        <item x="428"/>
        <item x="429"/>
        <item x="430"/>
        <item x="431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m="1" x="537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m="1" x="539"/>
        <item x="484"/>
        <item x="512"/>
        <item m="1" x="536"/>
        <item m="1" x="538"/>
        <item m="1" x="542"/>
        <item x="485"/>
        <item x="486"/>
        <item x="487"/>
        <item x="488"/>
        <item m="1" x="540"/>
        <item x="489"/>
        <item x="490"/>
        <item x="491"/>
        <item x="492"/>
        <item m="1" x="543"/>
        <item x="493"/>
        <item x="494"/>
        <item x="495"/>
        <item x="496"/>
        <item x="497"/>
        <item x="515"/>
        <item x="498"/>
        <item x="499"/>
        <item x="516"/>
        <item x="500"/>
        <item x="501"/>
        <item x="502"/>
        <item x="503"/>
        <item x="504"/>
        <item x="505"/>
        <item x="511"/>
        <item x="517"/>
        <item x="518"/>
        <item x="506"/>
        <item x="507"/>
        <item x="508"/>
        <item x="509"/>
        <item x="510"/>
        <item x="513"/>
        <item x="514"/>
        <item x="519"/>
        <item x="520"/>
        <item x="521"/>
        <item x="522"/>
        <item x="523"/>
        <item x="524"/>
        <item x="525"/>
        <item x="526"/>
        <item x="527"/>
        <item x="528"/>
        <item x="66"/>
        <item x="79"/>
        <item x="80"/>
        <item x="441"/>
        <item x="442"/>
        <item x="443"/>
        <item t="default"/>
      </items>
    </pivotField>
    <pivotField showAll="0"/>
    <pivotField showAll="0"/>
    <pivotField dataField="1" showAll="0"/>
  </pivotFields>
  <rowFields count="1">
    <field x="0"/>
  </rowFields>
  <rowItems count="20">
    <i>
      <x/>
    </i>
    <i>
      <x v="33"/>
    </i>
    <i>
      <x v="35"/>
    </i>
    <i>
      <x v="36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537"/>
    </i>
    <i>
      <x v="538"/>
    </i>
    <i>
      <x v="539"/>
    </i>
    <i>
      <x v="540"/>
    </i>
    <i>
      <x v="541"/>
    </i>
    <i>
      <x v="542"/>
    </i>
    <i>
      <x v="543"/>
    </i>
    <i t="grand">
      <x/>
    </i>
  </rowItems>
  <colItems count="1">
    <i/>
  </colItems>
  <dataFields count="1">
    <dataField name="Suma de DIFERENCIA" fld="3" baseField="0" baseItem="0"/>
  </dataFields>
  <pivotTableStyleInfo name="PivotStyleLight16" showRowHeaders="1" showColHeaders="1" showRowStripes="0" showColStripes="0" showLastColumn="1"/>
  <filters count="1">
    <filter fld="0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a dinámica1" cacheId="5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outline="1" outlineData="1" multipleFieldFilters="0">
  <location ref="A3:B19" firstHeaderRow="1" firstDataRow="1" firstDataCol="1"/>
  <pivotFields count="4">
    <pivotField axis="axisRow" showAll="0" measureFilter="1">
      <items count="532">
        <item x="37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1"/>
        <item x="22"/>
        <item x="23"/>
        <item x="20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105"/>
        <item x="106"/>
        <item x="107"/>
        <item x="108"/>
        <item x="109"/>
        <item x="110"/>
        <item x="57"/>
        <item x="58"/>
        <item x="59"/>
        <item x="60"/>
        <item x="63"/>
        <item x="61"/>
        <item x="62"/>
        <item x="64"/>
        <item x="65"/>
        <item x="66"/>
        <item x="67"/>
        <item x="68"/>
        <item x="69"/>
        <item x="70"/>
        <item x="73"/>
        <item x="71"/>
        <item x="72"/>
        <item x="75"/>
        <item x="74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11"/>
        <item x="112"/>
        <item x="113"/>
        <item x="114"/>
        <item x="115"/>
        <item x="116"/>
        <item x="117"/>
        <item x="118"/>
        <item x="119"/>
        <item x="151"/>
        <item x="120"/>
        <item x="121"/>
        <item x="122"/>
        <item x="154"/>
        <item x="123"/>
        <item x="124"/>
        <item x="125"/>
        <item x="126"/>
        <item x="127"/>
        <item x="152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53"/>
        <item x="142"/>
        <item x="143"/>
        <item x="144"/>
        <item x="145"/>
        <item x="146"/>
        <item x="147"/>
        <item x="148"/>
        <item x="149"/>
        <item x="150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70"/>
        <item x="169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6"/>
        <item x="183"/>
        <item x="184"/>
        <item x="185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4"/>
        <item x="223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6"/>
        <item x="245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9"/>
        <item x="270"/>
        <item x="263"/>
        <item x="264"/>
        <item x="265"/>
        <item x="266"/>
        <item x="267"/>
        <item x="268"/>
        <item x="271"/>
        <item x="272"/>
        <item x="273"/>
        <item x="274"/>
        <item x="275"/>
        <item x="276"/>
        <item x="277"/>
        <item x="278"/>
        <item x="279"/>
        <item x="280"/>
        <item x="284"/>
        <item x="285"/>
        <item x="297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31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34"/>
        <item x="332"/>
        <item x="335"/>
        <item x="327"/>
        <item x="329"/>
        <item x="328"/>
        <item x="330"/>
        <item x="333"/>
        <item x="336"/>
        <item x="337"/>
        <item x="326"/>
        <item x="281"/>
        <item x="282"/>
        <item x="283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436"/>
        <item x="437"/>
        <item x="438"/>
        <item x="439"/>
        <item x="440"/>
        <item x="442"/>
        <item x="441"/>
        <item x="443"/>
        <item x="444"/>
        <item x="445"/>
        <item x="358"/>
        <item x="359"/>
        <item x="360"/>
        <item x="375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6"/>
        <item x="377"/>
        <item x="378"/>
        <item x="374"/>
        <item x="379"/>
        <item x="380"/>
        <item x="381"/>
        <item x="382"/>
        <item x="400"/>
        <item x="383"/>
        <item x="384"/>
        <item x="399"/>
        <item x="385"/>
        <item x="401"/>
        <item x="402"/>
        <item x="386"/>
        <item x="387"/>
        <item x="388"/>
        <item x="389"/>
        <item x="397"/>
        <item x="398"/>
        <item x="403"/>
        <item x="390"/>
        <item x="391"/>
        <item x="392"/>
        <item x="393"/>
        <item x="394"/>
        <item x="395"/>
        <item x="396"/>
        <item x="404"/>
        <item x="405"/>
        <item x="413"/>
        <item x="406"/>
        <item x="407"/>
        <item x="408"/>
        <item x="409"/>
        <item x="410"/>
        <item x="411"/>
        <item x="412"/>
        <item x="414"/>
        <item x="415"/>
        <item x="416"/>
        <item x="417"/>
        <item x="418"/>
        <item x="419"/>
        <item x="434"/>
        <item x="420"/>
        <item x="421"/>
        <item x="422"/>
        <item x="423"/>
        <item x="424"/>
        <item x="425"/>
        <item x="426"/>
        <item x="435"/>
        <item x="427"/>
        <item x="428"/>
        <item x="429"/>
        <item x="430"/>
        <item x="431"/>
        <item x="432"/>
        <item x="433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514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17"/>
        <item x="500"/>
        <item x="501"/>
        <item x="518"/>
        <item x="502"/>
        <item x="503"/>
        <item x="504"/>
        <item x="505"/>
        <item x="506"/>
        <item x="507"/>
        <item x="513"/>
        <item x="519"/>
        <item x="520"/>
        <item x="508"/>
        <item x="509"/>
        <item x="510"/>
        <item x="511"/>
        <item x="512"/>
        <item x="515"/>
        <item x="516"/>
        <item x="521"/>
        <item x="522"/>
        <item x="523"/>
        <item x="524"/>
        <item x="525"/>
        <item x="526"/>
        <item x="527"/>
        <item x="528"/>
        <item x="529"/>
        <item x="530"/>
        <item t="default"/>
      </items>
    </pivotField>
    <pivotField showAll="0"/>
    <pivotField showAll="0"/>
    <pivotField dataField="1" showAll="0"/>
  </pivotFields>
  <rowFields count="1">
    <field x="0"/>
  </rowFields>
  <rowItems count="16">
    <i>
      <x/>
    </i>
    <i>
      <x v="33"/>
    </i>
    <i>
      <x v="35"/>
    </i>
    <i>
      <x v="36"/>
    </i>
    <i>
      <x v="333"/>
    </i>
    <i>
      <x v="334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530"/>
    </i>
    <i t="grand">
      <x/>
    </i>
  </rowItems>
  <colItems count="1">
    <i/>
  </colItems>
  <dataFields count="1">
    <dataField name="Suma de DIFERENCIA" fld="3" baseField="0" baseItem="0"/>
  </dataFields>
  <formats count="1">
    <format dxfId="2">
      <pivotArea dataOnly="0" fieldPosition="0">
        <references count="1">
          <reference field="0" count="8">
            <x v="339"/>
            <x v="340"/>
            <x v="341"/>
            <x v="342"/>
            <x v="343"/>
            <x v="344"/>
            <x v="345"/>
            <x v="346"/>
          </reference>
        </references>
      </pivotArea>
    </format>
  </formats>
  <pivotTableStyleInfo name="PivotStyleLight16" showRowHeaders="1" showColHeaders="1" showRowStripes="0" showColStripes="0" showLastColumn="1"/>
  <filters count="1">
    <filter fld="0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a dinámica1" cacheId="9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outline="1" outlineData="1" multipleFieldFilters="0">
  <location ref="A3:B549" firstHeaderRow="1" firstDataRow="1" firstDataCol="1"/>
  <pivotFields count="4">
    <pivotField axis="axisRow" showAll="0" sortType="descending">
      <items count="546">
        <item x="37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1"/>
        <item x="22"/>
        <item x="23"/>
        <item x="20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106"/>
        <item x="107"/>
        <item x="108"/>
        <item x="109"/>
        <item x="110"/>
        <item x="111"/>
        <item x="58"/>
        <item x="59"/>
        <item x="60"/>
        <item x="61"/>
        <item x="64"/>
        <item x="62"/>
        <item x="63"/>
        <item x="65"/>
        <item x="66"/>
        <item x="67"/>
        <item x="68"/>
        <item x="69"/>
        <item x="70"/>
        <item x="71"/>
        <item x="74"/>
        <item x="72"/>
        <item x="73"/>
        <item x="76"/>
        <item x="75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12"/>
        <item x="113"/>
        <item x="114"/>
        <item x="115"/>
        <item x="116"/>
        <item x="117"/>
        <item x="118"/>
        <item x="119"/>
        <item x="120"/>
        <item x="152"/>
        <item x="121"/>
        <item x="122"/>
        <item x="123"/>
        <item x="155"/>
        <item x="124"/>
        <item x="125"/>
        <item x="126"/>
        <item x="127"/>
        <item x="128"/>
        <item x="153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54"/>
        <item x="143"/>
        <item x="144"/>
        <item x="145"/>
        <item x="146"/>
        <item x="147"/>
        <item x="148"/>
        <item x="149"/>
        <item x="150"/>
        <item x="151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1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7"/>
        <item x="184"/>
        <item x="185"/>
        <item x="186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5"/>
        <item x="224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9"/>
        <item x="248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72"/>
        <item x="273"/>
        <item x="266"/>
        <item x="267"/>
        <item x="268"/>
        <item x="269"/>
        <item x="270"/>
        <item x="271"/>
        <item x="274"/>
        <item x="275"/>
        <item x="276"/>
        <item x="277"/>
        <item x="278"/>
        <item x="279"/>
        <item x="280"/>
        <item x="281"/>
        <item x="282"/>
        <item x="283"/>
        <item x="287"/>
        <item x="288"/>
        <item x="300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34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37"/>
        <item x="335"/>
        <item x="338"/>
        <item x="330"/>
        <item x="332"/>
        <item x="331"/>
        <item x="333"/>
        <item x="336"/>
        <item x="339"/>
        <item x="340"/>
        <item x="341"/>
        <item x="342"/>
        <item x="329"/>
        <item x="284"/>
        <item x="285"/>
        <item x="286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441"/>
        <item x="442"/>
        <item x="443"/>
        <item x="444"/>
        <item x="445"/>
        <item x="447"/>
        <item x="446"/>
        <item x="448"/>
        <item x="449"/>
        <item x="450"/>
        <item x="363"/>
        <item x="364"/>
        <item x="365"/>
        <item x="380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81"/>
        <item x="382"/>
        <item x="383"/>
        <item x="379"/>
        <item x="384"/>
        <item x="385"/>
        <item x="386"/>
        <item x="387"/>
        <item x="405"/>
        <item x="388"/>
        <item x="389"/>
        <item x="404"/>
        <item x="390"/>
        <item x="406"/>
        <item x="407"/>
        <item x="391"/>
        <item x="392"/>
        <item x="393"/>
        <item x="394"/>
        <item x="402"/>
        <item x="403"/>
        <item x="408"/>
        <item x="395"/>
        <item x="396"/>
        <item x="397"/>
        <item x="398"/>
        <item x="399"/>
        <item x="400"/>
        <item x="401"/>
        <item x="409"/>
        <item x="410"/>
        <item x="418"/>
        <item x="411"/>
        <item x="412"/>
        <item x="413"/>
        <item x="414"/>
        <item x="415"/>
        <item x="416"/>
        <item x="417"/>
        <item x="419"/>
        <item x="420"/>
        <item x="421"/>
        <item x="422"/>
        <item x="423"/>
        <item x="424"/>
        <item x="439"/>
        <item x="425"/>
        <item x="426"/>
        <item x="427"/>
        <item x="428"/>
        <item x="429"/>
        <item x="430"/>
        <item x="431"/>
        <item x="440"/>
        <item x="432"/>
        <item x="433"/>
        <item x="434"/>
        <item x="435"/>
        <item x="436"/>
        <item x="437"/>
        <item x="438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528"/>
        <item x="492"/>
        <item x="520"/>
        <item x="529"/>
        <item x="530"/>
        <item x="531"/>
        <item x="493"/>
        <item x="494"/>
        <item x="495"/>
        <item x="496"/>
        <item x="532"/>
        <item x="497"/>
        <item x="498"/>
        <item x="499"/>
        <item x="500"/>
        <item x="533"/>
        <item x="501"/>
        <item x="502"/>
        <item x="503"/>
        <item x="504"/>
        <item x="505"/>
        <item x="523"/>
        <item x="506"/>
        <item x="507"/>
        <item x="524"/>
        <item x="508"/>
        <item x="509"/>
        <item x="510"/>
        <item x="511"/>
        <item x="512"/>
        <item x="513"/>
        <item x="519"/>
        <item x="525"/>
        <item x="526"/>
        <item x="514"/>
        <item x="515"/>
        <item x="516"/>
        <item x="517"/>
        <item x="518"/>
        <item x="521"/>
        <item x="522"/>
        <item x="527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dataField="1" showAll="0"/>
  </pivotFields>
  <rowFields count="1">
    <field x="0"/>
  </rowFields>
  <rowItems count="546">
    <i>
      <x/>
    </i>
    <i>
      <x v="350"/>
    </i>
    <i>
      <x v="495"/>
    </i>
    <i>
      <x v="479"/>
    </i>
    <i>
      <x v="344"/>
    </i>
    <i>
      <x v="497"/>
    </i>
    <i>
      <x v="345"/>
    </i>
    <i>
      <x v="351"/>
    </i>
    <i>
      <x v="346"/>
    </i>
    <i>
      <x v="492"/>
    </i>
    <i>
      <x v="347"/>
    </i>
    <i>
      <x v="496"/>
    </i>
    <i>
      <x v="348"/>
    </i>
    <i>
      <x v="502"/>
    </i>
    <i>
      <x v="349"/>
    </i>
    <i>
      <x v="507"/>
    </i>
    <i>
      <x v="36"/>
    </i>
    <i>
      <x v="37"/>
    </i>
    <i>
      <x v="34"/>
    </i>
    <i>
      <x v="228"/>
    </i>
    <i>
      <x v="415"/>
    </i>
    <i>
      <x v="282"/>
    </i>
    <i>
      <x v="447"/>
    </i>
    <i>
      <x v="289"/>
    </i>
    <i>
      <x v="526"/>
    </i>
    <i>
      <x v="290"/>
    </i>
    <i>
      <x v="431"/>
    </i>
    <i>
      <x v="291"/>
    </i>
    <i>
      <x v="463"/>
    </i>
    <i>
      <x v="292"/>
    </i>
    <i>
      <x v="284"/>
    </i>
    <i>
      <x v="293"/>
    </i>
    <i>
      <x v="542"/>
    </i>
    <i>
      <x v="294"/>
    </i>
    <i>
      <x v="423"/>
    </i>
    <i>
      <x v="295"/>
    </i>
    <i>
      <x v="439"/>
    </i>
    <i>
      <x v="296"/>
    </i>
    <i>
      <x v="455"/>
    </i>
    <i>
      <x v="297"/>
    </i>
    <i>
      <x v="471"/>
    </i>
    <i>
      <x v="298"/>
    </i>
    <i>
      <x v="487"/>
    </i>
    <i>
      <x v="299"/>
    </i>
    <i>
      <x v="503"/>
    </i>
    <i>
      <x v="300"/>
    </i>
    <i>
      <x v="534"/>
    </i>
    <i>
      <x v="301"/>
    </i>
    <i>
      <x v="411"/>
    </i>
    <i>
      <x v="302"/>
    </i>
    <i>
      <x v="419"/>
    </i>
    <i>
      <x v="303"/>
    </i>
    <i>
      <x v="427"/>
    </i>
    <i>
      <x v="304"/>
    </i>
    <i>
      <x v="435"/>
    </i>
    <i>
      <x v="305"/>
    </i>
    <i>
      <x v="443"/>
    </i>
    <i>
      <x v="306"/>
    </i>
    <i>
      <x v="451"/>
    </i>
    <i>
      <x v="307"/>
    </i>
    <i>
      <x v="459"/>
    </i>
    <i>
      <x v="308"/>
    </i>
    <i>
      <x v="467"/>
    </i>
    <i>
      <x v="309"/>
    </i>
    <i>
      <x v="475"/>
    </i>
    <i>
      <x v="310"/>
    </i>
    <i>
      <x v="483"/>
    </i>
    <i>
      <x v="311"/>
    </i>
    <i>
      <x v="491"/>
    </i>
    <i>
      <x v="312"/>
    </i>
    <i>
      <x v="499"/>
    </i>
    <i>
      <x v="313"/>
    </i>
    <i>
      <x v="522"/>
    </i>
    <i>
      <x v="314"/>
    </i>
    <i>
      <x v="530"/>
    </i>
    <i>
      <x v="315"/>
    </i>
    <i>
      <x v="538"/>
    </i>
    <i>
      <x v="316"/>
    </i>
    <i>
      <x v="409"/>
    </i>
    <i>
      <x v="317"/>
    </i>
    <i>
      <x v="413"/>
    </i>
    <i>
      <x v="318"/>
    </i>
    <i>
      <x v="417"/>
    </i>
    <i>
      <x v="319"/>
    </i>
    <i>
      <x v="421"/>
    </i>
    <i>
      <x v="320"/>
    </i>
    <i>
      <x v="425"/>
    </i>
    <i>
      <x v="321"/>
    </i>
    <i>
      <x v="429"/>
    </i>
    <i>
      <x v="322"/>
    </i>
    <i>
      <x v="433"/>
    </i>
    <i>
      <x v="323"/>
    </i>
    <i>
      <x v="437"/>
    </i>
    <i>
      <x v="324"/>
    </i>
    <i>
      <x v="441"/>
    </i>
    <i>
      <x v="325"/>
    </i>
    <i>
      <x v="445"/>
    </i>
    <i>
      <x v="326"/>
    </i>
    <i>
      <x v="449"/>
    </i>
    <i>
      <x v="327"/>
    </i>
    <i>
      <x v="453"/>
    </i>
    <i>
      <x v="328"/>
    </i>
    <i>
      <x v="457"/>
    </i>
    <i>
      <x v="329"/>
    </i>
    <i>
      <x v="461"/>
    </i>
    <i>
      <x v="330"/>
    </i>
    <i>
      <x v="465"/>
    </i>
    <i>
      <x v="331"/>
    </i>
    <i>
      <x v="469"/>
    </i>
    <i>
      <x v="332"/>
    </i>
    <i>
      <x v="473"/>
    </i>
    <i>
      <x v="333"/>
    </i>
    <i>
      <x v="477"/>
    </i>
    <i>
      <x v="334"/>
    </i>
    <i>
      <x v="481"/>
    </i>
    <i>
      <x v="335"/>
    </i>
    <i>
      <x v="485"/>
    </i>
    <i>
      <x v="336"/>
    </i>
    <i>
      <x v="489"/>
    </i>
    <i>
      <x v="337"/>
    </i>
    <i>
      <x v="493"/>
    </i>
    <i>
      <x v="338"/>
    </i>
    <i>
      <x v="286"/>
    </i>
    <i>
      <x v="339"/>
    </i>
    <i>
      <x v="501"/>
    </i>
    <i>
      <x v="340"/>
    </i>
    <i>
      <x v="505"/>
    </i>
    <i>
      <x v="341"/>
    </i>
    <i>
      <x v="524"/>
    </i>
    <i>
      <x v="342"/>
    </i>
    <i>
      <x v="528"/>
    </i>
    <i>
      <x v="343"/>
    </i>
    <i>
      <x v="532"/>
    </i>
    <i>
      <x v="274"/>
    </i>
    <i>
      <x v="536"/>
    </i>
    <i>
      <x v="275"/>
    </i>
    <i>
      <x v="540"/>
    </i>
    <i>
      <x v="276"/>
    </i>
    <i>
      <x v="273"/>
    </i>
    <i>
      <x v="277"/>
    </i>
    <i>
      <x v="410"/>
    </i>
    <i>
      <x v="278"/>
    </i>
    <i>
      <x v="412"/>
    </i>
    <i>
      <x v="279"/>
    </i>
    <i>
      <x v="414"/>
    </i>
    <i>
      <x v="280"/>
    </i>
    <i>
      <x v="416"/>
    </i>
    <i>
      <x v="281"/>
    </i>
    <i>
      <x v="418"/>
    </i>
    <i>
      <x v="352"/>
    </i>
    <i>
      <x v="420"/>
    </i>
    <i>
      <x v="353"/>
    </i>
    <i>
      <x v="422"/>
    </i>
    <i>
      <x v="354"/>
    </i>
    <i>
      <x v="424"/>
    </i>
    <i>
      <x v="355"/>
    </i>
    <i>
      <x v="426"/>
    </i>
    <i>
      <x v="356"/>
    </i>
    <i>
      <x v="428"/>
    </i>
    <i>
      <x v="357"/>
    </i>
    <i>
      <x v="430"/>
    </i>
    <i>
      <x v="358"/>
    </i>
    <i>
      <x v="432"/>
    </i>
    <i>
      <x v="359"/>
    </i>
    <i>
      <x v="434"/>
    </i>
    <i>
      <x v="360"/>
    </i>
    <i>
      <x v="436"/>
    </i>
    <i>
      <x v="361"/>
    </i>
    <i>
      <x v="438"/>
    </i>
    <i>
      <x v="362"/>
    </i>
    <i>
      <x v="440"/>
    </i>
    <i>
      <x v="363"/>
    </i>
    <i>
      <x v="442"/>
    </i>
    <i>
      <x v="364"/>
    </i>
    <i>
      <x v="444"/>
    </i>
    <i>
      <x v="365"/>
    </i>
    <i>
      <x v="446"/>
    </i>
    <i>
      <x v="366"/>
    </i>
    <i>
      <x v="448"/>
    </i>
    <i>
      <x v="367"/>
    </i>
    <i>
      <x v="450"/>
    </i>
    <i>
      <x v="368"/>
    </i>
    <i>
      <x v="452"/>
    </i>
    <i>
      <x v="369"/>
    </i>
    <i>
      <x v="454"/>
    </i>
    <i>
      <x v="370"/>
    </i>
    <i>
      <x v="456"/>
    </i>
    <i>
      <x v="371"/>
    </i>
    <i>
      <x v="458"/>
    </i>
    <i>
      <x v="372"/>
    </i>
    <i>
      <x v="460"/>
    </i>
    <i>
      <x v="373"/>
    </i>
    <i>
      <x v="462"/>
    </i>
    <i>
      <x v="374"/>
    </i>
    <i>
      <x v="464"/>
    </i>
    <i>
      <x v="375"/>
    </i>
    <i>
      <x v="466"/>
    </i>
    <i>
      <x v="376"/>
    </i>
    <i>
      <x v="468"/>
    </i>
    <i>
      <x v="377"/>
    </i>
    <i>
      <x v="470"/>
    </i>
    <i>
      <x v="378"/>
    </i>
    <i>
      <x v="472"/>
    </i>
    <i>
      <x v="379"/>
    </i>
    <i>
      <x v="474"/>
    </i>
    <i>
      <x v="380"/>
    </i>
    <i>
      <x v="476"/>
    </i>
    <i>
      <x v="381"/>
    </i>
    <i>
      <x v="478"/>
    </i>
    <i>
      <x v="382"/>
    </i>
    <i>
      <x v="480"/>
    </i>
    <i>
      <x v="383"/>
    </i>
    <i>
      <x v="482"/>
    </i>
    <i>
      <x v="384"/>
    </i>
    <i>
      <x v="484"/>
    </i>
    <i>
      <x v="385"/>
    </i>
    <i>
      <x v="486"/>
    </i>
    <i>
      <x v="386"/>
    </i>
    <i>
      <x v="488"/>
    </i>
    <i>
      <x v="387"/>
    </i>
    <i>
      <x v="490"/>
    </i>
    <i>
      <x v="388"/>
    </i>
    <i>
      <x v="283"/>
    </i>
    <i>
      <x v="506"/>
    </i>
    <i>
      <x v="494"/>
    </i>
    <i>
      <x v="508"/>
    </i>
    <i>
      <x v="285"/>
    </i>
    <i>
      <x v="510"/>
    </i>
    <i>
      <x v="498"/>
    </i>
    <i>
      <x v="512"/>
    </i>
    <i>
      <x v="500"/>
    </i>
    <i>
      <x v="514"/>
    </i>
    <i>
      <x v="287"/>
    </i>
    <i>
      <x v="516"/>
    </i>
    <i>
      <x v="504"/>
    </i>
    <i>
      <x v="518"/>
    </i>
    <i>
      <x v="288"/>
    </i>
    <i>
      <x v="520"/>
    </i>
    <i>
      <x v="389"/>
    </i>
    <i>
      <x v="509"/>
    </i>
    <i>
      <x v="390"/>
    </i>
    <i>
      <x v="511"/>
    </i>
    <i>
      <x v="391"/>
    </i>
    <i>
      <x v="513"/>
    </i>
    <i>
      <x v="392"/>
    </i>
    <i>
      <x v="515"/>
    </i>
    <i>
      <x v="393"/>
    </i>
    <i>
      <x v="517"/>
    </i>
    <i>
      <x v="394"/>
    </i>
    <i>
      <x v="519"/>
    </i>
    <i>
      <x v="395"/>
    </i>
    <i>
      <x v="521"/>
    </i>
    <i>
      <x v="396"/>
    </i>
    <i>
      <x v="523"/>
    </i>
    <i>
      <x v="397"/>
    </i>
    <i>
      <x v="525"/>
    </i>
    <i>
      <x v="398"/>
    </i>
    <i>
      <x v="527"/>
    </i>
    <i>
      <x v="399"/>
    </i>
    <i>
      <x v="529"/>
    </i>
    <i>
      <x v="400"/>
    </i>
    <i>
      <x v="531"/>
    </i>
    <i>
      <x v="401"/>
    </i>
    <i>
      <x v="533"/>
    </i>
    <i>
      <x v="402"/>
    </i>
    <i>
      <x v="535"/>
    </i>
    <i>
      <x v="403"/>
    </i>
    <i>
      <x v="537"/>
    </i>
    <i>
      <x v="404"/>
    </i>
    <i>
      <x v="539"/>
    </i>
    <i>
      <x v="405"/>
    </i>
    <i>
      <x v="541"/>
    </i>
    <i>
      <x v="406"/>
    </i>
    <i>
      <x v="543"/>
    </i>
    <i>
      <x v="407"/>
    </i>
    <i>
      <x v="408"/>
    </i>
    <i>
      <x v="265"/>
    </i>
    <i>
      <x v="196"/>
    </i>
    <i>
      <x v="164"/>
    </i>
    <i>
      <x v="6"/>
    </i>
    <i>
      <x v="233"/>
    </i>
    <i>
      <x v="7"/>
    </i>
    <i>
      <x v="148"/>
    </i>
    <i>
      <x v="8"/>
    </i>
    <i>
      <x v="180"/>
    </i>
    <i>
      <x v="9"/>
    </i>
    <i>
      <x v="212"/>
    </i>
    <i>
      <x v="10"/>
    </i>
    <i>
      <x v="249"/>
    </i>
    <i>
      <x v="11"/>
    </i>
    <i>
      <x v="140"/>
    </i>
    <i>
      <x v="12"/>
    </i>
    <i>
      <x v="156"/>
    </i>
    <i>
      <x v="13"/>
    </i>
    <i>
      <x v="172"/>
    </i>
    <i>
      <x v="14"/>
    </i>
    <i>
      <x v="188"/>
    </i>
    <i>
      <x v="15"/>
    </i>
    <i>
      <x v="204"/>
    </i>
    <i>
      <x v="16"/>
    </i>
    <i>
      <x v="220"/>
    </i>
    <i>
      <x v="17"/>
    </i>
    <i>
      <x v="241"/>
    </i>
    <i>
      <x v="18"/>
    </i>
    <i>
      <x v="257"/>
    </i>
    <i>
      <x v="19"/>
    </i>
    <i>
      <x v="4"/>
    </i>
    <i>
      <x v="20"/>
    </i>
    <i>
      <x v="144"/>
    </i>
    <i>
      <x v="21"/>
    </i>
    <i>
      <x v="152"/>
    </i>
    <i>
      <x v="22"/>
    </i>
    <i>
      <x v="160"/>
    </i>
    <i>
      <x v="23"/>
    </i>
    <i>
      <x v="168"/>
    </i>
    <i>
      <x v="24"/>
    </i>
    <i>
      <x v="176"/>
    </i>
    <i>
      <x v="25"/>
    </i>
    <i>
      <x v="184"/>
    </i>
    <i>
      <x v="26"/>
    </i>
    <i>
      <x v="192"/>
    </i>
    <i>
      <x v="27"/>
    </i>
    <i>
      <x v="200"/>
    </i>
    <i>
      <x v="28"/>
    </i>
    <i>
      <x v="208"/>
    </i>
    <i>
      <x v="29"/>
    </i>
    <i>
      <x v="216"/>
    </i>
    <i>
      <x v="30"/>
    </i>
    <i>
      <x v="224"/>
    </i>
    <i>
      <x v="31"/>
    </i>
    <i>
      <x v="237"/>
    </i>
    <i>
      <x v="32"/>
    </i>
    <i>
      <x v="245"/>
    </i>
    <i>
      <x v="33"/>
    </i>
    <i>
      <x v="253"/>
    </i>
    <i>
      <x v="1"/>
    </i>
    <i>
      <x v="261"/>
    </i>
    <i>
      <x v="35"/>
    </i>
    <i>
      <x v="269"/>
    </i>
    <i>
      <x v="2"/>
    </i>
    <i>
      <x v="138"/>
    </i>
    <i>
      <x v="3"/>
    </i>
    <i>
      <x v="142"/>
    </i>
    <i>
      <x v="38"/>
    </i>
    <i>
      <x v="146"/>
    </i>
    <i>
      <x v="39"/>
    </i>
    <i>
      <x v="150"/>
    </i>
    <i>
      <x v="40"/>
    </i>
    <i>
      <x v="154"/>
    </i>
    <i>
      <x v="41"/>
    </i>
    <i>
      <x v="158"/>
    </i>
    <i>
      <x v="42"/>
    </i>
    <i>
      <x v="162"/>
    </i>
    <i>
      <x v="43"/>
    </i>
    <i>
      <x v="166"/>
    </i>
    <i>
      <x v="44"/>
    </i>
    <i>
      <x v="170"/>
    </i>
    <i>
      <x v="45"/>
    </i>
    <i>
      <x v="174"/>
    </i>
    <i>
      <x v="46"/>
    </i>
    <i>
      <x v="178"/>
    </i>
    <i>
      <x v="47"/>
    </i>
    <i>
      <x v="182"/>
    </i>
    <i>
      <x v="48"/>
    </i>
    <i>
      <x v="186"/>
    </i>
    <i>
      <x v="49"/>
    </i>
    <i>
      <x v="190"/>
    </i>
    <i>
      <x v="50"/>
    </i>
    <i>
      <x v="194"/>
    </i>
    <i>
      <x v="51"/>
    </i>
    <i>
      <x v="198"/>
    </i>
    <i>
      <x v="52"/>
    </i>
    <i>
      <x v="202"/>
    </i>
    <i>
      <x v="53"/>
    </i>
    <i>
      <x v="206"/>
    </i>
    <i>
      <x v="54"/>
    </i>
    <i>
      <x v="210"/>
    </i>
    <i>
      <x v="55"/>
    </i>
    <i>
      <x v="214"/>
    </i>
    <i>
      <x v="56"/>
    </i>
    <i>
      <x v="218"/>
    </i>
    <i>
      <x v="57"/>
    </i>
    <i>
      <x v="222"/>
    </i>
    <i>
      <x v="58"/>
    </i>
    <i>
      <x v="226"/>
    </i>
    <i>
      <x v="59"/>
    </i>
    <i>
      <x v="235"/>
    </i>
    <i>
      <x v="60"/>
    </i>
    <i>
      <x v="239"/>
    </i>
    <i>
      <x v="61"/>
    </i>
    <i>
      <x v="243"/>
    </i>
    <i>
      <x v="62"/>
    </i>
    <i>
      <x v="247"/>
    </i>
    <i>
      <x v="63"/>
    </i>
    <i>
      <x v="251"/>
    </i>
    <i>
      <x v="64"/>
    </i>
    <i>
      <x v="255"/>
    </i>
    <i>
      <x v="65"/>
    </i>
    <i>
      <x v="259"/>
    </i>
    <i>
      <x v="66"/>
    </i>
    <i>
      <x v="263"/>
    </i>
    <i>
      <x v="67"/>
    </i>
    <i>
      <x v="267"/>
    </i>
    <i>
      <x v="68"/>
    </i>
    <i>
      <x v="271"/>
    </i>
    <i>
      <x v="69"/>
    </i>
    <i>
      <x v="137"/>
    </i>
    <i>
      <x v="70"/>
    </i>
    <i>
      <x v="139"/>
    </i>
    <i>
      <x v="71"/>
    </i>
    <i>
      <x v="141"/>
    </i>
    <i>
      <x v="72"/>
    </i>
    <i>
      <x v="143"/>
    </i>
    <i>
      <x v="73"/>
    </i>
    <i>
      <x v="145"/>
    </i>
    <i>
      <x v="74"/>
    </i>
    <i>
      <x v="147"/>
    </i>
    <i>
      <x v="75"/>
    </i>
    <i>
      <x v="149"/>
    </i>
    <i>
      <x v="76"/>
    </i>
    <i>
      <x v="151"/>
    </i>
    <i>
      <x v="77"/>
    </i>
    <i>
      <x v="153"/>
    </i>
    <i>
      <x v="78"/>
    </i>
    <i>
      <x v="155"/>
    </i>
    <i>
      <x v="79"/>
    </i>
    <i>
      <x v="157"/>
    </i>
    <i>
      <x v="80"/>
    </i>
    <i>
      <x v="159"/>
    </i>
    <i>
      <x v="81"/>
    </i>
    <i>
      <x v="161"/>
    </i>
    <i>
      <x v="82"/>
    </i>
    <i>
      <x v="163"/>
    </i>
    <i>
      <x v="83"/>
    </i>
    <i>
      <x v="165"/>
    </i>
    <i>
      <x v="84"/>
    </i>
    <i>
      <x v="167"/>
    </i>
    <i>
      <x v="85"/>
    </i>
    <i>
      <x v="169"/>
    </i>
    <i>
      <x v="86"/>
    </i>
    <i>
      <x v="171"/>
    </i>
    <i>
      <x v="87"/>
    </i>
    <i>
      <x v="173"/>
    </i>
    <i>
      <x v="88"/>
    </i>
    <i>
      <x v="175"/>
    </i>
    <i>
      <x v="89"/>
    </i>
    <i>
      <x v="177"/>
    </i>
    <i>
      <x v="90"/>
    </i>
    <i>
      <x v="179"/>
    </i>
    <i>
      <x v="91"/>
    </i>
    <i>
      <x v="181"/>
    </i>
    <i>
      <x v="92"/>
    </i>
    <i>
      <x v="183"/>
    </i>
    <i>
      <x v="93"/>
    </i>
    <i>
      <x v="185"/>
    </i>
    <i>
      <x v="94"/>
    </i>
    <i>
      <x v="187"/>
    </i>
    <i>
      <x v="95"/>
    </i>
    <i>
      <x v="189"/>
    </i>
    <i>
      <x v="96"/>
    </i>
    <i>
      <x v="191"/>
    </i>
    <i>
      <x v="97"/>
    </i>
    <i>
      <x v="193"/>
    </i>
    <i>
      <x v="98"/>
    </i>
    <i>
      <x v="195"/>
    </i>
    <i>
      <x v="99"/>
    </i>
    <i>
      <x v="197"/>
    </i>
    <i>
      <x v="100"/>
    </i>
    <i>
      <x v="199"/>
    </i>
    <i>
      <x v="101"/>
    </i>
    <i>
      <x v="201"/>
    </i>
    <i>
      <x v="102"/>
    </i>
    <i>
      <x v="203"/>
    </i>
    <i>
      <x v="103"/>
    </i>
    <i>
      <x v="205"/>
    </i>
    <i>
      <x v="104"/>
    </i>
    <i>
      <x v="207"/>
    </i>
    <i>
      <x v="105"/>
    </i>
    <i>
      <x v="209"/>
    </i>
    <i>
      <x v="106"/>
    </i>
    <i>
      <x v="211"/>
    </i>
    <i>
      <x v="107"/>
    </i>
    <i>
      <x v="213"/>
    </i>
    <i>
      <x v="108"/>
    </i>
    <i>
      <x v="215"/>
    </i>
    <i>
      <x v="109"/>
    </i>
    <i>
      <x v="217"/>
    </i>
    <i>
      <x v="110"/>
    </i>
    <i>
      <x v="219"/>
    </i>
    <i>
      <x v="111"/>
    </i>
    <i>
      <x v="221"/>
    </i>
    <i>
      <x v="112"/>
    </i>
    <i>
      <x v="223"/>
    </i>
    <i>
      <x v="227"/>
    </i>
    <i>
      <x v="225"/>
    </i>
    <i>
      <x v="229"/>
    </i>
    <i>
      <x v="5"/>
    </i>
    <i>
      <x v="231"/>
    </i>
    <i>
      <x v="113"/>
    </i>
    <i>
      <x v="230"/>
    </i>
    <i>
      <x v="114"/>
    </i>
    <i>
      <x v="232"/>
    </i>
    <i>
      <x v="115"/>
    </i>
    <i>
      <x v="234"/>
    </i>
    <i>
      <x v="116"/>
    </i>
    <i>
      <x v="236"/>
    </i>
    <i>
      <x v="117"/>
    </i>
    <i>
      <x v="238"/>
    </i>
    <i>
      <x v="118"/>
    </i>
    <i>
      <x v="240"/>
    </i>
    <i>
      <x v="119"/>
    </i>
    <i>
      <x v="242"/>
    </i>
    <i>
      <x v="120"/>
    </i>
    <i>
      <x v="244"/>
    </i>
    <i>
      <x v="121"/>
    </i>
    <i>
      <x v="246"/>
    </i>
    <i>
      <x v="122"/>
    </i>
    <i>
      <x v="248"/>
    </i>
    <i>
      <x v="123"/>
    </i>
    <i>
      <x v="250"/>
    </i>
    <i>
      <x v="124"/>
    </i>
    <i>
      <x v="252"/>
    </i>
    <i>
      <x v="125"/>
    </i>
    <i>
      <x v="254"/>
    </i>
    <i>
      <x v="126"/>
    </i>
    <i>
      <x v="256"/>
    </i>
    <i>
      <x v="127"/>
    </i>
    <i>
      <x v="258"/>
    </i>
    <i>
      <x v="128"/>
    </i>
    <i>
      <x v="260"/>
    </i>
    <i>
      <x v="129"/>
    </i>
    <i>
      <x v="262"/>
    </i>
    <i>
      <x v="130"/>
    </i>
    <i>
      <x v="264"/>
    </i>
    <i>
      <x v="131"/>
    </i>
    <i>
      <x v="266"/>
    </i>
    <i>
      <x v="132"/>
    </i>
    <i>
      <x v="268"/>
    </i>
    <i>
      <x v="133"/>
    </i>
    <i>
      <x v="270"/>
    </i>
    <i>
      <x v="134"/>
    </i>
    <i>
      <x v="272"/>
    </i>
    <i>
      <x v="135"/>
    </i>
    <i>
      <x v="136"/>
    </i>
    <i>
      <x v="544"/>
    </i>
    <i t="grand">
      <x/>
    </i>
  </rowItems>
  <colItems count="1">
    <i/>
  </colItems>
  <dataFields count="1">
    <dataField name="Suma de DIFERENCIA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abla dinámica1" cacheId="7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outline="1" outlineData="1" multipleFieldFilters="0">
  <location ref="A3:B27" firstHeaderRow="1" firstDataRow="1" firstDataCol="1"/>
  <pivotFields count="4">
    <pivotField axis="axisRow" showAll="0" measureFilter="1">
      <items count="544">
        <item x="37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1"/>
        <item x="22"/>
        <item x="23"/>
        <item x="20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106"/>
        <item x="107"/>
        <item x="108"/>
        <item x="109"/>
        <item x="110"/>
        <item x="111"/>
        <item x="58"/>
        <item x="59"/>
        <item x="60"/>
        <item x="61"/>
        <item x="64"/>
        <item x="62"/>
        <item x="63"/>
        <item x="65"/>
        <item x="66"/>
        <item x="67"/>
        <item x="68"/>
        <item x="69"/>
        <item x="70"/>
        <item x="71"/>
        <item x="74"/>
        <item x="72"/>
        <item x="73"/>
        <item x="76"/>
        <item x="75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12"/>
        <item x="113"/>
        <item x="114"/>
        <item x="115"/>
        <item x="116"/>
        <item x="117"/>
        <item x="118"/>
        <item x="119"/>
        <item x="120"/>
        <item x="152"/>
        <item x="121"/>
        <item x="122"/>
        <item x="123"/>
        <item x="155"/>
        <item x="124"/>
        <item x="125"/>
        <item x="126"/>
        <item x="127"/>
        <item x="128"/>
        <item x="153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54"/>
        <item x="143"/>
        <item x="144"/>
        <item x="145"/>
        <item x="146"/>
        <item x="147"/>
        <item x="148"/>
        <item x="149"/>
        <item x="150"/>
        <item x="151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1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7"/>
        <item x="184"/>
        <item x="185"/>
        <item x="186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5"/>
        <item x="224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8"/>
        <item x="247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71"/>
        <item x="272"/>
        <item x="265"/>
        <item x="266"/>
        <item x="267"/>
        <item x="268"/>
        <item x="269"/>
        <item x="270"/>
        <item x="273"/>
        <item x="274"/>
        <item x="275"/>
        <item x="276"/>
        <item x="277"/>
        <item x="278"/>
        <item x="279"/>
        <item x="280"/>
        <item x="281"/>
        <item x="282"/>
        <item x="286"/>
        <item x="287"/>
        <item x="299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33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36"/>
        <item x="334"/>
        <item x="337"/>
        <item x="329"/>
        <item x="331"/>
        <item x="330"/>
        <item x="332"/>
        <item x="335"/>
        <item x="338"/>
        <item x="339"/>
        <item x="340"/>
        <item x="341"/>
        <item x="328"/>
        <item x="283"/>
        <item x="284"/>
        <item x="285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440"/>
        <item x="441"/>
        <item x="442"/>
        <item x="443"/>
        <item x="444"/>
        <item x="446"/>
        <item x="445"/>
        <item x="447"/>
        <item x="448"/>
        <item x="449"/>
        <item x="362"/>
        <item x="363"/>
        <item x="364"/>
        <item x="379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80"/>
        <item x="381"/>
        <item x="382"/>
        <item x="378"/>
        <item x="383"/>
        <item x="384"/>
        <item x="385"/>
        <item x="386"/>
        <item x="404"/>
        <item x="387"/>
        <item x="388"/>
        <item x="403"/>
        <item x="389"/>
        <item x="405"/>
        <item x="406"/>
        <item x="390"/>
        <item x="391"/>
        <item x="392"/>
        <item x="393"/>
        <item x="401"/>
        <item x="402"/>
        <item x="407"/>
        <item x="394"/>
        <item x="395"/>
        <item x="396"/>
        <item x="397"/>
        <item x="398"/>
        <item x="399"/>
        <item x="400"/>
        <item x="408"/>
        <item x="409"/>
        <item x="417"/>
        <item x="410"/>
        <item x="411"/>
        <item x="412"/>
        <item x="413"/>
        <item x="414"/>
        <item x="415"/>
        <item x="416"/>
        <item x="418"/>
        <item x="419"/>
        <item x="420"/>
        <item x="421"/>
        <item x="422"/>
        <item x="423"/>
        <item x="438"/>
        <item x="424"/>
        <item x="425"/>
        <item x="426"/>
        <item x="427"/>
        <item x="428"/>
        <item x="429"/>
        <item x="430"/>
        <item x="439"/>
        <item x="431"/>
        <item x="432"/>
        <item x="433"/>
        <item x="434"/>
        <item x="435"/>
        <item x="436"/>
        <item x="43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527"/>
        <item x="491"/>
        <item x="519"/>
        <item x="528"/>
        <item x="529"/>
        <item x="530"/>
        <item x="492"/>
        <item x="493"/>
        <item x="494"/>
        <item x="495"/>
        <item x="531"/>
        <item x="496"/>
        <item x="497"/>
        <item x="498"/>
        <item x="499"/>
        <item x="532"/>
        <item x="500"/>
        <item x="501"/>
        <item x="502"/>
        <item x="503"/>
        <item x="504"/>
        <item x="522"/>
        <item x="505"/>
        <item x="506"/>
        <item x="523"/>
        <item x="507"/>
        <item x="508"/>
        <item x="509"/>
        <item x="510"/>
        <item x="511"/>
        <item x="512"/>
        <item x="518"/>
        <item x="524"/>
        <item x="525"/>
        <item x="513"/>
        <item x="514"/>
        <item x="515"/>
        <item x="516"/>
        <item x="517"/>
        <item x="520"/>
        <item x="521"/>
        <item x="526"/>
        <item x="533"/>
        <item x="534"/>
        <item x="535"/>
        <item x="536"/>
        <item x="537"/>
        <item x="538"/>
        <item x="539"/>
        <item x="540"/>
        <item x="541"/>
        <item x="542"/>
        <item t="default"/>
      </items>
    </pivotField>
    <pivotField showAll="0"/>
    <pivotField showAll="0"/>
    <pivotField dataField="1" showAll="0"/>
  </pivotFields>
  <rowFields count="1">
    <field x="0"/>
  </rowFields>
  <rowItems count="24">
    <i>
      <x/>
    </i>
    <i>
      <x v="28"/>
    </i>
    <i>
      <x v="34"/>
    </i>
    <i>
      <x v="36"/>
    </i>
    <i>
      <x v="37"/>
    </i>
    <i>
      <x v="227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478"/>
    </i>
    <i>
      <x v="491"/>
    </i>
    <i>
      <x v="494"/>
    </i>
    <i>
      <x v="495"/>
    </i>
    <i>
      <x v="496"/>
    </i>
    <i>
      <x v="501"/>
    </i>
    <i>
      <x v="506"/>
    </i>
    <i>
      <x v="518"/>
    </i>
    <i>
      <x v="542"/>
    </i>
    <i t="grand">
      <x/>
    </i>
  </rowItems>
  <colItems count="1">
    <i/>
  </colItems>
  <dataFields count="1">
    <dataField name="Suma de DIFERENCIA" fld="3" baseField="0" baseItem="0"/>
  </dataFields>
  <pivotTableStyleInfo name="PivotStyleLight16" showRowHeaders="1" showColHeaders="1" showRowStripes="0" showColStripes="0" showLastColumn="1"/>
  <filters count="1">
    <filter fld="0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Tabla dinámica1" cacheId="8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outline="1" outlineData="1" multipleFieldFilters="0">
  <location ref="A3:B24" firstHeaderRow="1" firstDataRow="1" firstDataCol="1"/>
  <pivotFields count="4">
    <pivotField axis="axisRow" showAll="0" measureFilter="1">
      <items count="544">
        <item x="2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1"/>
        <item x="22"/>
        <item x="23"/>
        <item x="20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106"/>
        <item x="107"/>
        <item x="108"/>
        <item x="109"/>
        <item x="110"/>
        <item x="111"/>
        <item x="58"/>
        <item x="59"/>
        <item x="60"/>
        <item x="61"/>
        <item x="64"/>
        <item x="62"/>
        <item x="63"/>
        <item x="65"/>
        <item x="66"/>
        <item x="67"/>
        <item x="68"/>
        <item x="69"/>
        <item x="70"/>
        <item x="71"/>
        <item x="74"/>
        <item x="72"/>
        <item x="73"/>
        <item x="76"/>
        <item x="75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12"/>
        <item x="113"/>
        <item x="114"/>
        <item x="115"/>
        <item x="116"/>
        <item x="117"/>
        <item x="118"/>
        <item x="119"/>
        <item x="120"/>
        <item x="152"/>
        <item x="121"/>
        <item x="122"/>
        <item x="123"/>
        <item x="155"/>
        <item x="124"/>
        <item x="125"/>
        <item x="126"/>
        <item x="127"/>
        <item x="128"/>
        <item x="153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54"/>
        <item x="143"/>
        <item x="144"/>
        <item x="145"/>
        <item x="146"/>
        <item x="147"/>
        <item x="148"/>
        <item x="149"/>
        <item x="150"/>
        <item x="151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1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7"/>
        <item x="184"/>
        <item x="185"/>
        <item x="186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6"/>
        <item x="225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9"/>
        <item x="248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72"/>
        <item x="273"/>
        <item x="266"/>
        <item x="267"/>
        <item x="268"/>
        <item x="269"/>
        <item x="270"/>
        <item x="271"/>
        <item x="274"/>
        <item x="275"/>
        <item x="276"/>
        <item x="277"/>
        <item x="278"/>
        <item x="279"/>
        <item x="280"/>
        <item x="281"/>
        <item x="282"/>
        <item x="283"/>
        <item x="287"/>
        <item x="288"/>
        <item x="300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34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37"/>
        <item x="335"/>
        <item x="338"/>
        <item x="330"/>
        <item x="332"/>
        <item x="331"/>
        <item x="333"/>
        <item x="336"/>
        <item x="339"/>
        <item x="340"/>
        <item x="341"/>
        <item x="342"/>
        <item x="329"/>
        <item x="284"/>
        <item x="285"/>
        <item x="286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440"/>
        <item x="441"/>
        <item x="442"/>
        <item x="443"/>
        <item x="444"/>
        <item x="446"/>
        <item x="445"/>
        <item x="447"/>
        <item x="448"/>
        <item x="449"/>
        <item x="363"/>
        <item x="364"/>
        <item x="365"/>
        <item x="379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80"/>
        <item x="381"/>
        <item x="382"/>
        <item x="378"/>
        <item x="383"/>
        <item x="384"/>
        <item x="385"/>
        <item x="386"/>
        <item x="404"/>
        <item x="387"/>
        <item x="388"/>
        <item x="403"/>
        <item x="389"/>
        <item x="405"/>
        <item x="406"/>
        <item x="390"/>
        <item x="391"/>
        <item x="392"/>
        <item x="393"/>
        <item x="401"/>
        <item x="402"/>
        <item x="407"/>
        <item x="394"/>
        <item x="395"/>
        <item x="396"/>
        <item x="397"/>
        <item x="398"/>
        <item x="399"/>
        <item x="400"/>
        <item x="408"/>
        <item x="409"/>
        <item x="417"/>
        <item x="410"/>
        <item x="411"/>
        <item x="412"/>
        <item x="413"/>
        <item x="414"/>
        <item x="415"/>
        <item x="416"/>
        <item x="418"/>
        <item x="419"/>
        <item x="420"/>
        <item x="421"/>
        <item x="422"/>
        <item x="423"/>
        <item x="438"/>
        <item x="424"/>
        <item x="425"/>
        <item x="426"/>
        <item x="427"/>
        <item x="428"/>
        <item x="429"/>
        <item x="430"/>
        <item x="439"/>
        <item x="431"/>
        <item x="432"/>
        <item x="433"/>
        <item x="434"/>
        <item x="435"/>
        <item x="436"/>
        <item x="43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527"/>
        <item x="491"/>
        <item x="519"/>
        <item x="528"/>
        <item x="529"/>
        <item x="530"/>
        <item x="492"/>
        <item x="493"/>
        <item x="494"/>
        <item x="495"/>
        <item x="531"/>
        <item x="496"/>
        <item x="497"/>
        <item x="498"/>
        <item x="499"/>
        <item x="532"/>
        <item x="500"/>
        <item x="501"/>
        <item x="502"/>
        <item x="503"/>
        <item x="504"/>
        <item x="522"/>
        <item x="505"/>
        <item x="506"/>
        <item x="523"/>
        <item x="507"/>
        <item x="508"/>
        <item x="509"/>
        <item x="510"/>
        <item x="511"/>
        <item x="512"/>
        <item x="518"/>
        <item x="524"/>
        <item x="525"/>
        <item x="513"/>
        <item x="514"/>
        <item x="515"/>
        <item x="516"/>
        <item x="517"/>
        <item x="520"/>
        <item x="521"/>
        <item x="526"/>
        <item x="533"/>
        <item x="534"/>
        <item x="535"/>
        <item x="536"/>
        <item x="537"/>
        <item x="538"/>
        <item x="539"/>
        <item x="540"/>
        <item x="541"/>
        <item x="542"/>
        <item t="default"/>
      </items>
    </pivotField>
    <pivotField showAll="0"/>
    <pivotField showAll="0"/>
    <pivotField dataField="1" showAll="0"/>
  </pivotFields>
  <rowFields count="1">
    <field x="0"/>
  </rowFields>
  <rowItems count="21">
    <i>
      <x/>
    </i>
    <i>
      <x v="34"/>
    </i>
    <i>
      <x v="36"/>
    </i>
    <i>
      <x v="37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478"/>
    </i>
    <i>
      <x v="491"/>
    </i>
    <i>
      <x v="494"/>
    </i>
    <i>
      <x v="495"/>
    </i>
    <i>
      <x v="496"/>
    </i>
    <i>
      <x v="501"/>
    </i>
    <i>
      <x v="506"/>
    </i>
    <i>
      <x v="542"/>
    </i>
    <i t="grand">
      <x/>
    </i>
  </rowItems>
  <colItems count="1">
    <i/>
  </colItems>
  <dataFields count="1">
    <dataField name="Suma de DIFERENCIA" fld="3" baseField="0" baseItem="0"/>
  </dataFields>
  <pivotTableStyleInfo name="PivotStyleLight16" showRowHeaders="1" showColHeaders="1" showRowStripes="0" showColStripes="0" showLastColumn="1"/>
  <filters count="1">
    <filter fld="0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Tabla dinámica1" cacheId="8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outline="1" outlineData="1" multipleFieldFilters="0">
  <location ref="A3:B547" firstHeaderRow="1" firstDataRow="1" firstDataCol="1"/>
  <pivotFields count="4">
    <pivotField axis="axisRow" showAll="0" sortType="descending">
      <items count="544">
        <item x="2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1"/>
        <item x="22"/>
        <item x="23"/>
        <item x="20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106"/>
        <item x="107"/>
        <item x="108"/>
        <item x="109"/>
        <item x="110"/>
        <item x="111"/>
        <item x="58"/>
        <item x="59"/>
        <item x="60"/>
        <item x="61"/>
        <item x="64"/>
        <item x="62"/>
        <item x="63"/>
        <item x="65"/>
        <item x="66"/>
        <item x="67"/>
        <item x="68"/>
        <item x="69"/>
        <item x="70"/>
        <item x="71"/>
        <item x="74"/>
        <item x="72"/>
        <item x="73"/>
        <item x="76"/>
        <item x="75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12"/>
        <item x="113"/>
        <item x="114"/>
        <item x="115"/>
        <item x="116"/>
        <item x="117"/>
        <item x="118"/>
        <item x="119"/>
        <item x="120"/>
        <item x="152"/>
        <item x="121"/>
        <item x="122"/>
        <item x="123"/>
        <item x="155"/>
        <item x="124"/>
        <item x="125"/>
        <item x="126"/>
        <item x="127"/>
        <item x="128"/>
        <item x="153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54"/>
        <item x="143"/>
        <item x="144"/>
        <item x="145"/>
        <item x="146"/>
        <item x="147"/>
        <item x="148"/>
        <item x="149"/>
        <item x="150"/>
        <item x="151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1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7"/>
        <item x="184"/>
        <item x="185"/>
        <item x="186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6"/>
        <item x="225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9"/>
        <item x="248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72"/>
        <item x="273"/>
        <item x="266"/>
        <item x="267"/>
        <item x="268"/>
        <item x="269"/>
        <item x="270"/>
        <item x="271"/>
        <item x="274"/>
        <item x="275"/>
        <item x="276"/>
        <item x="277"/>
        <item x="278"/>
        <item x="279"/>
        <item x="280"/>
        <item x="281"/>
        <item x="282"/>
        <item x="283"/>
        <item x="287"/>
        <item x="288"/>
        <item x="300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34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37"/>
        <item x="335"/>
        <item x="338"/>
        <item x="330"/>
        <item x="332"/>
        <item x="331"/>
        <item x="333"/>
        <item x="336"/>
        <item x="339"/>
        <item x="340"/>
        <item x="341"/>
        <item x="342"/>
        <item x="329"/>
        <item x="284"/>
        <item x="285"/>
        <item x="286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440"/>
        <item x="441"/>
        <item x="442"/>
        <item x="443"/>
        <item x="444"/>
        <item x="446"/>
        <item x="445"/>
        <item x="447"/>
        <item x="448"/>
        <item x="449"/>
        <item x="363"/>
        <item x="364"/>
        <item x="365"/>
        <item x="379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80"/>
        <item x="381"/>
        <item x="382"/>
        <item x="378"/>
        <item x="383"/>
        <item x="384"/>
        <item x="385"/>
        <item x="386"/>
        <item x="404"/>
        <item x="387"/>
        <item x="388"/>
        <item x="403"/>
        <item x="389"/>
        <item x="405"/>
        <item x="406"/>
        <item x="390"/>
        <item x="391"/>
        <item x="392"/>
        <item x="393"/>
        <item x="401"/>
        <item x="402"/>
        <item x="407"/>
        <item x="394"/>
        <item x="395"/>
        <item x="396"/>
        <item x="397"/>
        <item x="398"/>
        <item x="399"/>
        <item x="400"/>
        <item x="408"/>
        <item x="409"/>
        <item x="417"/>
        <item x="410"/>
        <item x="411"/>
        <item x="412"/>
        <item x="413"/>
        <item x="414"/>
        <item x="415"/>
        <item x="416"/>
        <item x="418"/>
        <item x="419"/>
        <item x="420"/>
        <item x="421"/>
        <item x="422"/>
        <item x="423"/>
        <item x="438"/>
        <item x="424"/>
        <item x="425"/>
        <item x="426"/>
        <item x="427"/>
        <item x="428"/>
        <item x="429"/>
        <item x="430"/>
        <item x="439"/>
        <item x="431"/>
        <item x="432"/>
        <item x="433"/>
        <item x="434"/>
        <item x="435"/>
        <item x="436"/>
        <item x="43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527"/>
        <item x="491"/>
        <item x="519"/>
        <item x="528"/>
        <item x="529"/>
        <item x="530"/>
        <item x="492"/>
        <item x="493"/>
        <item x="494"/>
        <item x="495"/>
        <item x="531"/>
        <item x="496"/>
        <item x="497"/>
        <item x="498"/>
        <item x="499"/>
        <item x="532"/>
        <item x="500"/>
        <item x="501"/>
        <item x="502"/>
        <item x="503"/>
        <item x="504"/>
        <item x="522"/>
        <item x="505"/>
        <item x="506"/>
        <item x="523"/>
        <item x="507"/>
        <item x="508"/>
        <item x="509"/>
        <item x="510"/>
        <item x="511"/>
        <item x="512"/>
        <item x="518"/>
        <item x="524"/>
        <item x="525"/>
        <item x="513"/>
        <item x="514"/>
        <item x="515"/>
        <item x="516"/>
        <item x="517"/>
        <item x="520"/>
        <item x="521"/>
        <item x="526"/>
        <item x="533"/>
        <item x="534"/>
        <item x="535"/>
        <item x="536"/>
        <item x="537"/>
        <item x="538"/>
        <item x="539"/>
        <item x="540"/>
        <item x="541"/>
        <item x="54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dataField="1" showAll="0"/>
  </pivotFields>
  <rowFields count="1">
    <field x="0"/>
  </rowFields>
  <rowItems count="544">
    <i>
      <x/>
    </i>
    <i>
      <x v="349"/>
    </i>
    <i>
      <x v="494"/>
    </i>
    <i>
      <x v="478"/>
    </i>
    <i>
      <x v="343"/>
    </i>
    <i>
      <x v="496"/>
    </i>
    <i>
      <x v="344"/>
    </i>
    <i>
      <x v="350"/>
    </i>
    <i>
      <x v="345"/>
    </i>
    <i>
      <x v="491"/>
    </i>
    <i>
      <x v="346"/>
    </i>
    <i>
      <x v="495"/>
    </i>
    <i>
      <x v="347"/>
    </i>
    <i>
      <x v="501"/>
    </i>
    <i>
      <x v="348"/>
    </i>
    <i>
      <x v="506"/>
    </i>
    <i>
      <x v="34"/>
    </i>
    <i>
      <x v="36"/>
    </i>
    <i>
      <x v="37"/>
    </i>
    <i>
      <x v="414"/>
    </i>
    <i>
      <x v="281"/>
    </i>
    <i>
      <x v="446"/>
    </i>
    <i>
      <x v="288"/>
    </i>
    <i>
      <x v="525"/>
    </i>
    <i>
      <x v="289"/>
    </i>
    <i>
      <x v="430"/>
    </i>
    <i>
      <x v="290"/>
    </i>
    <i>
      <x v="462"/>
    </i>
    <i>
      <x v="291"/>
    </i>
    <i>
      <x v="283"/>
    </i>
    <i>
      <x v="292"/>
    </i>
    <i>
      <x v="541"/>
    </i>
    <i>
      <x v="293"/>
    </i>
    <i>
      <x v="422"/>
    </i>
    <i>
      <x v="294"/>
    </i>
    <i>
      <x v="438"/>
    </i>
    <i>
      <x v="295"/>
    </i>
    <i>
      <x v="454"/>
    </i>
    <i>
      <x v="296"/>
    </i>
    <i>
      <x v="470"/>
    </i>
    <i>
      <x v="297"/>
    </i>
    <i>
      <x v="486"/>
    </i>
    <i>
      <x v="298"/>
    </i>
    <i>
      <x v="502"/>
    </i>
    <i>
      <x v="299"/>
    </i>
    <i>
      <x v="533"/>
    </i>
    <i>
      <x v="300"/>
    </i>
    <i>
      <x v="410"/>
    </i>
    <i>
      <x v="301"/>
    </i>
    <i>
      <x v="418"/>
    </i>
    <i>
      <x v="302"/>
    </i>
    <i>
      <x v="426"/>
    </i>
    <i>
      <x v="303"/>
    </i>
    <i>
      <x v="434"/>
    </i>
    <i>
      <x v="304"/>
    </i>
    <i>
      <x v="442"/>
    </i>
    <i>
      <x v="305"/>
    </i>
    <i>
      <x v="450"/>
    </i>
    <i>
      <x v="306"/>
    </i>
    <i>
      <x v="458"/>
    </i>
    <i>
      <x v="307"/>
    </i>
    <i>
      <x v="466"/>
    </i>
    <i>
      <x v="308"/>
    </i>
    <i>
      <x v="474"/>
    </i>
    <i>
      <x v="309"/>
    </i>
    <i>
      <x v="482"/>
    </i>
    <i>
      <x v="310"/>
    </i>
    <i>
      <x v="490"/>
    </i>
    <i>
      <x v="311"/>
    </i>
    <i>
      <x v="498"/>
    </i>
    <i>
      <x v="312"/>
    </i>
    <i>
      <x v="521"/>
    </i>
    <i>
      <x v="313"/>
    </i>
    <i>
      <x v="529"/>
    </i>
    <i>
      <x v="314"/>
    </i>
    <i>
      <x v="537"/>
    </i>
    <i>
      <x v="315"/>
    </i>
    <i>
      <x v="408"/>
    </i>
    <i>
      <x v="316"/>
    </i>
    <i>
      <x v="412"/>
    </i>
    <i>
      <x v="317"/>
    </i>
    <i>
      <x v="416"/>
    </i>
    <i>
      <x v="318"/>
    </i>
    <i>
      <x v="420"/>
    </i>
    <i>
      <x v="319"/>
    </i>
    <i>
      <x v="424"/>
    </i>
    <i>
      <x v="320"/>
    </i>
    <i>
      <x v="428"/>
    </i>
    <i>
      <x v="321"/>
    </i>
    <i>
      <x v="432"/>
    </i>
    <i>
      <x v="322"/>
    </i>
    <i>
      <x v="436"/>
    </i>
    <i>
      <x v="323"/>
    </i>
    <i>
      <x v="440"/>
    </i>
    <i>
      <x v="324"/>
    </i>
    <i>
      <x v="444"/>
    </i>
    <i>
      <x v="325"/>
    </i>
    <i>
      <x v="448"/>
    </i>
    <i>
      <x v="326"/>
    </i>
    <i>
      <x v="452"/>
    </i>
    <i>
      <x v="327"/>
    </i>
    <i>
      <x v="456"/>
    </i>
    <i>
      <x v="328"/>
    </i>
    <i>
      <x v="460"/>
    </i>
    <i>
      <x v="329"/>
    </i>
    <i>
      <x v="464"/>
    </i>
    <i>
      <x v="330"/>
    </i>
    <i>
      <x v="468"/>
    </i>
    <i>
      <x v="331"/>
    </i>
    <i>
      <x v="472"/>
    </i>
    <i>
      <x v="332"/>
    </i>
    <i>
      <x v="476"/>
    </i>
    <i>
      <x v="333"/>
    </i>
    <i>
      <x v="480"/>
    </i>
    <i>
      <x v="334"/>
    </i>
    <i>
      <x v="484"/>
    </i>
    <i>
      <x v="335"/>
    </i>
    <i>
      <x v="488"/>
    </i>
    <i>
      <x v="336"/>
    </i>
    <i>
      <x v="492"/>
    </i>
    <i>
      <x v="337"/>
    </i>
    <i>
      <x v="285"/>
    </i>
    <i>
      <x v="338"/>
    </i>
    <i>
      <x v="500"/>
    </i>
    <i>
      <x v="339"/>
    </i>
    <i>
      <x v="504"/>
    </i>
    <i>
      <x v="340"/>
    </i>
    <i>
      <x v="523"/>
    </i>
    <i>
      <x v="341"/>
    </i>
    <i>
      <x v="527"/>
    </i>
    <i>
      <x v="342"/>
    </i>
    <i>
      <x v="531"/>
    </i>
    <i>
      <x v="273"/>
    </i>
    <i>
      <x v="535"/>
    </i>
    <i>
      <x v="274"/>
    </i>
    <i>
      <x v="539"/>
    </i>
    <i>
      <x v="275"/>
    </i>
    <i>
      <x v="272"/>
    </i>
    <i>
      <x v="276"/>
    </i>
    <i>
      <x v="409"/>
    </i>
    <i>
      <x v="277"/>
    </i>
    <i>
      <x v="411"/>
    </i>
    <i>
      <x v="278"/>
    </i>
    <i>
      <x v="413"/>
    </i>
    <i>
      <x v="279"/>
    </i>
    <i>
      <x v="415"/>
    </i>
    <i>
      <x v="280"/>
    </i>
    <i>
      <x v="417"/>
    </i>
    <i>
      <x v="351"/>
    </i>
    <i>
      <x v="419"/>
    </i>
    <i>
      <x v="352"/>
    </i>
    <i>
      <x v="421"/>
    </i>
    <i>
      <x v="353"/>
    </i>
    <i>
      <x v="423"/>
    </i>
    <i>
      <x v="354"/>
    </i>
    <i>
      <x v="425"/>
    </i>
    <i>
      <x v="355"/>
    </i>
    <i>
      <x v="427"/>
    </i>
    <i>
      <x v="356"/>
    </i>
    <i>
      <x v="429"/>
    </i>
    <i>
      <x v="357"/>
    </i>
    <i>
      <x v="431"/>
    </i>
    <i>
      <x v="358"/>
    </i>
    <i>
      <x v="433"/>
    </i>
    <i>
      <x v="359"/>
    </i>
    <i>
      <x v="435"/>
    </i>
    <i>
      <x v="360"/>
    </i>
    <i>
      <x v="437"/>
    </i>
    <i>
      <x v="361"/>
    </i>
    <i>
      <x v="439"/>
    </i>
    <i>
      <x v="362"/>
    </i>
    <i>
      <x v="441"/>
    </i>
    <i>
      <x v="363"/>
    </i>
    <i>
      <x v="443"/>
    </i>
    <i>
      <x v="364"/>
    </i>
    <i>
      <x v="445"/>
    </i>
    <i>
      <x v="365"/>
    </i>
    <i>
      <x v="447"/>
    </i>
    <i>
      <x v="366"/>
    </i>
    <i>
      <x v="449"/>
    </i>
    <i>
      <x v="367"/>
    </i>
    <i>
      <x v="451"/>
    </i>
    <i>
      <x v="368"/>
    </i>
    <i>
      <x v="453"/>
    </i>
    <i>
      <x v="369"/>
    </i>
    <i>
      <x v="455"/>
    </i>
    <i>
      <x v="370"/>
    </i>
    <i>
      <x v="457"/>
    </i>
    <i>
      <x v="371"/>
    </i>
    <i>
      <x v="459"/>
    </i>
    <i>
      <x v="372"/>
    </i>
    <i>
      <x v="461"/>
    </i>
    <i>
      <x v="373"/>
    </i>
    <i>
      <x v="463"/>
    </i>
    <i>
      <x v="374"/>
    </i>
    <i>
      <x v="465"/>
    </i>
    <i>
      <x v="375"/>
    </i>
    <i>
      <x v="467"/>
    </i>
    <i>
      <x v="376"/>
    </i>
    <i>
      <x v="469"/>
    </i>
    <i>
      <x v="377"/>
    </i>
    <i>
      <x v="471"/>
    </i>
    <i>
      <x v="378"/>
    </i>
    <i>
      <x v="473"/>
    </i>
    <i>
      <x v="379"/>
    </i>
    <i>
      <x v="475"/>
    </i>
    <i>
      <x v="380"/>
    </i>
    <i>
      <x v="477"/>
    </i>
    <i>
      <x v="381"/>
    </i>
    <i>
      <x v="479"/>
    </i>
    <i>
      <x v="382"/>
    </i>
    <i>
      <x v="481"/>
    </i>
    <i>
      <x v="383"/>
    </i>
    <i>
      <x v="483"/>
    </i>
    <i>
      <x v="384"/>
    </i>
    <i>
      <x v="485"/>
    </i>
    <i>
      <x v="385"/>
    </i>
    <i>
      <x v="487"/>
    </i>
    <i>
      <x v="386"/>
    </i>
    <i>
      <x v="489"/>
    </i>
    <i>
      <x v="387"/>
    </i>
    <i>
      <x v="282"/>
    </i>
    <i>
      <x v="505"/>
    </i>
    <i>
      <x v="493"/>
    </i>
    <i>
      <x v="507"/>
    </i>
    <i>
      <x v="284"/>
    </i>
    <i>
      <x v="509"/>
    </i>
    <i>
      <x v="497"/>
    </i>
    <i>
      <x v="511"/>
    </i>
    <i>
      <x v="499"/>
    </i>
    <i>
      <x v="513"/>
    </i>
    <i>
      <x v="286"/>
    </i>
    <i>
      <x v="515"/>
    </i>
    <i>
      <x v="503"/>
    </i>
    <i>
      <x v="517"/>
    </i>
    <i>
      <x v="287"/>
    </i>
    <i>
      <x v="519"/>
    </i>
    <i>
      <x v="388"/>
    </i>
    <i>
      <x v="508"/>
    </i>
    <i>
      <x v="389"/>
    </i>
    <i>
      <x v="510"/>
    </i>
    <i>
      <x v="390"/>
    </i>
    <i>
      <x v="512"/>
    </i>
    <i>
      <x v="391"/>
    </i>
    <i>
      <x v="514"/>
    </i>
    <i>
      <x v="392"/>
    </i>
    <i>
      <x v="516"/>
    </i>
    <i>
      <x v="393"/>
    </i>
    <i>
      <x v="518"/>
    </i>
    <i>
      <x v="394"/>
    </i>
    <i>
      <x v="520"/>
    </i>
    <i>
      <x v="395"/>
    </i>
    <i>
      <x v="522"/>
    </i>
    <i>
      <x v="396"/>
    </i>
    <i>
      <x v="524"/>
    </i>
    <i>
      <x v="397"/>
    </i>
    <i>
      <x v="526"/>
    </i>
    <i>
      <x v="398"/>
    </i>
    <i>
      <x v="528"/>
    </i>
    <i>
      <x v="399"/>
    </i>
    <i>
      <x v="530"/>
    </i>
    <i>
      <x v="400"/>
    </i>
    <i>
      <x v="532"/>
    </i>
    <i>
      <x v="401"/>
    </i>
    <i>
      <x v="534"/>
    </i>
    <i>
      <x v="402"/>
    </i>
    <i>
      <x v="536"/>
    </i>
    <i>
      <x v="403"/>
    </i>
    <i>
      <x v="538"/>
    </i>
    <i>
      <x v="404"/>
    </i>
    <i>
      <x v="540"/>
    </i>
    <i>
      <x v="405"/>
    </i>
    <i>
      <x v="406"/>
    </i>
    <i>
      <x v="407"/>
    </i>
    <i>
      <x v="268"/>
    </i>
    <i>
      <x v="204"/>
    </i>
    <i>
      <x v="172"/>
    </i>
    <i>
      <x v="5"/>
    </i>
    <i>
      <x v="236"/>
    </i>
    <i>
      <x v="6"/>
    </i>
    <i>
      <x v="4"/>
    </i>
    <i>
      <x v="7"/>
    </i>
    <i>
      <x v="188"/>
    </i>
    <i>
      <x v="8"/>
    </i>
    <i>
      <x v="220"/>
    </i>
    <i>
      <x v="9"/>
    </i>
    <i>
      <x v="252"/>
    </i>
    <i>
      <x v="10"/>
    </i>
    <i>
      <x v="142"/>
    </i>
    <i>
      <x v="11"/>
    </i>
    <i>
      <x v="164"/>
    </i>
    <i>
      <x v="12"/>
    </i>
    <i>
      <x v="180"/>
    </i>
    <i>
      <x v="13"/>
    </i>
    <i>
      <x v="196"/>
    </i>
    <i>
      <x v="14"/>
    </i>
    <i>
      <x v="212"/>
    </i>
    <i>
      <x v="15"/>
    </i>
    <i>
      <x v="228"/>
    </i>
    <i>
      <x v="16"/>
    </i>
    <i>
      <x v="244"/>
    </i>
    <i>
      <x v="17"/>
    </i>
    <i>
      <x v="260"/>
    </i>
    <i>
      <x v="18"/>
    </i>
    <i>
      <x v="138"/>
    </i>
    <i>
      <x v="19"/>
    </i>
    <i>
      <x v="146"/>
    </i>
    <i>
      <x v="20"/>
    </i>
    <i>
      <x v="160"/>
    </i>
    <i>
      <x v="21"/>
    </i>
    <i>
      <x v="168"/>
    </i>
    <i>
      <x v="22"/>
    </i>
    <i>
      <x v="176"/>
    </i>
    <i>
      <x v="23"/>
    </i>
    <i>
      <x v="184"/>
    </i>
    <i>
      <x v="24"/>
    </i>
    <i>
      <x v="192"/>
    </i>
    <i>
      <x v="25"/>
    </i>
    <i>
      <x v="200"/>
    </i>
    <i>
      <x v="26"/>
    </i>
    <i>
      <x v="208"/>
    </i>
    <i>
      <x v="27"/>
    </i>
    <i>
      <x v="216"/>
    </i>
    <i>
      <x v="28"/>
    </i>
    <i>
      <x v="224"/>
    </i>
    <i>
      <x v="29"/>
    </i>
    <i>
      <x v="232"/>
    </i>
    <i>
      <x v="30"/>
    </i>
    <i>
      <x v="240"/>
    </i>
    <i>
      <x v="31"/>
    </i>
    <i>
      <x v="248"/>
    </i>
    <i>
      <x v="32"/>
    </i>
    <i>
      <x v="256"/>
    </i>
    <i>
      <x v="33"/>
    </i>
    <i>
      <x v="264"/>
    </i>
    <i>
      <x v="2"/>
    </i>
    <i>
      <x v="136"/>
    </i>
    <i>
      <x v="35"/>
    </i>
    <i>
      <x v="140"/>
    </i>
    <i>
      <x v="3"/>
    </i>
    <i>
      <x v="144"/>
    </i>
    <i>
      <x v="150"/>
    </i>
    <i>
      <x v="148"/>
    </i>
    <i>
      <x v="152"/>
    </i>
    <i>
      <x v="156"/>
    </i>
    <i>
      <x v="154"/>
    </i>
    <i>
      <x v="38"/>
    </i>
    <i>
      <x v="158"/>
    </i>
    <i>
      <x v="39"/>
    </i>
    <i>
      <x v="162"/>
    </i>
    <i>
      <x v="40"/>
    </i>
    <i>
      <x v="166"/>
    </i>
    <i>
      <x v="41"/>
    </i>
    <i>
      <x v="170"/>
    </i>
    <i>
      <x v="42"/>
    </i>
    <i>
      <x v="174"/>
    </i>
    <i>
      <x v="43"/>
    </i>
    <i>
      <x v="178"/>
    </i>
    <i>
      <x v="44"/>
    </i>
    <i>
      <x v="182"/>
    </i>
    <i>
      <x v="45"/>
    </i>
    <i>
      <x v="186"/>
    </i>
    <i>
      <x v="46"/>
    </i>
    <i>
      <x v="190"/>
    </i>
    <i>
      <x v="47"/>
    </i>
    <i>
      <x v="194"/>
    </i>
    <i>
      <x v="48"/>
    </i>
    <i>
      <x v="198"/>
    </i>
    <i>
      <x v="49"/>
    </i>
    <i>
      <x v="202"/>
    </i>
    <i>
      <x v="50"/>
    </i>
    <i>
      <x v="206"/>
    </i>
    <i>
      <x v="51"/>
    </i>
    <i>
      <x v="210"/>
    </i>
    <i>
      <x v="52"/>
    </i>
    <i>
      <x v="214"/>
    </i>
    <i>
      <x v="53"/>
    </i>
    <i>
      <x v="218"/>
    </i>
    <i>
      <x v="54"/>
    </i>
    <i>
      <x v="222"/>
    </i>
    <i>
      <x v="55"/>
    </i>
    <i>
      <x v="226"/>
    </i>
    <i>
      <x v="56"/>
    </i>
    <i>
      <x v="230"/>
    </i>
    <i>
      <x v="57"/>
    </i>
    <i>
      <x v="234"/>
    </i>
    <i>
      <x v="58"/>
    </i>
    <i>
      <x v="238"/>
    </i>
    <i>
      <x v="59"/>
    </i>
    <i>
      <x v="242"/>
    </i>
    <i>
      <x v="60"/>
    </i>
    <i>
      <x v="246"/>
    </i>
    <i>
      <x v="61"/>
    </i>
    <i>
      <x v="250"/>
    </i>
    <i>
      <x v="62"/>
    </i>
    <i>
      <x v="254"/>
    </i>
    <i>
      <x v="63"/>
    </i>
    <i>
      <x v="258"/>
    </i>
    <i>
      <x v="64"/>
    </i>
    <i>
      <x v="262"/>
    </i>
    <i>
      <x v="65"/>
    </i>
    <i>
      <x v="266"/>
    </i>
    <i>
      <x v="66"/>
    </i>
    <i>
      <x v="270"/>
    </i>
    <i>
      <x v="67"/>
    </i>
    <i>
      <x v="137"/>
    </i>
    <i>
      <x v="68"/>
    </i>
    <i>
      <x v="139"/>
    </i>
    <i>
      <x v="69"/>
    </i>
    <i>
      <x v="141"/>
    </i>
    <i>
      <x v="70"/>
    </i>
    <i>
      <x v="143"/>
    </i>
    <i>
      <x v="71"/>
    </i>
    <i>
      <x v="145"/>
    </i>
    <i>
      <x v="72"/>
    </i>
    <i>
      <x v="147"/>
    </i>
    <i>
      <x v="73"/>
    </i>
    <i>
      <x v="149"/>
    </i>
    <i>
      <x v="74"/>
    </i>
    <i>
      <x v="151"/>
    </i>
    <i>
      <x v="75"/>
    </i>
    <i>
      <x v="153"/>
    </i>
    <i>
      <x v="76"/>
    </i>
    <i>
      <x v="155"/>
    </i>
    <i>
      <x v="77"/>
    </i>
    <i>
      <x v="157"/>
    </i>
    <i>
      <x v="78"/>
    </i>
    <i>
      <x v="159"/>
    </i>
    <i>
      <x v="79"/>
    </i>
    <i>
      <x v="161"/>
    </i>
    <i>
      <x v="80"/>
    </i>
    <i>
      <x v="163"/>
    </i>
    <i>
      <x v="81"/>
    </i>
    <i>
      <x v="165"/>
    </i>
    <i>
      <x v="82"/>
    </i>
    <i>
      <x v="167"/>
    </i>
    <i>
      <x v="83"/>
    </i>
    <i>
      <x v="169"/>
    </i>
    <i>
      <x v="84"/>
    </i>
    <i>
      <x v="171"/>
    </i>
    <i>
      <x v="85"/>
    </i>
    <i>
      <x v="173"/>
    </i>
    <i>
      <x v="86"/>
    </i>
    <i>
      <x v="175"/>
    </i>
    <i>
      <x v="87"/>
    </i>
    <i>
      <x v="177"/>
    </i>
    <i>
      <x v="88"/>
    </i>
    <i>
      <x v="179"/>
    </i>
    <i>
      <x v="89"/>
    </i>
    <i>
      <x v="181"/>
    </i>
    <i>
      <x v="90"/>
    </i>
    <i>
      <x v="183"/>
    </i>
    <i>
      <x v="91"/>
    </i>
    <i>
      <x v="185"/>
    </i>
    <i>
      <x v="92"/>
    </i>
    <i>
      <x v="187"/>
    </i>
    <i>
      <x v="93"/>
    </i>
    <i>
      <x v="189"/>
    </i>
    <i>
      <x v="94"/>
    </i>
    <i>
      <x v="191"/>
    </i>
    <i>
      <x v="95"/>
    </i>
    <i>
      <x v="193"/>
    </i>
    <i>
      <x v="96"/>
    </i>
    <i>
      <x v="195"/>
    </i>
    <i>
      <x v="97"/>
    </i>
    <i>
      <x v="197"/>
    </i>
    <i>
      <x v="98"/>
    </i>
    <i>
      <x v="199"/>
    </i>
    <i>
      <x v="99"/>
    </i>
    <i>
      <x v="201"/>
    </i>
    <i>
      <x v="100"/>
    </i>
    <i>
      <x v="203"/>
    </i>
    <i>
      <x v="101"/>
    </i>
    <i>
      <x v="205"/>
    </i>
    <i>
      <x v="102"/>
    </i>
    <i>
      <x v="207"/>
    </i>
    <i>
      <x v="103"/>
    </i>
    <i>
      <x v="209"/>
    </i>
    <i>
      <x v="104"/>
    </i>
    <i>
      <x v="211"/>
    </i>
    <i>
      <x v="105"/>
    </i>
    <i>
      <x v="213"/>
    </i>
    <i>
      <x v="106"/>
    </i>
    <i>
      <x v="215"/>
    </i>
    <i>
      <x v="107"/>
    </i>
    <i>
      <x v="217"/>
    </i>
    <i>
      <x v="108"/>
    </i>
    <i>
      <x v="219"/>
    </i>
    <i>
      <x v="109"/>
    </i>
    <i>
      <x v="221"/>
    </i>
    <i>
      <x v="110"/>
    </i>
    <i>
      <x v="223"/>
    </i>
    <i>
      <x v="111"/>
    </i>
    <i>
      <x v="225"/>
    </i>
    <i>
      <x v="112"/>
    </i>
    <i>
      <x v="227"/>
    </i>
    <i>
      <x v="113"/>
    </i>
    <i>
      <x v="229"/>
    </i>
    <i>
      <x v="114"/>
    </i>
    <i>
      <x v="231"/>
    </i>
    <i>
      <x v="115"/>
    </i>
    <i>
      <x v="233"/>
    </i>
    <i>
      <x v="116"/>
    </i>
    <i>
      <x v="235"/>
    </i>
    <i>
      <x v="117"/>
    </i>
    <i>
      <x v="237"/>
    </i>
    <i>
      <x v="118"/>
    </i>
    <i>
      <x v="239"/>
    </i>
    <i>
      <x v="119"/>
    </i>
    <i>
      <x v="241"/>
    </i>
    <i>
      <x v="120"/>
    </i>
    <i>
      <x v="243"/>
    </i>
    <i>
      <x v="121"/>
    </i>
    <i>
      <x v="245"/>
    </i>
    <i>
      <x v="122"/>
    </i>
    <i>
      <x v="247"/>
    </i>
    <i>
      <x v="123"/>
    </i>
    <i>
      <x v="249"/>
    </i>
    <i>
      <x v="124"/>
    </i>
    <i>
      <x v="251"/>
    </i>
    <i>
      <x v="125"/>
    </i>
    <i>
      <x v="253"/>
    </i>
    <i>
      <x v="126"/>
    </i>
    <i>
      <x v="255"/>
    </i>
    <i>
      <x v="127"/>
    </i>
    <i>
      <x v="257"/>
    </i>
    <i>
      <x v="128"/>
    </i>
    <i>
      <x v="259"/>
    </i>
    <i>
      <x v="129"/>
    </i>
    <i>
      <x v="261"/>
    </i>
    <i>
      <x v="130"/>
    </i>
    <i>
      <x v="263"/>
    </i>
    <i>
      <x v="131"/>
    </i>
    <i>
      <x v="265"/>
    </i>
    <i>
      <x v="132"/>
    </i>
    <i>
      <x v="267"/>
    </i>
    <i>
      <x v="133"/>
    </i>
    <i>
      <x v="269"/>
    </i>
    <i>
      <x v="134"/>
    </i>
    <i>
      <x v="1"/>
    </i>
    <i>
      <x v="271"/>
    </i>
    <i>
      <x v="135"/>
    </i>
    <i>
      <x v="542"/>
    </i>
    <i t="grand">
      <x/>
    </i>
  </rowItems>
  <colItems count="1">
    <i/>
  </colItems>
  <dataFields count="1">
    <dataField name="Suma de DIFERENCIA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Tabla dinámica1" cacheId="8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outline="1" outlineData="1" multipleFieldFilters="0">
  <location ref="A3:B547" firstHeaderRow="1" firstDataRow="1" firstDataCol="1"/>
  <pivotFields count="4">
    <pivotField axis="axisRow" showAll="0" sortType="descending">
      <items count="544">
        <item x="2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1"/>
        <item x="22"/>
        <item x="23"/>
        <item x="20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106"/>
        <item x="107"/>
        <item x="108"/>
        <item x="109"/>
        <item x="110"/>
        <item x="111"/>
        <item x="58"/>
        <item x="59"/>
        <item x="60"/>
        <item x="61"/>
        <item x="64"/>
        <item x="62"/>
        <item x="63"/>
        <item x="65"/>
        <item x="66"/>
        <item x="67"/>
        <item x="68"/>
        <item x="69"/>
        <item x="70"/>
        <item x="71"/>
        <item x="74"/>
        <item x="72"/>
        <item x="73"/>
        <item x="76"/>
        <item x="75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12"/>
        <item x="113"/>
        <item x="114"/>
        <item x="115"/>
        <item x="116"/>
        <item x="117"/>
        <item x="118"/>
        <item x="119"/>
        <item x="120"/>
        <item x="152"/>
        <item x="121"/>
        <item x="122"/>
        <item x="123"/>
        <item x="155"/>
        <item x="124"/>
        <item x="125"/>
        <item x="126"/>
        <item x="127"/>
        <item x="128"/>
        <item x="153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54"/>
        <item x="143"/>
        <item x="144"/>
        <item x="145"/>
        <item x="146"/>
        <item x="147"/>
        <item x="148"/>
        <item x="149"/>
        <item x="150"/>
        <item x="151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1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7"/>
        <item x="184"/>
        <item x="185"/>
        <item x="186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6"/>
        <item x="225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9"/>
        <item x="248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72"/>
        <item x="273"/>
        <item x="266"/>
        <item x="267"/>
        <item x="268"/>
        <item x="269"/>
        <item x="270"/>
        <item x="271"/>
        <item x="274"/>
        <item x="275"/>
        <item x="276"/>
        <item x="277"/>
        <item x="278"/>
        <item x="279"/>
        <item x="280"/>
        <item x="281"/>
        <item x="282"/>
        <item x="283"/>
        <item x="287"/>
        <item x="288"/>
        <item x="300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34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37"/>
        <item x="335"/>
        <item x="338"/>
        <item x="330"/>
        <item x="332"/>
        <item x="331"/>
        <item x="333"/>
        <item x="336"/>
        <item x="339"/>
        <item x="340"/>
        <item x="341"/>
        <item x="342"/>
        <item x="329"/>
        <item x="284"/>
        <item x="285"/>
        <item x="286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440"/>
        <item x="441"/>
        <item x="442"/>
        <item x="443"/>
        <item x="444"/>
        <item x="446"/>
        <item x="445"/>
        <item x="447"/>
        <item x="448"/>
        <item x="449"/>
        <item x="363"/>
        <item x="364"/>
        <item x="365"/>
        <item x="379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80"/>
        <item x="381"/>
        <item x="382"/>
        <item x="378"/>
        <item x="383"/>
        <item x="384"/>
        <item x="385"/>
        <item x="386"/>
        <item x="404"/>
        <item x="387"/>
        <item x="388"/>
        <item x="403"/>
        <item x="389"/>
        <item x="405"/>
        <item x="406"/>
        <item x="390"/>
        <item x="391"/>
        <item x="392"/>
        <item x="393"/>
        <item x="401"/>
        <item x="402"/>
        <item x="407"/>
        <item x="394"/>
        <item x="395"/>
        <item x="396"/>
        <item x="397"/>
        <item x="398"/>
        <item x="399"/>
        <item x="400"/>
        <item x="408"/>
        <item x="409"/>
        <item x="417"/>
        <item x="410"/>
        <item x="411"/>
        <item x="412"/>
        <item x="413"/>
        <item x="414"/>
        <item x="415"/>
        <item x="416"/>
        <item x="418"/>
        <item x="419"/>
        <item x="420"/>
        <item x="421"/>
        <item x="422"/>
        <item x="423"/>
        <item x="438"/>
        <item x="424"/>
        <item x="425"/>
        <item x="426"/>
        <item x="427"/>
        <item x="428"/>
        <item x="429"/>
        <item x="430"/>
        <item x="439"/>
        <item x="431"/>
        <item x="432"/>
        <item x="433"/>
        <item x="434"/>
        <item x="435"/>
        <item x="436"/>
        <item x="43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527"/>
        <item x="491"/>
        <item x="519"/>
        <item x="528"/>
        <item x="529"/>
        <item x="530"/>
        <item x="492"/>
        <item x="493"/>
        <item x="494"/>
        <item x="495"/>
        <item x="531"/>
        <item x="496"/>
        <item x="497"/>
        <item x="498"/>
        <item x="499"/>
        <item x="532"/>
        <item x="500"/>
        <item x="501"/>
        <item x="502"/>
        <item x="503"/>
        <item x="504"/>
        <item x="522"/>
        <item x="505"/>
        <item x="506"/>
        <item x="523"/>
        <item x="507"/>
        <item x="508"/>
        <item x="509"/>
        <item x="510"/>
        <item x="511"/>
        <item x="512"/>
        <item x="518"/>
        <item x="524"/>
        <item x="525"/>
        <item x="513"/>
        <item x="514"/>
        <item x="515"/>
        <item x="516"/>
        <item x="517"/>
        <item x="520"/>
        <item x="521"/>
        <item x="526"/>
        <item x="533"/>
        <item x="534"/>
        <item x="535"/>
        <item x="536"/>
        <item x="537"/>
        <item x="538"/>
        <item x="539"/>
        <item x="540"/>
        <item x="541"/>
        <item x="54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dataField="1" showAll="0"/>
  </pivotFields>
  <rowFields count="1">
    <field x="0"/>
  </rowFields>
  <rowItems count="544">
    <i>
      <x/>
    </i>
    <i>
      <x v="349"/>
    </i>
    <i>
      <x v="494"/>
    </i>
    <i>
      <x v="478"/>
    </i>
    <i>
      <x v="343"/>
    </i>
    <i>
      <x v="496"/>
    </i>
    <i>
      <x v="344"/>
    </i>
    <i>
      <x v="350"/>
    </i>
    <i>
      <x v="345"/>
    </i>
    <i>
      <x v="491"/>
    </i>
    <i>
      <x v="346"/>
    </i>
    <i>
      <x v="495"/>
    </i>
    <i>
      <x v="347"/>
    </i>
    <i>
      <x v="501"/>
    </i>
    <i>
      <x v="348"/>
    </i>
    <i>
      <x v="506"/>
    </i>
    <i>
      <x v="34"/>
    </i>
    <i>
      <x v="36"/>
    </i>
    <i>
      <x v="37"/>
    </i>
    <i>
      <x v="414"/>
    </i>
    <i>
      <x v="281"/>
    </i>
    <i>
      <x v="446"/>
    </i>
    <i>
      <x v="288"/>
    </i>
    <i>
      <x v="525"/>
    </i>
    <i>
      <x v="289"/>
    </i>
    <i>
      <x v="430"/>
    </i>
    <i>
      <x v="290"/>
    </i>
    <i>
      <x v="462"/>
    </i>
    <i>
      <x v="291"/>
    </i>
    <i>
      <x v="283"/>
    </i>
    <i>
      <x v="292"/>
    </i>
    <i>
      <x v="541"/>
    </i>
    <i>
      <x v="293"/>
    </i>
    <i>
      <x v="422"/>
    </i>
    <i>
      <x v="294"/>
    </i>
    <i>
      <x v="438"/>
    </i>
    <i>
      <x v="295"/>
    </i>
    <i>
      <x v="454"/>
    </i>
    <i>
      <x v="296"/>
    </i>
    <i>
      <x v="470"/>
    </i>
    <i>
      <x v="297"/>
    </i>
    <i>
      <x v="486"/>
    </i>
    <i>
      <x v="298"/>
    </i>
    <i>
      <x v="502"/>
    </i>
    <i>
      <x v="299"/>
    </i>
    <i>
      <x v="533"/>
    </i>
    <i>
      <x v="300"/>
    </i>
    <i>
      <x v="410"/>
    </i>
    <i>
      <x v="301"/>
    </i>
    <i>
      <x v="418"/>
    </i>
    <i>
      <x v="302"/>
    </i>
    <i>
      <x v="426"/>
    </i>
    <i>
      <x v="303"/>
    </i>
    <i>
      <x v="434"/>
    </i>
    <i>
      <x v="304"/>
    </i>
    <i>
      <x v="442"/>
    </i>
    <i>
      <x v="305"/>
    </i>
    <i>
      <x v="450"/>
    </i>
    <i>
      <x v="306"/>
    </i>
    <i>
      <x v="458"/>
    </i>
    <i>
      <x v="307"/>
    </i>
    <i>
      <x v="466"/>
    </i>
    <i>
      <x v="308"/>
    </i>
    <i>
      <x v="474"/>
    </i>
    <i>
      <x v="309"/>
    </i>
    <i>
      <x v="482"/>
    </i>
    <i>
      <x v="310"/>
    </i>
    <i>
      <x v="490"/>
    </i>
    <i>
      <x v="311"/>
    </i>
    <i>
      <x v="498"/>
    </i>
    <i>
      <x v="312"/>
    </i>
    <i>
      <x v="521"/>
    </i>
    <i>
      <x v="313"/>
    </i>
    <i>
      <x v="529"/>
    </i>
    <i>
      <x v="314"/>
    </i>
    <i>
      <x v="537"/>
    </i>
    <i>
      <x v="315"/>
    </i>
    <i>
      <x v="408"/>
    </i>
    <i>
      <x v="316"/>
    </i>
    <i>
      <x v="412"/>
    </i>
    <i>
      <x v="317"/>
    </i>
    <i>
      <x v="416"/>
    </i>
    <i>
      <x v="318"/>
    </i>
    <i>
      <x v="420"/>
    </i>
    <i>
      <x v="319"/>
    </i>
    <i>
      <x v="424"/>
    </i>
    <i>
      <x v="320"/>
    </i>
    <i>
      <x v="428"/>
    </i>
    <i>
      <x v="321"/>
    </i>
    <i>
      <x v="432"/>
    </i>
    <i>
      <x v="322"/>
    </i>
    <i>
      <x v="436"/>
    </i>
    <i>
      <x v="323"/>
    </i>
    <i>
      <x v="440"/>
    </i>
    <i>
      <x v="324"/>
    </i>
    <i>
      <x v="444"/>
    </i>
    <i>
      <x v="325"/>
    </i>
    <i>
      <x v="448"/>
    </i>
    <i>
      <x v="326"/>
    </i>
    <i>
      <x v="452"/>
    </i>
    <i>
      <x v="327"/>
    </i>
    <i>
      <x v="456"/>
    </i>
    <i>
      <x v="328"/>
    </i>
    <i>
      <x v="460"/>
    </i>
    <i>
      <x v="329"/>
    </i>
    <i>
      <x v="464"/>
    </i>
    <i>
      <x v="330"/>
    </i>
    <i>
      <x v="468"/>
    </i>
    <i>
      <x v="331"/>
    </i>
    <i>
      <x v="472"/>
    </i>
    <i>
      <x v="332"/>
    </i>
    <i>
      <x v="476"/>
    </i>
    <i>
      <x v="333"/>
    </i>
    <i>
      <x v="480"/>
    </i>
    <i>
      <x v="334"/>
    </i>
    <i>
      <x v="484"/>
    </i>
    <i>
      <x v="335"/>
    </i>
    <i>
      <x v="488"/>
    </i>
    <i>
      <x v="336"/>
    </i>
    <i>
      <x v="492"/>
    </i>
    <i>
      <x v="337"/>
    </i>
    <i>
      <x v="285"/>
    </i>
    <i>
      <x v="338"/>
    </i>
    <i>
      <x v="500"/>
    </i>
    <i>
      <x v="339"/>
    </i>
    <i>
      <x v="504"/>
    </i>
    <i>
      <x v="340"/>
    </i>
    <i>
      <x v="523"/>
    </i>
    <i>
      <x v="341"/>
    </i>
    <i>
      <x v="527"/>
    </i>
    <i>
      <x v="342"/>
    </i>
    <i>
      <x v="531"/>
    </i>
    <i>
      <x v="273"/>
    </i>
    <i>
      <x v="535"/>
    </i>
    <i>
      <x v="274"/>
    </i>
    <i>
      <x v="539"/>
    </i>
    <i>
      <x v="275"/>
    </i>
    <i>
      <x v="272"/>
    </i>
    <i>
      <x v="276"/>
    </i>
    <i>
      <x v="409"/>
    </i>
    <i>
      <x v="277"/>
    </i>
    <i>
      <x v="411"/>
    </i>
    <i>
      <x v="278"/>
    </i>
    <i>
      <x v="413"/>
    </i>
    <i>
      <x v="279"/>
    </i>
    <i>
      <x v="415"/>
    </i>
    <i>
      <x v="280"/>
    </i>
    <i>
      <x v="417"/>
    </i>
    <i>
      <x v="351"/>
    </i>
    <i>
      <x v="419"/>
    </i>
    <i>
      <x v="352"/>
    </i>
    <i>
      <x v="421"/>
    </i>
    <i>
      <x v="353"/>
    </i>
    <i>
      <x v="423"/>
    </i>
    <i>
      <x v="354"/>
    </i>
    <i>
      <x v="425"/>
    </i>
    <i>
      <x v="355"/>
    </i>
    <i>
      <x v="427"/>
    </i>
    <i>
      <x v="356"/>
    </i>
    <i>
      <x v="429"/>
    </i>
    <i>
      <x v="357"/>
    </i>
    <i>
      <x v="431"/>
    </i>
    <i>
      <x v="358"/>
    </i>
    <i>
      <x v="433"/>
    </i>
    <i>
      <x v="359"/>
    </i>
    <i>
      <x v="435"/>
    </i>
    <i>
      <x v="360"/>
    </i>
    <i>
      <x v="437"/>
    </i>
    <i>
      <x v="361"/>
    </i>
    <i>
      <x v="439"/>
    </i>
    <i>
      <x v="362"/>
    </i>
    <i>
      <x v="441"/>
    </i>
    <i>
      <x v="363"/>
    </i>
    <i>
      <x v="443"/>
    </i>
    <i>
      <x v="364"/>
    </i>
    <i>
      <x v="445"/>
    </i>
    <i>
      <x v="365"/>
    </i>
    <i>
      <x v="447"/>
    </i>
    <i>
      <x v="366"/>
    </i>
    <i>
      <x v="449"/>
    </i>
    <i>
      <x v="367"/>
    </i>
    <i>
      <x v="451"/>
    </i>
    <i>
      <x v="368"/>
    </i>
    <i>
      <x v="453"/>
    </i>
    <i>
      <x v="369"/>
    </i>
    <i>
      <x v="455"/>
    </i>
    <i>
      <x v="370"/>
    </i>
    <i>
      <x v="457"/>
    </i>
    <i>
      <x v="371"/>
    </i>
    <i>
      <x v="459"/>
    </i>
    <i>
      <x v="372"/>
    </i>
    <i>
      <x v="461"/>
    </i>
    <i>
      <x v="373"/>
    </i>
    <i>
      <x v="463"/>
    </i>
    <i>
      <x v="374"/>
    </i>
    <i>
      <x v="465"/>
    </i>
    <i>
      <x v="375"/>
    </i>
    <i>
      <x v="467"/>
    </i>
    <i>
      <x v="376"/>
    </i>
    <i>
      <x v="469"/>
    </i>
    <i>
      <x v="377"/>
    </i>
    <i>
      <x v="471"/>
    </i>
    <i>
      <x v="378"/>
    </i>
    <i>
      <x v="473"/>
    </i>
    <i>
      <x v="379"/>
    </i>
    <i>
      <x v="475"/>
    </i>
    <i>
      <x v="380"/>
    </i>
    <i>
      <x v="477"/>
    </i>
    <i>
      <x v="381"/>
    </i>
    <i>
      <x v="479"/>
    </i>
    <i>
      <x v="382"/>
    </i>
    <i>
      <x v="481"/>
    </i>
    <i>
      <x v="383"/>
    </i>
    <i>
      <x v="483"/>
    </i>
    <i>
      <x v="384"/>
    </i>
    <i>
      <x v="485"/>
    </i>
    <i>
      <x v="385"/>
    </i>
    <i>
      <x v="487"/>
    </i>
    <i>
      <x v="386"/>
    </i>
    <i>
      <x v="489"/>
    </i>
    <i>
      <x v="387"/>
    </i>
    <i>
      <x v="282"/>
    </i>
    <i>
      <x v="505"/>
    </i>
    <i>
      <x v="493"/>
    </i>
    <i>
      <x v="507"/>
    </i>
    <i>
      <x v="284"/>
    </i>
    <i>
      <x v="509"/>
    </i>
    <i>
      <x v="497"/>
    </i>
    <i>
      <x v="511"/>
    </i>
    <i>
      <x v="499"/>
    </i>
    <i>
      <x v="513"/>
    </i>
    <i>
      <x v="286"/>
    </i>
    <i>
      <x v="515"/>
    </i>
    <i>
      <x v="503"/>
    </i>
    <i>
      <x v="517"/>
    </i>
    <i>
      <x v="287"/>
    </i>
    <i>
      <x v="519"/>
    </i>
    <i>
      <x v="388"/>
    </i>
    <i>
      <x v="508"/>
    </i>
    <i>
      <x v="389"/>
    </i>
    <i>
      <x v="510"/>
    </i>
    <i>
      <x v="390"/>
    </i>
    <i>
      <x v="512"/>
    </i>
    <i>
      <x v="391"/>
    </i>
    <i>
      <x v="514"/>
    </i>
    <i>
      <x v="392"/>
    </i>
    <i>
      <x v="516"/>
    </i>
    <i>
      <x v="393"/>
    </i>
    <i>
      <x v="518"/>
    </i>
    <i>
      <x v="394"/>
    </i>
    <i>
      <x v="520"/>
    </i>
    <i>
      <x v="395"/>
    </i>
    <i>
      <x v="522"/>
    </i>
    <i>
      <x v="396"/>
    </i>
    <i>
      <x v="524"/>
    </i>
    <i>
      <x v="397"/>
    </i>
    <i>
      <x v="526"/>
    </i>
    <i>
      <x v="398"/>
    </i>
    <i>
      <x v="528"/>
    </i>
    <i>
      <x v="399"/>
    </i>
    <i>
      <x v="530"/>
    </i>
    <i>
      <x v="400"/>
    </i>
    <i>
      <x v="532"/>
    </i>
    <i>
      <x v="401"/>
    </i>
    <i>
      <x v="534"/>
    </i>
    <i>
      <x v="402"/>
    </i>
    <i>
      <x v="536"/>
    </i>
    <i>
      <x v="403"/>
    </i>
    <i>
      <x v="538"/>
    </i>
    <i>
      <x v="404"/>
    </i>
    <i>
      <x v="540"/>
    </i>
    <i>
      <x v="405"/>
    </i>
    <i>
      <x v="406"/>
    </i>
    <i>
      <x v="407"/>
    </i>
    <i>
      <x v="268"/>
    </i>
    <i>
      <x v="204"/>
    </i>
    <i>
      <x v="172"/>
    </i>
    <i>
      <x v="5"/>
    </i>
    <i>
      <x v="236"/>
    </i>
    <i>
      <x v="6"/>
    </i>
    <i>
      <x v="4"/>
    </i>
    <i>
      <x v="7"/>
    </i>
    <i>
      <x v="188"/>
    </i>
    <i>
      <x v="8"/>
    </i>
    <i>
      <x v="220"/>
    </i>
    <i>
      <x v="9"/>
    </i>
    <i>
      <x v="252"/>
    </i>
    <i>
      <x v="10"/>
    </i>
    <i>
      <x v="142"/>
    </i>
    <i>
      <x v="11"/>
    </i>
    <i>
      <x v="164"/>
    </i>
    <i>
      <x v="12"/>
    </i>
    <i>
      <x v="180"/>
    </i>
    <i>
      <x v="13"/>
    </i>
    <i>
      <x v="196"/>
    </i>
    <i>
      <x v="14"/>
    </i>
    <i>
      <x v="212"/>
    </i>
    <i>
      <x v="15"/>
    </i>
    <i>
      <x v="228"/>
    </i>
    <i>
      <x v="16"/>
    </i>
    <i>
      <x v="244"/>
    </i>
    <i>
      <x v="17"/>
    </i>
    <i>
      <x v="260"/>
    </i>
    <i>
      <x v="18"/>
    </i>
    <i>
      <x v="138"/>
    </i>
    <i>
      <x v="19"/>
    </i>
    <i>
      <x v="146"/>
    </i>
    <i>
      <x v="20"/>
    </i>
    <i>
      <x v="160"/>
    </i>
    <i>
      <x v="21"/>
    </i>
    <i>
      <x v="168"/>
    </i>
    <i>
      <x v="22"/>
    </i>
    <i>
      <x v="176"/>
    </i>
    <i>
      <x v="23"/>
    </i>
    <i>
      <x v="184"/>
    </i>
    <i>
      <x v="24"/>
    </i>
    <i>
      <x v="192"/>
    </i>
    <i>
      <x v="25"/>
    </i>
    <i>
      <x v="200"/>
    </i>
    <i>
      <x v="26"/>
    </i>
    <i>
      <x v="208"/>
    </i>
    <i>
      <x v="27"/>
    </i>
    <i>
      <x v="216"/>
    </i>
    <i>
      <x v="28"/>
    </i>
    <i>
      <x v="224"/>
    </i>
    <i>
      <x v="29"/>
    </i>
    <i>
      <x v="232"/>
    </i>
    <i>
      <x v="30"/>
    </i>
    <i>
      <x v="240"/>
    </i>
    <i>
      <x v="31"/>
    </i>
    <i>
      <x v="248"/>
    </i>
    <i>
      <x v="32"/>
    </i>
    <i>
      <x v="256"/>
    </i>
    <i>
      <x v="33"/>
    </i>
    <i>
      <x v="264"/>
    </i>
    <i>
      <x v="2"/>
    </i>
    <i>
      <x v="136"/>
    </i>
    <i>
      <x v="35"/>
    </i>
    <i>
      <x v="140"/>
    </i>
    <i>
      <x v="3"/>
    </i>
    <i>
      <x v="144"/>
    </i>
    <i>
      <x v="150"/>
    </i>
    <i>
      <x v="148"/>
    </i>
    <i>
      <x v="152"/>
    </i>
    <i>
      <x v="156"/>
    </i>
    <i>
      <x v="154"/>
    </i>
    <i>
      <x v="38"/>
    </i>
    <i>
      <x v="158"/>
    </i>
    <i>
      <x v="39"/>
    </i>
    <i>
      <x v="162"/>
    </i>
    <i>
      <x v="40"/>
    </i>
    <i>
      <x v="166"/>
    </i>
    <i>
      <x v="41"/>
    </i>
    <i>
      <x v="170"/>
    </i>
    <i>
      <x v="42"/>
    </i>
    <i>
      <x v="174"/>
    </i>
    <i>
      <x v="43"/>
    </i>
    <i>
      <x v="178"/>
    </i>
    <i>
      <x v="44"/>
    </i>
    <i>
      <x v="182"/>
    </i>
    <i>
      <x v="45"/>
    </i>
    <i>
      <x v="186"/>
    </i>
    <i>
      <x v="46"/>
    </i>
    <i>
      <x v="190"/>
    </i>
    <i>
      <x v="47"/>
    </i>
    <i>
      <x v="194"/>
    </i>
    <i>
      <x v="48"/>
    </i>
    <i>
      <x v="198"/>
    </i>
    <i>
      <x v="49"/>
    </i>
    <i>
      <x v="202"/>
    </i>
    <i>
      <x v="50"/>
    </i>
    <i>
      <x v="206"/>
    </i>
    <i>
      <x v="51"/>
    </i>
    <i>
      <x v="210"/>
    </i>
    <i>
      <x v="52"/>
    </i>
    <i>
      <x v="214"/>
    </i>
    <i>
      <x v="53"/>
    </i>
    <i>
      <x v="218"/>
    </i>
    <i>
      <x v="54"/>
    </i>
    <i>
      <x v="222"/>
    </i>
    <i>
      <x v="55"/>
    </i>
    <i>
      <x v="226"/>
    </i>
    <i>
      <x v="56"/>
    </i>
    <i>
      <x v="230"/>
    </i>
    <i>
      <x v="57"/>
    </i>
    <i>
      <x v="234"/>
    </i>
    <i>
      <x v="58"/>
    </i>
    <i>
      <x v="238"/>
    </i>
    <i>
      <x v="59"/>
    </i>
    <i>
      <x v="242"/>
    </i>
    <i>
      <x v="60"/>
    </i>
    <i>
      <x v="246"/>
    </i>
    <i>
      <x v="61"/>
    </i>
    <i>
      <x v="250"/>
    </i>
    <i>
      <x v="62"/>
    </i>
    <i>
      <x v="254"/>
    </i>
    <i>
      <x v="63"/>
    </i>
    <i>
      <x v="258"/>
    </i>
    <i>
      <x v="64"/>
    </i>
    <i>
      <x v="262"/>
    </i>
    <i>
      <x v="65"/>
    </i>
    <i>
      <x v="266"/>
    </i>
    <i>
      <x v="66"/>
    </i>
    <i>
      <x v="270"/>
    </i>
    <i>
      <x v="67"/>
    </i>
    <i>
      <x v="137"/>
    </i>
    <i>
      <x v="68"/>
    </i>
    <i>
      <x v="139"/>
    </i>
    <i>
      <x v="69"/>
    </i>
    <i>
      <x v="141"/>
    </i>
    <i>
      <x v="70"/>
    </i>
    <i>
      <x v="143"/>
    </i>
    <i>
      <x v="71"/>
    </i>
    <i>
      <x v="145"/>
    </i>
    <i>
      <x v="72"/>
    </i>
    <i>
      <x v="147"/>
    </i>
    <i>
      <x v="73"/>
    </i>
    <i>
      <x v="149"/>
    </i>
    <i>
      <x v="74"/>
    </i>
    <i>
      <x v="151"/>
    </i>
    <i>
      <x v="75"/>
    </i>
    <i>
      <x v="153"/>
    </i>
    <i>
      <x v="76"/>
    </i>
    <i>
      <x v="155"/>
    </i>
    <i>
      <x v="77"/>
    </i>
    <i>
      <x v="157"/>
    </i>
    <i>
      <x v="78"/>
    </i>
    <i>
      <x v="159"/>
    </i>
    <i>
      <x v="79"/>
    </i>
    <i>
      <x v="161"/>
    </i>
    <i>
      <x v="80"/>
    </i>
    <i>
      <x v="163"/>
    </i>
    <i>
      <x v="81"/>
    </i>
    <i>
      <x v="165"/>
    </i>
    <i>
      <x v="82"/>
    </i>
    <i>
      <x v="167"/>
    </i>
    <i>
      <x v="83"/>
    </i>
    <i>
      <x v="169"/>
    </i>
    <i>
      <x v="84"/>
    </i>
    <i>
      <x v="171"/>
    </i>
    <i>
      <x v="85"/>
    </i>
    <i>
      <x v="173"/>
    </i>
    <i>
      <x v="86"/>
    </i>
    <i>
      <x v="175"/>
    </i>
    <i>
      <x v="87"/>
    </i>
    <i>
      <x v="177"/>
    </i>
    <i>
      <x v="88"/>
    </i>
    <i>
      <x v="179"/>
    </i>
    <i>
      <x v="89"/>
    </i>
    <i>
      <x v="181"/>
    </i>
    <i>
      <x v="90"/>
    </i>
    <i>
      <x v="183"/>
    </i>
    <i>
      <x v="91"/>
    </i>
    <i>
      <x v="185"/>
    </i>
    <i>
      <x v="92"/>
    </i>
    <i>
      <x v="187"/>
    </i>
    <i>
      <x v="93"/>
    </i>
    <i>
      <x v="189"/>
    </i>
    <i>
      <x v="94"/>
    </i>
    <i>
      <x v="191"/>
    </i>
    <i>
      <x v="95"/>
    </i>
    <i>
      <x v="193"/>
    </i>
    <i>
      <x v="96"/>
    </i>
    <i>
      <x v="195"/>
    </i>
    <i>
      <x v="97"/>
    </i>
    <i>
      <x v="197"/>
    </i>
    <i>
      <x v="98"/>
    </i>
    <i>
      <x v="199"/>
    </i>
    <i>
      <x v="99"/>
    </i>
    <i>
      <x v="201"/>
    </i>
    <i>
      <x v="100"/>
    </i>
    <i>
      <x v="203"/>
    </i>
    <i>
      <x v="101"/>
    </i>
    <i>
      <x v="205"/>
    </i>
    <i>
      <x v="102"/>
    </i>
    <i>
      <x v="207"/>
    </i>
    <i>
      <x v="103"/>
    </i>
    <i>
      <x v="209"/>
    </i>
    <i>
      <x v="104"/>
    </i>
    <i>
      <x v="211"/>
    </i>
    <i>
      <x v="105"/>
    </i>
    <i>
      <x v="213"/>
    </i>
    <i>
      <x v="106"/>
    </i>
    <i>
      <x v="215"/>
    </i>
    <i>
      <x v="107"/>
    </i>
    <i>
      <x v="217"/>
    </i>
    <i>
      <x v="108"/>
    </i>
    <i>
      <x v="219"/>
    </i>
    <i>
      <x v="109"/>
    </i>
    <i>
      <x v="221"/>
    </i>
    <i>
      <x v="110"/>
    </i>
    <i>
      <x v="223"/>
    </i>
    <i>
      <x v="111"/>
    </i>
    <i>
      <x v="225"/>
    </i>
    <i>
      <x v="112"/>
    </i>
    <i>
      <x v="227"/>
    </i>
    <i>
      <x v="113"/>
    </i>
    <i>
      <x v="229"/>
    </i>
    <i>
      <x v="114"/>
    </i>
    <i>
      <x v="231"/>
    </i>
    <i>
      <x v="115"/>
    </i>
    <i>
      <x v="233"/>
    </i>
    <i>
      <x v="116"/>
    </i>
    <i>
      <x v="235"/>
    </i>
    <i>
      <x v="117"/>
    </i>
    <i>
      <x v="237"/>
    </i>
    <i>
      <x v="118"/>
    </i>
    <i>
      <x v="239"/>
    </i>
    <i>
      <x v="119"/>
    </i>
    <i>
      <x v="241"/>
    </i>
    <i>
      <x v="120"/>
    </i>
    <i>
      <x v="243"/>
    </i>
    <i>
      <x v="121"/>
    </i>
    <i>
      <x v="245"/>
    </i>
    <i>
      <x v="122"/>
    </i>
    <i>
      <x v="247"/>
    </i>
    <i>
      <x v="123"/>
    </i>
    <i>
      <x v="249"/>
    </i>
    <i>
      <x v="124"/>
    </i>
    <i>
      <x v="251"/>
    </i>
    <i>
      <x v="125"/>
    </i>
    <i>
      <x v="253"/>
    </i>
    <i>
      <x v="126"/>
    </i>
    <i>
      <x v="255"/>
    </i>
    <i>
      <x v="127"/>
    </i>
    <i>
      <x v="257"/>
    </i>
    <i>
      <x v="128"/>
    </i>
    <i>
      <x v="259"/>
    </i>
    <i>
      <x v="129"/>
    </i>
    <i>
      <x v="261"/>
    </i>
    <i>
      <x v="130"/>
    </i>
    <i>
      <x v="263"/>
    </i>
    <i>
      <x v="131"/>
    </i>
    <i>
      <x v="265"/>
    </i>
    <i>
      <x v="132"/>
    </i>
    <i>
      <x v="267"/>
    </i>
    <i>
      <x v="133"/>
    </i>
    <i>
      <x v="269"/>
    </i>
    <i>
      <x v="134"/>
    </i>
    <i>
      <x v="1"/>
    </i>
    <i>
      <x v="271"/>
    </i>
    <i>
      <x v="135"/>
    </i>
    <i>
      <x v="542"/>
    </i>
    <i t="grand">
      <x/>
    </i>
  </rowItems>
  <colItems count="1">
    <i/>
  </colItems>
  <dataFields count="1">
    <dataField name="Suma de DIFERENCIA" fld="3" baseField="0" baseItem="0"/>
  </dataFields>
  <pivotTableStyleInfo name="PivotStyleLight16" showRowHeaders="1" showColHeaders="1" showRowStripes="0" showColStripes="0" showLastColumn="1"/>
  <filters count="1">
    <filter fld="0" type="captionNotEqual" evalOrder="-1" id="1" stringValue1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Tabla dinámica1" cacheId="6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outline="1" outlineData="1" multipleFieldFilters="0">
  <location ref="A3:B19" firstHeaderRow="1" firstDataRow="1" firstDataCol="1"/>
  <pivotFields count="4">
    <pivotField axis="axisRow" showAll="0" measureFilter="1">
      <items count="534">
        <item x="37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1"/>
        <item x="22"/>
        <item x="23"/>
        <item x="20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105"/>
        <item x="106"/>
        <item x="107"/>
        <item x="108"/>
        <item x="109"/>
        <item x="110"/>
        <item x="57"/>
        <item x="58"/>
        <item x="59"/>
        <item x="60"/>
        <item x="63"/>
        <item x="61"/>
        <item x="62"/>
        <item x="64"/>
        <item x="65"/>
        <item x="66"/>
        <item x="67"/>
        <item x="68"/>
        <item x="69"/>
        <item x="70"/>
        <item x="73"/>
        <item x="71"/>
        <item x="72"/>
        <item x="75"/>
        <item x="74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11"/>
        <item x="112"/>
        <item x="113"/>
        <item x="114"/>
        <item x="115"/>
        <item x="116"/>
        <item x="117"/>
        <item x="118"/>
        <item x="119"/>
        <item x="151"/>
        <item x="120"/>
        <item x="121"/>
        <item x="122"/>
        <item x="154"/>
        <item x="123"/>
        <item x="124"/>
        <item x="125"/>
        <item x="126"/>
        <item x="127"/>
        <item x="152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53"/>
        <item x="142"/>
        <item x="143"/>
        <item x="144"/>
        <item x="145"/>
        <item x="146"/>
        <item x="147"/>
        <item x="148"/>
        <item x="149"/>
        <item x="150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70"/>
        <item x="169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6"/>
        <item x="183"/>
        <item x="184"/>
        <item x="185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4"/>
        <item x="223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6"/>
        <item x="245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9"/>
        <item x="270"/>
        <item x="263"/>
        <item x="264"/>
        <item x="265"/>
        <item x="266"/>
        <item x="267"/>
        <item x="268"/>
        <item x="271"/>
        <item x="272"/>
        <item x="273"/>
        <item x="274"/>
        <item x="275"/>
        <item x="276"/>
        <item x="277"/>
        <item x="278"/>
        <item x="279"/>
        <item x="280"/>
        <item x="284"/>
        <item x="285"/>
        <item x="297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31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34"/>
        <item x="332"/>
        <item x="335"/>
        <item x="327"/>
        <item x="329"/>
        <item x="328"/>
        <item x="330"/>
        <item x="333"/>
        <item x="336"/>
        <item x="337"/>
        <item x="338"/>
        <item x="339"/>
        <item x="326"/>
        <item x="281"/>
        <item x="282"/>
        <item x="283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438"/>
        <item x="439"/>
        <item x="440"/>
        <item x="441"/>
        <item x="442"/>
        <item x="444"/>
        <item x="443"/>
        <item x="445"/>
        <item x="446"/>
        <item x="447"/>
        <item x="360"/>
        <item x="361"/>
        <item x="362"/>
        <item x="377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8"/>
        <item x="379"/>
        <item x="380"/>
        <item x="376"/>
        <item x="381"/>
        <item x="382"/>
        <item x="383"/>
        <item x="384"/>
        <item x="402"/>
        <item x="385"/>
        <item x="386"/>
        <item x="401"/>
        <item x="387"/>
        <item x="403"/>
        <item x="404"/>
        <item x="388"/>
        <item x="389"/>
        <item x="390"/>
        <item x="391"/>
        <item x="399"/>
        <item x="400"/>
        <item x="405"/>
        <item x="392"/>
        <item x="393"/>
        <item x="394"/>
        <item x="395"/>
        <item x="396"/>
        <item x="397"/>
        <item x="398"/>
        <item x="406"/>
        <item x="407"/>
        <item x="415"/>
        <item x="408"/>
        <item x="409"/>
        <item x="410"/>
        <item x="411"/>
        <item x="412"/>
        <item x="413"/>
        <item x="414"/>
        <item x="416"/>
        <item x="417"/>
        <item x="418"/>
        <item x="419"/>
        <item x="420"/>
        <item x="421"/>
        <item x="436"/>
        <item x="422"/>
        <item x="423"/>
        <item x="424"/>
        <item x="425"/>
        <item x="426"/>
        <item x="427"/>
        <item x="428"/>
        <item x="437"/>
        <item x="429"/>
        <item x="430"/>
        <item x="431"/>
        <item x="432"/>
        <item x="433"/>
        <item x="434"/>
        <item x="435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516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19"/>
        <item x="502"/>
        <item x="503"/>
        <item x="520"/>
        <item x="504"/>
        <item x="505"/>
        <item x="506"/>
        <item x="507"/>
        <item x="508"/>
        <item x="509"/>
        <item x="515"/>
        <item x="521"/>
        <item x="522"/>
        <item x="510"/>
        <item x="511"/>
        <item x="512"/>
        <item x="513"/>
        <item x="514"/>
        <item x="517"/>
        <item x="518"/>
        <item x="523"/>
        <item x="524"/>
        <item x="525"/>
        <item x="526"/>
        <item x="527"/>
        <item x="528"/>
        <item x="529"/>
        <item x="530"/>
        <item x="531"/>
        <item x="532"/>
        <item t="default"/>
      </items>
    </pivotField>
    <pivotField showAll="0"/>
    <pivotField showAll="0"/>
    <pivotField dataField="1" showAll="0"/>
  </pivotFields>
  <rowFields count="1">
    <field x="0"/>
  </rowFields>
  <rowItems count="16">
    <i>
      <x/>
    </i>
    <i>
      <x v="33"/>
    </i>
    <i>
      <x v="35"/>
    </i>
    <i>
      <x v="36"/>
    </i>
    <i>
      <x v="335"/>
    </i>
    <i>
      <x v="336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532"/>
    </i>
    <i t="grand">
      <x/>
    </i>
  </rowItems>
  <colItems count="1">
    <i/>
  </colItems>
  <dataFields count="1">
    <dataField name="Suma de DIFERENCIA" fld="3" baseField="0" baseItem="5"/>
  </dataFields>
  <pivotTableStyleInfo name="PivotStyleLight16" showRowHeaders="1" showColHeaders="1" showRowStripes="0" showColStripes="0" showLastColumn="1"/>
  <filters count="1">
    <filter fld="0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3.xml><?xml version="1.0" encoding="utf-8"?>
<pivotTableDefinition xmlns="http://schemas.openxmlformats.org/spreadsheetml/2006/main" name="Tabla dinámica2" cacheId="10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outline="1" outlineData="1" multipleFieldFilters="0">
  <location ref="A3:B31" firstHeaderRow="1" firstDataRow="1" firstDataCol="1"/>
  <pivotFields count="4">
    <pivotField axis="axisRow" showAll="0" measureFilter="1" sortType="ascending">
      <items count="554">
        <item x="17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20"/>
        <item x="22"/>
        <item x="23"/>
        <item x="24"/>
        <item x="21"/>
        <item x="25"/>
        <item x="26"/>
        <item x="27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110"/>
        <item x="111"/>
        <item x="112"/>
        <item x="113"/>
        <item x="114"/>
        <item x="115"/>
        <item x="60"/>
        <item x="61"/>
        <item x="62"/>
        <item x="63"/>
        <item x="66"/>
        <item x="64"/>
        <item x="65"/>
        <item x="67"/>
        <item x="68"/>
        <item x="69"/>
        <item x="70"/>
        <item x="71"/>
        <item x="72"/>
        <item x="73"/>
        <item x="76"/>
        <item x="74"/>
        <item x="75"/>
        <item x="78"/>
        <item x="77"/>
        <item x="79"/>
        <item x="80"/>
        <item x="81"/>
        <item x="82"/>
        <item x="83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6"/>
        <item x="117"/>
        <item x="118"/>
        <item x="119"/>
        <item x="120"/>
        <item x="121"/>
        <item x="122"/>
        <item x="123"/>
        <item x="124"/>
        <item x="156"/>
        <item x="125"/>
        <item x="126"/>
        <item x="127"/>
        <item x="159"/>
        <item x="128"/>
        <item x="129"/>
        <item x="130"/>
        <item x="131"/>
        <item x="132"/>
        <item x="157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58"/>
        <item x="147"/>
        <item x="148"/>
        <item x="149"/>
        <item x="150"/>
        <item x="151"/>
        <item x="152"/>
        <item x="153"/>
        <item x="154"/>
        <item x="155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6"/>
        <item x="175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92"/>
        <item x="189"/>
        <item x="190"/>
        <item x="191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30"/>
        <item x="229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4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8"/>
        <item x="279"/>
        <item x="272"/>
        <item x="273"/>
        <item x="274"/>
        <item x="275"/>
        <item x="276"/>
        <item x="277"/>
        <item x="280"/>
        <item x="281"/>
        <item x="282"/>
        <item x="283"/>
        <item x="284"/>
        <item x="285"/>
        <item x="286"/>
        <item x="287"/>
        <item x="288"/>
        <item x="289"/>
        <item x="293"/>
        <item x="294"/>
        <item x="306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40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43"/>
        <item x="341"/>
        <item x="344"/>
        <item x="336"/>
        <item x="338"/>
        <item x="337"/>
        <item x="339"/>
        <item x="342"/>
        <item x="345"/>
        <item x="346"/>
        <item x="347"/>
        <item x="348"/>
        <item x="335"/>
        <item x="290"/>
        <item x="291"/>
        <item x="292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449"/>
        <item x="450"/>
        <item x="451"/>
        <item x="452"/>
        <item x="453"/>
        <item x="455"/>
        <item x="454"/>
        <item x="456"/>
        <item x="457"/>
        <item x="458"/>
        <item x="372"/>
        <item x="373"/>
        <item x="374"/>
        <item x="388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9"/>
        <item x="390"/>
        <item x="391"/>
        <item x="387"/>
        <item x="392"/>
        <item x="393"/>
        <item x="394"/>
        <item x="395"/>
        <item x="413"/>
        <item x="396"/>
        <item x="397"/>
        <item x="412"/>
        <item x="398"/>
        <item x="414"/>
        <item x="415"/>
        <item x="399"/>
        <item x="400"/>
        <item x="401"/>
        <item x="402"/>
        <item x="410"/>
        <item x="411"/>
        <item x="416"/>
        <item x="403"/>
        <item x="404"/>
        <item x="405"/>
        <item x="406"/>
        <item x="407"/>
        <item x="408"/>
        <item x="409"/>
        <item x="417"/>
        <item x="418"/>
        <item x="426"/>
        <item x="419"/>
        <item x="420"/>
        <item x="421"/>
        <item x="422"/>
        <item x="423"/>
        <item x="424"/>
        <item x="425"/>
        <item x="427"/>
        <item x="428"/>
        <item x="429"/>
        <item x="430"/>
        <item x="431"/>
        <item x="432"/>
        <item x="447"/>
        <item x="433"/>
        <item x="434"/>
        <item x="435"/>
        <item x="436"/>
        <item x="437"/>
        <item x="438"/>
        <item x="439"/>
        <item x="448"/>
        <item x="440"/>
        <item x="441"/>
        <item x="442"/>
        <item x="443"/>
        <item x="444"/>
        <item x="445"/>
        <item x="446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28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31"/>
        <item x="514"/>
        <item x="515"/>
        <item x="532"/>
        <item x="516"/>
        <item x="517"/>
        <item x="518"/>
        <item x="519"/>
        <item x="520"/>
        <item x="521"/>
        <item x="527"/>
        <item x="533"/>
        <item x="534"/>
        <item x="522"/>
        <item x="523"/>
        <item x="524"/>
        <item x="525"/>
        <item x="526"/>
        <item x="529"/>
        <item x="530"/>
        <item x="535"/>
        <item x="542"/>
        <item x="543"/>
        <item x="544"/>
        <item x="545"/>
        <item x="546"/>
        <item x="547"/>
        <item x="548"/>
        <item x="549"/>
        <item x="550"/>
        <item x="552"/>
        <item x="19"/>
        <item x="28"/>
        <item x="29"/>
        <item x="231"/>
        <item x="232"/>
        <item x="233"/>
        <item x="349"/>
        <item x="487"/>
        <item x="536"/>
        <item x="537"/>
        <item x="538"/>
        <item x="539"/>
        <item x="540"/>
        <item x="541"/>
        <item x="551"/>
        <item x="84"/>
        <item x="350"/>
        <item x="351"/>
        <item x="8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dataField="1" showAll="0"/>
  </pivotFields>
  <rowFields count="1">
    <field x="0"/>
  </rowFields>
  <rowItems count="28">
    <i>
      <x v="533"/>
    </i>
    <i>
      <x v="525"/>
    </i>
    <i>
      <x v="526"/>
    </i>
    <i>
      <x v="524"/>
    </i>
    <i>
      <x v="528"/>
    </i>
    <i>
      <x v="527"/>
    </i>
    <i>
      <x v="35"/>
    </i>
    <i>
      <x v="343"/>
    </i>
    <i>
      <x v="33"/>
    </i>
    <i>
      <x v="345"/>
    </i>
    <i>
      <x v="541"/>
    </i>
    <i>
      <x v="347"/>
    </i>
    <i>
      <x v="542"/>
    </i>
    <i>
      <x v="341"/>
    </i>
    <i>
      <x v="543"/>
    </i>
    <i>
      <x v="36"/>
    </i>
    <i>
      <x v="544"/>
    </i>
    <i>
      <x v="344"/>
    </i>
    <i>
      <x v="545"/>
    </i>
    <i>
      <x v="348"/>
    </i>
    <i>
      <x v="546"/>
    </i>
    <i>
      <x v="342"/>
    </i>
    <i>
      <x v="548"/>
    </i>
    <i>
      <x v="346"/>
    </i>
    <i>
      <x v="552"/>
    </i>
    <i>
      <x v="551"/>
    </i>
    <i>
      <x/>
    </i>
    <i t="grand">
      <x/>
    </i>
  </rowItems>
  <colItems count="1">
    <i/>
  </colItems>
  <dataFields count="1">
    <dataField name="Suma de DIFERENCIA" fld="3" baseField="0" baseItem="1"/>
  </dataFields>
  <formats count="2">
    <format dxfId="1">
      <pivotArea dataOnly="0" fieldPosition="0">
        <references count="1">
          <reference field="0" count="7">
            <x v="341"/>
            <x v="343"/>
            <x v="344"/>
            <x v="345"/>
            <x v="346"/>
            <x v="347"/>
            <x v="348"/>
          </reference>
        </references>
      </pivotArea>
    </format>
    <format dxfId="0">
      <pivotArea dataOnly="0" fieldPosition="0">
        <references count="1">
          <reference field="0" count="1">
            <x v="342"/>
          </reference>
        </references>
      </pivotArea>
    </format>
  </formats>
  <pivotTableStyleInfo name="PivotStyleLight16" showRowHeaders="1" showColHeaders="1" showRowStripes="0" showColStripes="0" showLastColumn="1"/>
  <filters count="1">
    <filter fld="0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4.xml><?xml version="1.0" encoding="utf-8"?>
<pivotTableDefinition xmlns="http://schemas.openxmlformats.org/spreadsheetml/2006/main" name="Tabla dinámica2" cacheId="11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outline="1" outlineData="1" multipleFieldFilters="0">
  <location ref="A3:B557" firstHeaderRow="1" firstDataRow="1" firstDataCol="1"/>
  <pivotFields count="4">
    <pivotField axis="axisRow" showAll="0" sortType="descending">
      <items count="554">
        <item x="17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2"/>
        <item x="23"/>
        <item x="24"/>
        <item x="21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110"/>
        <item x="111"/>
        <item x="112"/>
        <item x="113"/>
        <item x="114"/>
        <item x="115"/>
        <item x="60"/>
        <item x="61"/>
        <item x="62"/>
        <item x="63"/>
        <item x="66"/>
        <item x="64"/>
        <item x="65"/>
        <item x="67"/>
        <item x="68"/>
        <item x="69"/>
        <item x="70"/>
        <item x="71"/>
        <item x="72"/>
        <item x="73"/>
        <item x="76"/>
        <item x="74"/>
        <item x="75"/>
        <item x="78"/>
        <item x="77"/>
        <item x="79"/>
        <item x="80"/>
        <item x="81"/>
        <item x="84"/>
        <item x="85"/>
        <item x="82"/>
        <item x="83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6"/>
        <item x="117"/>
        <item x="118"/>
        <item x="119"/>
        <item x="120"/>
        <item x="121"/>
        <item x="122"/>
        <item x="123"/>
        <item x="124"/>
        <item x="156"/>
        <item x="125"/>
        <item x="126"/>
        <item x="127"/>
        <item x="159"/>
        <item x="128"/>
        <item x="129"/>
        <item x="130"/>
        <item x="131"/>
        <item x="132"/>
        <item x="157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58"/>
        <item x="147"/>
        <item x="148"/>
        <item x="149"/>
        <item x="150"/>
        <item x="151"/>
        <item x="152"/>
        <item x="153"/>
        <item x="154"/>
        <item x="155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6"/>
        <item x="175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92"/>
        <item x="189"/>
        <item x="190"/>
        <item x="191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30"/>
        <item x="229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4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8"/>
        <item x="279"/>
        <item x="272"/>
        <item x="273"/>
        <item x="274"/>
        <item x="275"/>
        <item x="276"/>
        <item x="277"/>
        <item x="280"/>
        <item x="281"/>
        <item x="282"/>
        <item x="283"/>
        <item x="284"/>
        <item x="285"/>
        <item x="286"/>
        <item x="287"/>
        <item x="288"/>
        <item x="289"/>
        <item x="293"/>
        <item x="294"/>
        <item x="306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40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43"/>
        <item x="341"/>
        <item x="344"/>
        <item x="336"/>
        <item x="338"/>
        <item x="337"/>
        <item x="339"/>
        <item x="342"/>
        <item x="345"/>
        <item x="346"/>
        <item x="347"/>
        <item x="348"/>
        <item x="351"/>
        <item x="349"/>
        <item x="350"/>
        <item x="335"/>
        <item x="290"/>
        <item x="291"/>
        <item x="292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449"/>
        <item x="450"/>
        <item x="451"/>
        <item x="452"/>
        <item x="453"/>
        <item x="455"/>
        <item x="454"/>
        <item x="456"/>
        <item x="457"/>
        <item x="458"/>
        <item x="372"/>
        <item x="373"/>
        <item x="374"/>
        <item x="388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9"/>
        <item x="390"/>
        <item x="391"/>
        <item x="387"/>
        <item x="392"/>
        <item x="393"/>
        <item x="394"/>
        <item x="395"/>
        <item x="413"/>
        <item x="396"/>
        <item x="397"/>
        <item x="412"/>
        <item x="398"/>
        <item x="414"/>
        <item x="415"/>
        <item x="399"/>
        <item x="400"/>
        <item x="401"/>
        <item x="402"/>
        <item x="410"/>
        <item x="411"/>
        <item x="416"/>
        <item x="403"/>
        <item x="404"/>
        <item x="405"/>
        <item x="406"/>
        <item x="407"/>
        <item x="408"/>
        <item x="409"/>
        <item x="417"/>
        <item x="418"/>
        <item x="426"/>
        <item x="419"/>
        <item x="420"/>
        <item x="421"/>
        <item x="422"/>
        <item x="423"/>
        <item x="424"/>
        <item x="425"/>
        <item x="427"/>
        <item x="428"/>
        <item x="429"/>
        <item x="430"/>
        <item x="431"/>
        <item x="432"/>
        <item x="447"/>
        <item x="433"/>
        <item x="434"/>
        <item x="435"/>
        <item x="436"/>
        <item x="437"/>
        <item x="438"/>
        <item x="439"/>
        <item x="448"/>
        <item x="440"/>
        <item x="441"/>
        <item x="442"/>
        <item x="443"/>
        <item x="444"/>
        <item x="445"/>
        <item x="446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36"/>
        <item x="500"/>
        <item x="528"/>
        <item x="537"/>
        <item x="538"/>
        <item x="539"/>
        <item x="501"/>
        <item x="502"/>
        <item x="503"/>
        <item x="504"/>
        <item x="540"/>
        <item x="505"/>
        <item x="506"/>
        <item x="507"/>
        <item x="508"/>
        <item x="541"/>
        <item x="509"/>
        <item x="510"/>
        <item x="511"/>
        <item x="512"/>
        <item x="513"/>
        <item x="531"/>
        <item x="514"/>
        <item x="515"/>
        <item x="532"/>
        <item x="516"/>
        <item x="517"/>
        <item x="518"/>
        <item x="519"/>
        <item x="520"/>
        <item x="521"/>
        <item x="527"/>
        <item x="533"/>
        <item x="534"/>
        <item x="522"/>
        <item x="523"/>
        <item x="524"/>
        <item x="525"/>
        <item x="526"/>
        <item x="529"/>
        <item x="530"/>
        <item x="535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dataField="1" showAll="0"/>
  </pivotFields>
  <rowFields count="1">
    <field x="0"/>
  </rowFields>
  <rowItems count="554">
    <i>
      <x/>
    </i>
    <i>
      <x v="510"/>
    </i>
    <i>
      <x v="500"/>
    </i>
    <i>
      <x v="359"/>
    </i>
    <i>
      <x v="345"/>
    </i>
    <i>
      <x v="504"/>
    </i>
    <i>
      <x v="352"/>
    </i>
    <i>
      <x v="358"/>
    </i>
    <i>
      <x v="353"/>
    </i>
    <i>
      <x v="487"/>
    </i>
    <i>
      <x v="354"/>
    </i>
    <i>
      <x v="503"/>
    </i>
    <i>
      <x v="355"/>
    </i>
    <i>
      <x v="505"/>
    </i>
    <i>
      <x v="356"/>
    </i>
    <i>
      <x v="515"/>
    </i>
    <i>
      <x v="357"/>
    </i>
    <i>
      <x v="551"/>
    </i>
    <i>
      <x v="38"/>
    </i>
    <i>
      <x v="39"/>
    </i>
    <i>
      <x v="36"/>
    </i>
    <i>
      <x v="90"/>
    </i>
    <i>
      <x v="549"/>
    </i>
    <i>
      <x v="485"/>
    </i>
    <i>
      <x v="453"/>
    </i>
    <i>
      <x v="295"/>
    </i>
    <i>
      <x v="517"/>
    </i>
    <i>
      <x v="296"/>
    </i>
    <i>
      <x v="437"/>
    </i>
    <i>
      <x v="297"/>
    </i>
    <i>
      <x v="469"/>
    </i>
    <i>
      <x v="298"/>
    </i>
    <i>
      <x v="501"/>
    </i>
    <i>
      <x v="299"/>
    </i>
    <i>
      <x v="533"/>
    </i>
    <i>
      <x v="300"/>
    </i>
    <i>
      <x v="429"/>
    </i>
    <i>
      <x v="301"/>
    </i>
    <i>
      <x v="445"/>
    </i>
    <i>
      <x v="302"/>
    </i>
    <i>
      <x v="461"/>
    </i>
    <i>
      <x v="303"/>
    </i>
    <i>
      <x v="477"/>
    </i>
    <i>
      <x v="304"/>
    </i>
    <i>
      <x v="493"/>
    </i>
    <i>
      <x v="305"/>
    </i>
    <i>
      <x v="509"/>
    </i>
    <i>
      <x v="306"/>
    </i>
    <i>
      <x v="525"/>
    </i>
    <i>
      <x v="307"/>
    </i>
    <i>
      <x v="541"/>
    </i>
    <i>
      <x v="308"/>
    </i>
    <i>
      <x v="425"/>
    </i>
    <i>
      <x v="309"/>
    </i>
    <i>
      <x v="433"/>
    </i>
    <i>
      <x v="310"/>
    </i>
    <i>
      <x v="441"/>
    </i>
    <i>
      <x v="311"/>
    </i>
    <i>
      <x v="449"/>
    </i>
    <i>
      <x v="312"/>
    </i>
    <i>
      <x v="457"/>
    </i>
    <i>
      <x v="313"/>
    </i>
    <i>
      <x v="465"/>
    </i>
    <i>
      <x v="314"/>
    </i>
    <i>
      <x v="473"/>
    </i>
    <i>
      <x v="315"/>
    </i>
    <i>
      <x v="481"/>
    </i>
    <i>
      <x v="316"/>
    </i>
    <i>
      <x v="489"/>
    </i>
    <i>
      <x v="317"/>
    </i>
    <i>
      <x v="497"/>
    </i>
    <i>
      <x v="318"/>
    </i>
    <i>
      <x v="291"/>
    </i>
    <i>
      <x v="319"/>
    </i>
    <i>
      <x v="513"/>
    </i>
    <i>
      <x v="320"/>
    </i>
    <i>
      <x v="521"/>
    </i>
    <i>
      <x v="321"/>
    </i>
    <i>
      <x v="529"/>
    </i>
    <i>
      <x v="322"/>
    </i>
    <i>
      <x v="537"/>
    </i>
    <i>
      <x v="323"/>
    </i>
    <i>
      <x v="545"/>
    </i>
    <i>
      <x v="324"/>
    </i>
    <i>
      <x v="423"/>
    </i>
    <i>
      <x v="325"/>
    </i>
    <i>
      <x v="427"/>
    </i>
    <i>
      <x v="326"/>
    </i>
    <i>
      <x v="431"/>
    </i>
    <i>
      <x v="327"/>
    </i>
    <i>
      <x v="435"/>
    </i>
    <i>
      <x v="328"/>
    </i>
    <i>
      <x v="439"/>
    </i>
    <i>
      <x v="329"/>
    </i>
    <i>
      <x v="443"/>
    </i>
    <i>
      <x v="330"/>
    </i>
    <i>
      <x v="447"/>
    </i>
    <i>
      <x v="331"/>
    </i>
    <i>
      <x v="451"/>
    </i>
    <i>
      <x v="332"/>
    </i>
    <i>
      <x v="455"/>
    </i>
    <i>
      <x v="333"/>
    </i>
    <i>
      <x v="459"/>
    </i>
    <i>
      <x v="334"/>
    </i>
    <i>
      <x v="463"/>
    </i>
    <i>
      <x v="335"/>
    </i>
    <i>
      <x v="467"/>
    </i>
    <i>
      <x v="336"/>
    </i>
    <i>
      <x v="471"/>
    </i>
    <i>
      <x v="337"/>
    </i>
    <i>
      <x v="475"/>
    </i>
    <i>
      <x v="338"/>
    </i>
    <i>
      <x v="479"/>
    </i>
    <i>
      <x v="339"/>
    </i>
    <i>
      <x v="483"/>
    </i>
    <i>
      <x v="340"/>
    </i>
    <i>
      <x v="287"/>
    </i>
    <i>
      <x v="341"/>
    </i>
    <i>
      <x v="491"/>
    </i>
    <i>
      <x v="342"/>
    </i>
    <i>
      <x v="495"/>
    </i>
    <i>
      <x v="343"/>
    </i>
    <i>
      <x v="499"/>
    </i>
    <i>
      <x v="344"/>
    </i>
    <i>
      <x v="289"/>
    </i>
    <i>
      <x v="278"/>
    </i>
    <i>
      <x v="507"/>
    </i>
    <i>
      <x v="346"/>
    </i>
    <i>
      <x v="511"/>
    </i>
    <i>
      <x v="347"/>
    </i>
    <i>
      <x v="293"/>
    </i>
    <i>
      <x v="348"/>
    </i>
    <i>
      <x v="519"/>
    </i>
    <i>
      <x v="349"/>
    </i>
    <i>
      <x v="523"/>
    </i>
    <i>
      <x v="350"/>
    </i>
    <i>
      <x v="527"/>
    </i>
    <i>
      <x v="351"/>
    </i>
    <i>
      <x v="531"/>
    </i>
    <i>
      <x v="279"/>
    </i>
    <i>
      <x v="535"/>
    </i>
    <i>
      <x v="280"/>
    </i>
    <i>
      <x v="539"/>
    </i>
    <i>
      <x v="281"/>
    </i>
    <i>
      <x v="543"/>
    </i>
    <i>
      <x v="282"/>
    </i>
    <i>
      <x v="547"/>
    </i>
    <i>
      <x v="283"/>
    </i>
    <i>
      <x v="422"/>
    </i>
    <i>
      <x v="284"/>
    </i>
    <i>
      <x v="424"/>
    </i>
    <i>
      <x v="285"/>
    </i>
    <i>
      <x v="426"/>
    </i>
    <i>
      <x v="286"/>
    </i>
    <i>
      <x v="428"/>
    </i>
    <i>
      <x v="360"/>
    </i>
    <i>
      <x v="430"/>
    </i>
    <i>
      <x v="361"/>
    </i>
    <i>
      <x v="432"/>
    </i>
    <i>
      <x v="362"/>
    </i>
    <i>
      <x v="434"/>
    </i>
    <i>
      <x v="363"/>
    </i>
    <i>
      <x v="436"/>
    </i>
    <i>
      <x v="364"/>
    </i>
    <i>
      <x v="438"/>
    </i>
    <i>
      <x v="365"/>
    </i>
    <i>
      <x v="440"/>
    </i>
    <i>
      <x v="366"/>
    </i>
    <i>
      <x v="442"/>
    </i>
    <i>
      <x v="367"/>
    </i>
    <i>
      <x v="444"/>
    </i>
    <i>
      <x v="368"/>
    </i>
    <i>
      <x v="446"/>
    </i>
    <i>
      <x v="369"/>
    </i>
    <i>
      <x v="448"/>
    </i>
    <i>
      <x v="370"/>
    </i>
    <i>
      <x v="450"/>
    </i>
    <i>
      <x v="371"/>
    </i>
    <i>
      <x v="452"/>
    </i>
    <i>
      <x v="372"/>
    </i>
    <i>
      <x v="454"/>
    </i>
    <i>
      <x v="373"/>
    </i>
    <i>
      <x v="456"/>
    </i>
    <i>
      <x v="374"/>
    </i>
    <i>
      <x v="458"/>
    </i>
    <i>
      <x v="375"/>
    </i>
    <i>
      <x v="460"/>
    </i>
    <i>
      <x v="376"/>
    </i>
    <i>
      <x v="462"/>
    </i>
    <i>
      <x v="377"/>
    </i>
    <i>
      <x v="464"/>
    </i>
    <i>
      <x v="378"/>
    </i>
    <i>
      <x v="466"/>
    </i>
    <i>
      <x v="379"/>
    </i>
    <i>
      <x v="468"/>
    </i>
    <i>
      <x v="380"/>
    </i>
    <i>
      <x v="470"/>
    </i>
    <i>
      <x v="381"/>
    </i>
    <i>
      <x v="472"/>
    </i>
    <i>
      <x v="382"/>
    </i>
    <i>
      <x v="474"/>
    </i>
    <i>
      <x v="383"/>
    </i>
    <i>
      <x v="476"/>
    </i>
    <i>
      <x v="384"/>
    </i>
    <i>
      <x v="478"/>
    </i>
    <i>
      <x v="385"/>
    </i>
    <i>
      <x v="480"/>
    </i>
    <i>
      <x v="386"/>
    </i>
    <i>
      <x v="482"/>
    </i>
    <i>
      <x v="387"/>
    </i>
    <i>
      <x v="484"/>
    </i>
    <i>
      <x v="388"/>
    </i>
    <i>
      <x v="486"/>
    </i>
    <i>
      <x v="389"/>
    </i>
    <i>
      <x v="488"/>
    </i>
    <i>
      <x v="390"/>
    </i>
    <i>
      <x v="490"/>
    </i>
    <i>
      <x v="391"/>
    </i>
    <i>
      <x v="492"/>
    </i>
    <i>
      <x v="392"/>
    </i>
    <i>
      <x v="494"/>
    </i>
    <i>
      <x v="393"/>
    </i>
    <i>
      <x v="496"/>
    </i>
    <i>
      <x v="394"/>
    </i>
    <i>
      <x v="498"/>
    </i>
    <i>
      <x v="395"/>
    </i>
    <i>
      <x v="288"/>
    </i>
    <i>
      <x v="396"/>
    </i>
    <i>
      <x v="502"/>
    </i>
    <i>
      <x v="397"/>
    </i>
    <i>
      <x v="290"/>
    </i>
    <i>
      <x v="398"/>
    </i>
    <i>
      <x v="506"/>
    </i>
    <i>
      <x v="399"/>
    </i>
    <i>
      <x v="508"/>
    </i>
    <i>
      <x v="400"/>
    </i>
    <i>
      <x v="292"/>
    </i>
    <i>
      <x v="401"/>
    </i>
    <i>
      <x v="512"/>
    </i>
    <i>
      <x v="402"/>
    </i>
    <i>
      <x v="514"/>
    </i>
    <i>
      <x v="403"/>
    </i>
    <i>
      <x v="516"/>
    </i>
    <i>
      <x v="404"/>
    </i>
    <i>
      <x v="518"/>
    </i>
    <i>
      <x v="405"/>
    </i>
    <i>
      <x v="520"/>
    </i>
    <i>
      <x v="406"/>
    </i>
    <i>
      <x v="522"/>
    </i>
    <i>
      <x v="407"/>
    </i>
    <i>
      <x v="524"/>
    </i>
    <i>
      <x v="408"/>
    </i>
    <i>
      <x v="526"/>
    </i>
    <i>
      <x v="409"/>
    </i>
    <i>
      <x v="528"/>
    </i>
    <i>
      <x v="410"/>
    </i>
    <i>
      <x v="530"/>
    </i>
    <i>
      <x v="411"/>
    </i>
    <i>
      <x v="532"/>
    </i>
    <i>
      <x v="412"/>
    </i>
    <i>
      <x v="534"/>
    </i>
    <i>
      <x v="550"/>
    </i>
    <i>
      <x v="536"/>
    </i>
    <i>
      <x v="277"/>
    </i>
    <i>
      <x v="538"/>
    </i>
    <i>
      <x v="415"/>
    </i>
    <i>
      <x v="540"/>
    </i>
    <i>
      <x v="416"/>
    </i>
    <i>
      <x v="542"/>
    </i>
    <i>
      <x v="417"/>
    </i>
    <i>
      <x v="544"/>
    </i>
    <i>
      <x v="418"/>
    </i>
    <i>
      <x v="546"/>
    </i>
    <i>
      <x v="419"/>
    </i>
    <i>
      <x v="548"/>
    </i>
    <i>
      <x v="420"/>
    </i>
    <i>
      <x v="294"/>
    </i>
    <i>
      <x v="421"/>
    </i>
    <i>
      <x v="413"/>
    </i>
    <i>
      <x v="414"/>
    </i>
    <i>
      <x v="265"/>
    </i>
    <i>
      <x v="201"/>
    </i>
    <i>
      <x v="164"/>
    </i>
    <i>
      <x v="6"/>
    </i>
    <i>
      <x v="233"/>
    </i>
    <i>
      <x v="7"/>
    </i>
    <i>
      <x v="148"/>
    </i>
    <i>
      <x v="8"/>
    </i>
    <i>
      <x v="180"/>
    </i>
    <i>
      <x v="9"/>
    </i>
    <i>
      <x v="217"/>
    </i>
    <i>
      <x v="10"/>
    </i>
    <i>
      <x v="249"/>
    </i>
    <i>
      <x v="11"/>
    </i>
    <i>
      <x v="140"/>
    </i>
    <i>
      <x v="12"/>
    </i>
    <i>
      <x v="156"/>
    </i>
    <i>
      <x v="13"/>
    </i>
    <i>
      <x v="172"/>
    </i>
    <i>
      <x v="14"/>
    </i>
    <i>
      <x v="193"/>
    </i>
    <i>
      <x v="15"/>
    </i>
    <i>
      <x v="209"/>
    </i>
    <i>
      <x v="16"/>
    </i>
    <i>
      <x v="225"/>
    </i>
    <i>
      <x v="17"/>
    </i>
    <i>
      <x v="241"/>
    </i>
    <i>
      <x v="18"/>
    </i>
    <i>
      <x v="257"/>
    </i>
    <i>
      <x v="19"/>
    </i>
    <i>
      <x v="273"/>
    </i>
    <i>
      <x v="20"/>
    </i>
    <i>
      <x v="144"/>
    </i>
    <i>
      <x v="21"/>
    </i>
    <i>
      <x v="152"/>
    </i>
    <i>
      <x v="22"/>
    </i>
    <i>
      <x v="160"/>
    </i>
    <i>
      <x v="23"/>
    </i>
    <i>
      <x v="168"/>
    </i>
    <i>
      <x v="24"/>
    </i>
    <i>
      <x v="176"/>
    </i>
    <i>
      <x v="25"/>
    </i>
    <i>
      <x v="189"/>
    </i>
    <i>
      <x v="26"/>
    </i>
    <i>
      <x v="197"/>
    </i>
    <i>
      <x v="27"/>
    </i>
    <i>
      <x v="205"/>
    </i>
    <i>
      <x v="28"/>
    </i>
    <i>
      <x v="213"/>
    </i>
    <i>
      <x v="29"/>
    </i>
    <i>
      <x v="221"/>
    </i>
    <i>
      <x v="30"/>
    </i>
    <i>
      <x v="229"/>
    </i>
    <i>
      <x v="31"/>
    </i>
    <i>
      <x v="237"/>
    </i>
    <i>
      <x v="32"/>
    </i>
    <i>
      <x v="245"/>
    </i>
    <i>
      <x v="33"/>
    </i>
    <i>
      <x v="253"/>
    </i>
    <i>
      <x v="34"/>
    </i>
    <i>
      <x v="261"/>
    </i>
    <i>
      <x v="35"/>
    </i>
    <i>
      <x v="269"/>
    </i>
    <i>
      <x v="1"/>
    </i>
    <i>
      <x v="4"/>
    </i>
    <i>
      <x v="37"/>
    </i>
    <i>
      <x v="142"/>
    </i>
    <i>
      <x v="2"/>
    </i>
    <i>
      <x v="146"/>
    </i>
    <i>
      <x v="3"/>
    </i>
    <i>
      <x v="150"/>
    </i>
    <i>
      <x v="40"/>
    </i>
    <i>
      <x v="154"/>
    </i>
    <i>
      <x v="41"/>
    </i>
    <i>
      <x v="158"/>
    </i>
    <i>
      <x v="42"/>
    </i>
    <i>
      <x v="162"/>
    </i>
    <i>
      <x v="43"/>
    </i>
    <i>
      <x v="166"/>
    </i>
    <i>
      <x v="44"/>
    </i>
    <i>
      <x v="170"/>
    </i>
    <i>
      <x v="45"/>
    </i>
    <i>
      <x v="174"/>
    </i>
    <i>
      <x v="46"/>
    </i>
    <i>
      <x v="178"/>
    </i>
    <i>
      <x v="47"/>
    </i>
    <i>
      <x v="5"/>
    </i>
    <i>
      <x v="48"/>
    </i>
    <i>
      <x v="191"/>
    </i>
    <i>
      <x v="49"/>
    </i>
    <i>
      <x v="195"/>
    </i>
    <i>
      <x v="50"/>
    </i>
    <i>
      <x v="199"/>
    </i>
    <i>
      <x v="51"/>
    </i>
    <i>
      <x v="203"/>
    </i>
    <i>
      <x v="52"/>
    </i>
    <i>
      <x v="207"/>
    </i>
    <i>
      <x v="53"/>
    </i>
    <i>
      <x v="211"/>
    </i>
    <i>
      <x v="54"/>
    </i>
    <i>
      <x v="215"/>
    </i>
    <i>
      <x v="55"/>
    </i>
    <i>
      <x v="219"/>
    </i>
    <i>
      <x v="56"/>
    </i>
    <i>
      <x v="223"/>
    </i>
    <i>
      <x v="57"/>
    </i>
    <i>
      <x v="227"/>
    </i>
    <i>
      <x v="58"/>
    </i>
    <i>
      <x v="231"/>
    </i>
    <i>
      <x v="59"/>
    </i>
    <i>
      <x v="235"/>
    </i>
    <i>
      <x v="60"/>
    </i>
    <i>
      <x v="239"/>
    </i>
    <i>
      <x v="61"/>
    </i>
    <i>
      <x v="243"/>
    </i>
    <i>
      <x v="62"/>
    </i>
    <i>
      <x v="247"/>
    </i>
    <i>
      <x v="63"/>
    </i>
    <i>
      <x v="251"/>
    </i>
    <i>
      <x v="64"/>
    </i>
    <i>
      <x v="255"/>
    </i>
    <i>
      <x v="65"/>
    </i>
    <i>
      <x v="259"/>
    </i>
    <i>
      <x v="66"/>
    </i>
    <i>
      <x v="263"/>
    </i>
    <i>
      <x v="67"/>
    </i>
    <i>
      <x v="267"/>
    </i>
    <i>
      <x v="68"/>
    </i>
    <i>
      <x v="271"/>
    </i>
    <i>
      <x v="69"/>
    </i>
    <i>
      <x v="275"/>
    </i>
    <i>
      <x v="70"/>
    </i>
    <i>
      <x v="139"/>
    </i>
    <i>
      <x v="71"/>
    </i>
    <i>
      <x v="141"/>
    </i>
    <i>
      <x v="72"/>
    </i>
    <i>
      <x v="143"/>
    </i>
    <i>
      <x v="73"/>
    </i>
    <i>
      <x v="145"/>
    </i>
    <i>
      <x v="74"/>
    </i>
    <i>
      <x v="147"/>
    </i>
    <i>
      <x v="75"/>
    </i>
    <i>
      <x v="149"/>
    </i>
    <i>
      <x v="76"/>
    </i>
    <i>
      <x v="151"/>
    </i>
    <i>
      <x v="77"/>
    </i>
    <i>
      <x v="153"/>
    </i>
    <i>
      <x v="78"/>
    </i>
    <i>
      <x v="155"/>
    </i>
    <i>
      <x v="79"/>
    </i>
    <i>
      <x v="157"/>
    </i>
    <i>
      <x v="80"/>
    </i>
    <i>
      <x v="159"/>
    </i>
    <i>
      <x v="81"/>
    </i>
    <i>
      <x v="161"/>
    </i>
    <i>
      <x v="82"/>
    </i>
    <i>
      <x v="163"/>
    </i>
    <i>
      <x v="83"/>
    </i>
    <i>
      <x v="165"/>
    </i>
    <i>
      <x v="84"/>
    </i>
    <i>
      <x v="167"/>
    </i>
    <i>
      <x v="85"/>
    </i>
    <i>
      <x v="169"/>
    </i>
    <i>
      <x v="86"/>
    </i>
    <i>
      <x v="171"/>
    </i>
    <i>
      <x v="87"/>
    </i>
    <i>
      <x v="173"/>
    </i>
    <i>
      <x v="88"/>
    </i>
    <i>
      <x v="175"/>
    </i>
    <i>
      <x v="89"/>
    </i>
    <i>
      <x v="177"/>
    </i>
    <i>
      <x v="182"/>
    </i>
    <i>
      <x v="179"/>
    </i>
    <i>
      <x v="183"/>
    </i>
    <i>
      <x v="181"/>
    </i>
    <i>
      <x v="185"/>
    </i>
    <i>
      <x v="187"/>
    </i>
    <i>
      <x v="184"/>
    </i>
    <i>
      <x v="91"/>
    </i>
    <i>
      <x v="186"/>
    </i>
    <i>
      <x v="92"/>
    </i>
    <i>
      <x v="188"/>
    </i>
    <i>
      <x v="93"/>
    </i>
    <i>
      <x v="190"/>
    </i>
    <i>
      <x v="94"/>
    </i>
    <i>
      <x v="192"/>
    </i>
    <i>
      <x v="95"/>
    </i>
    <i>
      <x v="194"/>
    </i>
    <i>
      <x v="96"/>
    </i>
    <i>
      <x v="196"/>
    </i>
    <i>
      <x v="97"/>
    </i>
    <i>
      <x v="198"/>
    </i>
    <i>
      <x v="98"/>
    </i>
    <i>
      <x v="200"/>
    </i>
    <i>
      <x v="99"/>
    </i>
    <i>
      <x v="202"/>
    </i>
    <i>
      <x v="100"/>
    </i>
    <i>
      <x v="204"/>
    </i>
    <i>
      <x v="101"/>
    </i>
    <i>
      <x v="206"/>
    </i>
    <i>
      <x v="102"/>
    </i>
    <i>
      <x v="208"/>
    </i>
    <i>
      <x v="103"/>
    </i>
    <i>
      <x v="210"/>
    </i>
    <i>
      <x v="104"/>
    </i>
    <i>
      <x v="212"/>
    </i>
    <i>
      <x v="105"/>
    </i>
    <i>
      <x v="214"/>
    </i>
    <i>
      <x v="106"/>
    </i>
    <i>
      <x v="216"/>
    </i>
    <i>
      <x v="107"/>
    </i>
    <i>
      <x v="218"/>
    </i>
    <i>
      <x v="108"/>
    </i>
    <i>
      <x v="220"/>
    </i>
    <i>
      <x v="109"/>
    </i>
    <i>
      <x v="222"/>
    </i>
    <i>
      <x v="110"/>
    </i>
    <i>
      <x v="224"/>
    </i>
    <i>
      <x v="111"/>
    </i>
    <i>
      <x v="226"/>
    </i>
    <i>
      <x v="112"/>
    </i>
    <i>
      <x v="228"/>
    </i>
    <i>
      <x v="113"/>
    </i>
    <i>
      <x v="230"/>
    </i>
    <i>
      <x v="114"/>
    </i>
    <i>
      <x v="232"/>
    </i>
    <i>
      <x v="115"/>
    </i>
    <i>
      <x v="234"/>
    </i>
    <i>
      <x v="116"/>
    </i>
    <i>
      <x v="236"/>
    </i>
    <i>
      <x v="117"/>
    </i>
    <i>
      <x v="238"/>
    </i>
    <i>
      <x v="118"/>
    </i>
    <i>
      <x v="240"/>
    </i>
    <i>
      <x v="119"/>
    </i>
    <i>
      <x v="242"/>
    </i>
    <i>
      <x v="120"/>
    </i>
    <i>
      <x v="244"/>
    </i>
    <i>
      <x v="121"/>
    </i>
    <i>
      <x v="246"/>
    </i>
    <i>
      <x v="122"/>
    </i>
    <i>
      <x v="248"/>
    </i>
    <i>
      <x v="123"/>
    </i>
    <i>
      <x v="250"/>
    </i>
    <i>
      <x v="124"/>
    </i>
    <i>
      <x v="252"/>
    </i>
    <i>
      <x v="125"/>
    </i>
    <i>
      <x v="254"/>
    </i>
    <i>
      <x v="126"/>
    </i>
    <i>
      <x v="256"/>
    </i>
    <i>
      <x v="127"/>
    </i>
    <i>
      <x v="258"/>
    </i>
    <i>
      <x v="128"/>
    </i>
    <i>
      <x v="260"/>
    </i>
    <i>
      <x v="129"/>
    </i>
    <i>
      <x v="262"/>
    </i>
    <i>
      <x v="130"/>
    </i>
    <i>
      <x v="264"/>
    </i>
    <i>
      <x v="131"/>
    </i>
    <i>
      <x v="266"/>
    </i>
    <i>
      <x v="132"/>
    </i>
    <i>
      <x v="268"/>
    </i>
    <i>
      <x v="133"/>
    </i>
    <i>
      <x v="270"/>
    </i>
    <i>
      <x v="134"/>
    </i>
    <i>
      <x v="272"/>
    </i>
    <i>
      <x v="135"/>
    </i>
    <i>
      <x v="274"/>
    </i>
    <i>
      <x v="136"/>
    </i>
    <i>
      <x v="276"/>
    </i>
    <i>
      <x v="137"/>
    </i>
    <i>
      <x v="138"/>
    </i>
    <i>
      <x v="552"/>
    </i>
    <i t="grand">
      <x/>
    </i>
  </rowItems>
  <colItems count="1">
    <i/>
  </colItems>
  <dataFields count="1">
    <dataField name="Suma de DIFERENCIA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5.xml><?xml version="1.0" encoding="utf-8"?>
<pivotTableDefinition xmlns="http://schemas.openxmlformats.org/spreadsheetml/2006/main" name="Tabla dinámica1" cacheId="0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outline="1" outlineData="1" multipleFieldFilters="0">
  <location ref="A3:B19" firstHeaderRow="1" firstDataRow="1" firstDataCol="1"/>
  <pivotFields count="2">
    <pivotField axis="axisRow" showAll="0" measureFilter="1">
      <items count="50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124"/>
        <item x="93"/>
        <item x="94"/>
        <item x="95"/>
        <item x="96"/>
        <item x="97"/>
        <item x="98"/>
        <item x="99"/>
        <item x="100"/>
        <item x="125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26"/>
        <item x="115"/>
        <item x="116"/>
        <item x="117"/>
        <item x="118"/>
        <item x="119"/>
        <item x="120"/>
        <item x="121"/>
        <item x="122"/>
        <item x="123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6"/>
        <item x="235"/>
        <item x="237"/>
        <item x="238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62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5"/>
        <item x="297"/>
        <item x="296"/>
        <item x="298"/>
        <item x="294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52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3"/>
        <item x="350"/>
        <item x="351"/>
        <item x="354"/>
        <item x="355"/>
        <item x="356"/>
        <item x="357"/>
        <item x="358"/>
        <item x="380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81"/>
        <item x="371"/>
        <item x="372"/>
        <item x="373"/>
        <item x="374"/>
        <item x="375"/>
        <item x="376"/>
        <item x="377"/>
        <item x="378"/>
        <item x="379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93"/>
        <item x="486"/>
        <item x="487"/>
        <item x="488"/>
        <item x="489"/>
        <item x="490"/>
        <item x="491"/>
        <item x="492"/>
        <item x="494"/>
        <item x="495"/>
        <item x="496"/>
        <item x="497"/>
        <item x="498"/>
        <item x="499"/>
        <item x="500"/>
        <item x="501"/>
        <item x="502"/>
        <item x="503"/>
        <item x="239"/>
        <item x="299"/>
        <item x="300"/>
        <item t="default"/>
      </items>
    </pivotField>
    <pivotField dataField="1" showAll="0"/>
  </pivotFields>
  <rowFields count="1">
    <field x="0"/>
  </rowFields>
  <rowItems count="16">
    <i>
      <x v="3"/>
    </i>
    <i>
      <x v="294"/>
    </i>
    <i>
      <x v="296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500"/>
    </i>
    <i>
      <x v="501"/>
    </i>
    <i>
      <x v="502"/>
    </i>
    <i>
      <x v="503"/>
    </i>
    <i t="grand">
      <x/>
    </i>
  </rowItems>
  <colItems count="1">
    <i/>
  </colItems>
  <dataFields count="1">
    <dataField name="Suma de IMPORTE" fld="1" baseField="0" baseItem="0"/>
  </dataFields>
  <pivotTableStyleInfo name="PivotStyleLight16" showRowHeaders="1" showColHeaders="1" showRowStripes="0" showColStripes="0" showLastColumn="1"/>
  <filters count="1">
    <filter fld="0" type="valueNotEqual" evalOrder="-1" id="2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a2" displayName="Tabla2" ref="A1:D4" totalsRowShown="0">
  <autoFilter ref="A1:D4"/>
  <tableColumns count="4">
    <tableColumn id="1" name="CUENTA"/>
    <tableColumn id="2" name="ACTUAL"/>
    <tableColumn id="3" name="NEW"/>
    <tableColumn id="4" name="DIFERENCI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5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ivotTable" Target="../pivotTables/pivotTable7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ivotTable" Target="../pivotTables/pivotTable8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9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ivotTable" Target="../pivotTables/pivotTable10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pivotTable" Target="../pivotTables/pivotTable11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2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ivotTable" Target="../pivotTables/pivotTable13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pivotTable" Target="../pivotTables/pivotTable14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ivotTable" Target="../pivotTables/pivotTable15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6"/>
  <sheetViews>
    <sheetView tabSelected="1" workbookViewId="0">
      <selection activeCell="B1" sqref="B1:K1"/>
    </sheetView>
  </sheetViews>
  <sheetFormatPr baseColWidth="10" defaultRowHeight="15" x14ac:dyDescent="0.25"/>
  <cols>
    <col min="2" max="2" width="5" hidden="1" customWidth="1"/>
    <col min="3" max="3" width="47.85546875" customWidth="1"/>
    <col min="4" max="5" width="14.42578125" bestFit="1" customWidth="1"/>
    <col min="6" max="6" width="16.7109375" bestFit="1" customWidth="1"/>
    <col min="7" max="7" width="14.5703125" bestFit="1" customWidth="1"/>
    <col min="8" max="10" width="15.5703125" bestFit="1" customWidth="1"/>
    <col min="11" max="11" width="15.5703125" customWidth="1"/>
    <col min="13" max="13" width="15.140625" hidden="1" customWidth="1"/>
    <col min="14" max="14" width="14.140625" hidden="1" customWidth="1"/>
    <col min="15" max="15" width="15.140625" bestFit="1" customWidth="1"/>
  </cols>
  <sheetData>
    <row r="1" spans="1:12" x14ac:dyDescent="0.25">
      <c r="B1" s="199" t="s">
        <v>1925</v>
      </c>
      <c r="C1" s="199"/>
      <c r="D1" s="199"/>
      <c r="E1" s="199"/>
      <c r="F1" s="199"/>
      <c r="G1" s="199"/>
      <c r="H1" s="199"/>
      <c r="I1" s="199"/>
      <c r="J1" s="199"/>
      <c r="K1" s="200"/>
    </row>
    <row r="2" spans="1:12" ht="15" customHeight="1" x14ac:dyDescent="0.25">
      <c r="B2" s="199" t="s">
        <v>0</v>
      </c>
      <c r="C2" s="199"/>
      <c r="D2" s="199"/>
      <c r="E2" s="199"/>
      <c r="F2" s="199"/>
      <c r="G2" s="199"/>
      <c r="H2" s="199"/>
      <c r="I2" s="199"/>
      <c r="J2" s="199"/>
      <c r="K2" s="200"/>
    </row>
    <row r="3" spans="1:12" ht="15" customHeight="1" x14ac:dyDescent="0.25">
      <c r="B3" s="199" t="s">
        <v>95</v>
      </c>
      <c r="C3" s="199"/>
      <c r="D3" s="199"/>
      <c r="E3" s="199"/>
      <c r="F3" s="199"/>
      <c r="G3" s="199"/>
      <c r="H3" s="199"/>
      <c r="I3" s="199"/>
      <c r="J3" s="199"/>
      <c r="K3" s="200"/>
    </row>
    <row r="4" spans="1:12" x14ac:dyDescent="0.25">
      <c r="B4" s="199" t="s">
        <v>1950</v>
      </c>
      <c r="C4" s="199"/>
      <c r="D4" s="199"/>
      <c r="E4" s="199"/>
      <c r="F4" s="199"/>
      <c r="G4" s="199"/>
      <c r="H4" s="199"/>
      <c r="I4" s="199"/>
      <c r="J4" s="199"/>
      <c r="K4" s="200"/>
    </row>
    <row r="5" spans="1:12" x14ac:dyDescent="0.25">
      <c r="B5" s="215" t="s">
        <v>1397</v>
      </c>
      <c r="C5" s="204" t="s">
        <v>1641</v>
      </c>
      <c r="D5" s="205"/>
      <c r="E5" s="206"/>
      <c r="F5" s="211" t="s">
        <v>3</v>
      </c>
      <c r="G5" s="211"/>
      <c r="H5" s="211"/>
      <c r="I5" s="211"/>
      <c r="J5" s="212"/>
      <c r="K5" s="213" t="s">
        <v>4</v>
      </c>
    </row>
    <row r="6" spans="1:12" ht="26.25" x14ac:dyDescent="0.25">
      <c r="B6" s="216"/>
      <c r="C6" s="207"/>
      <c r="D6" s="208"/>
      <c r="E6" s="209"/>
      <c r="F6" s="87" t="s">
        <v>93</v>
      </c>
      <c r="G6" s="83" t="s">
        <v>5</v>
      </c>
      <c r="H6" s="81" t="s">
        <v>6</v>
      </c>
      <c r="I6" s="81" t="s">
        <v>7</v>
      </c>
      <c r="J6" s="81" t="s">
        <v>8</v>
      </c>
      <c r="K6" s="214"/>
    </row>
    <row r="7" spans="1:12" x14ac:dyDescent="0.25">
      <c r="B7" s="217"/>
      <c r="C7" s="207"/>
      <c r="D7" s="208"/>
      <c r="E7" s="209"/>
      <c r="F7" s="90" t="s">
        <v>9</v>
      </c>
      <c r="G7" s="88" t="s">
        <v>10</v>
      </c>
      <c r="H7" s="84" t="s">
        <v>11</v>
      </c>
      <c r="I7" s="84" t="s">
        <v>12</v>
      </c>
      <c r="J7" s="84" t="s">
        <v>13</v>
      </c>
      <c r="K7" s="84" t="s">
        <v>14</v>
      </c>
    </row>
    <row r="8" spans="1:12" x14ac:dyDescent="0.25">
      <c r="B8" s="78"/>
      <c r="C8" s="226"/>
      <c r="D8" s="226"/>
      <c r="E8" s="226"/>
      <c r="F8" s="185">
        <v>0</v>
      </c>
      <c r="G8" s="185">
        <v>0</v>
      </c>
      <c r="H8" s="185">
        <v>0</v>
      </c>
      <c r="I8" s="185">
        <v>0</v>
      </c>
      <c r="J8" s="185">
        <v>0</v>
      </c>
      <c r="K8" s="185">
        <v>0</v>
      </c>
    </row>
    <row r="9" spans="1:12" x14ac:dyDescent="0.25">
      <c r="A9" s="27"/>
      <c r="B9" s="79" t="s">
        <v>1398</v>
      </c>
      <c r="C9" s="218" t="s">
        <v>15</v>
      </c>
      <c r="D9" s="218"/>
      <c r="E9" s="218"/>
      <c r="F9" s="185">
        <v>3325981622</v>
      </c>
      <c r="G9" s="185">
        <v>777354617.80000019</v>
      </c>
      <c r="H9" s="185">
        <v>4103336239.8000002</v>
      </c>
      <c r="I9" s="185">
        <v>4103336239.8000002</v>
      </c>
      <c r="J9" s="185">
        <v>4103336239.8000002</v>
      </c>
      <c r="K9" s="185">
        <v>777354617.80000019</v>
      </c>
      <c r="L9" s="9"/>
    </row>
    <row r="10" spans="1:12" ht="15" customHeight="1" x14ac:dyDescent="0.25">
      <c r="B10" s="78">
        <v>2</v>
      </c>
      <c r="C10" s="218" t="s">
        <v>35</v>
      </c>
      <c r="D10" s="218"/>
      <c r="E10" s="218"/>
      <c r="F10" s="185">
        <v>0</v>
      </c>
      <c r="G10" s="185">
        <v>0</v>
      </c>
      <c r="H10" s="185">
        <v>0</v>
      </c>
      <c r="I10" s="185">
        <v>0</v>
      </c>
      <c r="J10" s="185">
        <v>0</v>
      </c>
      <c r="K10" s="185">
        <v>0</v>
      </c>
      <c r="L10" s="9"/>
    </row>
    <row r="11" spans="1:12" ht="15" customHeight="1" x14ac:dyDescent="0.25">
      <c r="B11" s="78">
        <v>3</v>
      </c>
      <c r="C11" s="218" t="s">
        <v>36</v>
      </c>
      <c r="D11" s="218"/>
      <c r="E11" s="218"/>
      <c r="F11" s="185">
        <v>0</v>
      </c>
      <c r="G11" s="185">
        <v>0</v>
      </c>
      <c r="H11" s="185">
        <v>0</v>
      </c>
      <c r="I11" s="185">
        <v>0</v>
      </c>
      <c r="J11" s="185">
        <v>0</v>
      </c>
      <c r="K11" s="185">
        <v>0</v>
      </c>
      <c r="L11" s="9"/>
    </row>
    <row r="12" spans="1:12" x14ac:dyDescent="0.25">
      <c r="A12" s="27"/>
      <c r="B12" s="79" t="s">
        <v>1399</v>
      </c>
      <c r="C12" s="218" t="s">
        <v>37</v>
      </c>
      <c r="D12" s="218"/>
      <c r="E12" s="218"/>
      <c r="F12" s="185">
        <v>1380920564</v>
      </c>
      <c r="G12" s="185">
        <v>232616263.17999983</v>
      </c>
      <c r="H12" s="185">
        <v>1613536827.1799998</v>
      </c>
      <c r="I12" s="185">
        <v>1613536827.1799998</v>
      </c>
      <c r="J12" s="185">
        <v>1613536827.1799998</v>
      </c>
      <c r="K12" s="185">
        <v>232616263.17999983</v>
      </c>
      <c r="L12" s="9"/>
    </row>
    <row r="13" spans="1:12" x14ac:dyDescent="0.25">
      <c r="A13" s="27"/>
      <c r="B13" s="79" t="s">
        <v>1400</v>
      </c>
      <c r="C13" s="218" t="s">
        <v>52</v>
      </c>
      <c r="D13" s="218"/>
      <c r="E13" s="218"/>
      <c r="F13" s="185">
        <v>93724044</v>
      </c>
      <c r="G13" s="185">
        <v>100572532.27999997</v>
      </c>
      <c r="H13" s="185">
        <v>194296576.27999997</v>
      </c>
      <c r="I13" s="185">
        <v>194296576.27999997</v>
      </c>
      <c r="J13" s="185">
        <v>194296576.27999997</v>
      </c>
      <c r="K13" s="185">
        <v>100572532.27999997</v>
      </c>
      <c r="L13" s="9"/>
    </row>
    <row r="14" spans="1:12" ht="15" customHeight="1" x14ac:dyDescent="0.25">
      <c r="A14" s="27"/>
      <c r="B14" s="79" t="s">
        <v>1401</v>
      </c>
      <c r="C14" s="218" t="s">
        <v>58</v>
      </c>
      <c r="D14" s="218"/>
      <c r="E14" s="218"/>
      <c r="F14" s="185">
        <v>126515899</v>
      </c>
      <c r="G14" s="185">
        <v>337884713.12999994</v>
      </c>
      <c r="H14" s="185">
        <v>464400612.12999994</v>
      </c>
      <c r="I14" s="185">
        <v>464400612.12999994</v>
      </c>
      <c r="J14" s="185">
        <v>464400612.12999994</v>
      </c>
      <c r="K14" s="185">
        <v>337884713.12999994</v>
      </c>
      <c r="L14" s="9"/>
    </row>
    <row r="15" spans="1:12" ht="15" customHeight="1" x14ac:dyDescent="0.25">
      <c r="A15" s="27"/>
      <c r="B15" s="79" t="s">
        <v>1402</v>
      </c>
      <c r="C15" s="218" t="s">
        <v>1635</v>
      </c>
      <c r="D15" s="218"/>
      <c r="E15" s="218"/>
      <c r="F15" s="185">
        <v>0</v>
      </c>
      <c r="G15" s="185">
        <v>0</v>
      </c>
      <c r="H15" s="185">
        <v>0</v>
      </c>
      <c r="I15" s="185">
        <v>0</v>
      </c>
      <c r="J15" s="185">
        <v>0</v>
      </c>
      <c r="K15" s="185">
        <v>0</v>
      </c>
      <c r="L15" s="9"/>
    </row>
    <row r="16" spans="1:12" ht="30" customHeight="1" x14ac:dyDescent="0.25">
      <c r="A16" s="27"/>
      <c r="B16" s="79" t="s">
        <v>1403</v>
      </c>
      <c r="C16" s="218" t="s">
        <v>1636</v>
      </c>
      <c r="D16" s="218"/>
      <c r="E16" s="218"/>
      <c r="F16" s="185">
        <v>36025411567</v>
      </c>
      <c r="G16" s="185">
        <v>3935586976.1899948</v>
      </c>
      <c r="H16" s="185">
        <v>39960998543.189995</v>
      </c>
      <c r="I16" s="185">
        <v>39960998543.189995</v>
      </c>
      <c r="J16" s="185">
        <v>39960998543.189995</v>
      </c>
      <c r="K16" s="185">
        <v>3935586976.1899948</v>
      </c>
      <c r="L16" s="9"/>
    </row>
    <row r="17" spans="1:16" ht="30" customHeight="1" x14ac:dyDescent="0.25">
      <c r="B17" s="78">
        <v>9</v>
      </c>
      <c r="C17" s="218" t="s">
        <v>1637</v>
      </c>
      <c r="D17" s="218"/>
      <c r="E17" s="218"/>
      <c r="F17" s="185">
        <v>0</v>
      </c>
      <c r="G17" s="185">
        <v>0</v>
      </c>
      <c r="H17" s="185">
        <v>0</v>
      </c>
      <c r="I17" s="185">
        <v>0</v>
      </c>
      <c r="J17" s="185">
        <v>0</v>
      </c>
      <c r="K17" s="185">
        <v>0</v>
      </c>
      <c r="L17" s="9"/>
    </row>
    <row r="18" spans="1:16" ht="15" customHeight="1" x14ac:dyDescent="0.25">
      <c r="A18" s="27"/>
      <c r="B18" s="78">
        <v>0</v>
      </c>
      <c r="C18" s="218" t="s">
        <v>87</v>
      </c>
      <c r="D18" s="218"/>
      <c r="E18" s="218"/>
      <c r="F18" s="185">
        <v>0</v>
      </c>
      <c r="G18" s="185">
        <v>2921317561.6300001</v>
      </c>
      <c r="H18" s="185">
        <v>2921317561.6300001</v>
      </c>
      <c r="I18" s="185">
        <v>2921317561.6300001</v>
      </c>
      <c r="J18" s="185">
        <v>2921317561.6300001</v>
      </c>
      <c r="K18" s="185">
        <v>2921317561.6300001</v>
      </c>
      <c r="L18" s="9"/>
    </row>
    <row r="19" spans="1:16" x14ac:dyDescent="0.25">
      <c r="B19" s="80"/>
      <c r="C19" s="218"/>
      <c r="D19" s="218"/>
      <c r="E19" s="218"/>
      <c r="F19" s="186"/>
      <c r="G19" s="186"/>
      <c r="H19" s="186"/>
      <c r="I19" s="186"/>
      <c r="J19" s="186"/>
      <c r="K19" s="186"/>
      <c r="L19" s="9"/>
    </row>
    <row r="20" spans="1:16" ht="15.75" x14ac:dyDescent="0.25">
      <c r="C20" s="219" t="s">
        <v>90</v>
      </c>
      <c r="D20" s="220"/>
      <c r="E20" s="221"/>
      <c r="F20" s="89">
        <v>40952553696</v>
      </c>
      <c r="G20" s="85">
        <v>8305332664.2099943</v>
      </c>
      <c r="H20" s="85">
        <v>49257886360.209991</v>
      </c>
      <c r="I20" s="85">
        <v>49257886360.209991</v>
      </c>
      <c r="J20" s="85">
        <v>49257886360.209991</v>
      </c>
      <c r="K20" s="171">
        <v>8305332664.2099943</v>
      </c>
      <c r="L20" s="9"/>
      <c r="M20" s="16">
        <v>-102842778.22999954</v>
      </c>
      <c r="N20" s="21">
        <v>8305332664.2099915</v>
      </c>
      <c r="O20" s="21"/>
    </row>
    <row r="21" spans="1:16" ht="15" customHeight="1" x14ac:dyDescent="0.25">
      <c r="C21" s="10"/>
      <c r="D21" s="9"/>
      <c r="E21" s="9"/>
      <c r="F21" s="18"/>
      <c r="G21" s="18"/>
      <c r="H21" s="18"/>
      <c r="I21" s="223" t="s">
        <v>91</v>
      </c>
      <c r="J21" s="224"/>
      <c r="K21" s="171">
        <v>8305332664.2099943</v>
      </c>
      <c r="L21" s="9"/>
      <c r="N21" s="21">
        <v>1009970880.98</v>
      </c>
      <c r="O21" s="21"/>
      <c r="P21" s="21"/>
    </row>
    <row r="22" spans="1:16" x14ac:dyDescent="0.25">
      <c r="C22" s="11"/>
      <c r="D22" s="9"/>
      <c r="E22" s="9"/>
      <c r="F22" s="11"/>
      <c r="G22" s="222"/>
      <c r="H22" s="222"/>
      <c r="I22" s="222"/>
      <c r="J22" s="222"/>
      <c r="K22" s="222"/>
      <c r="L22" s="9"/>
      <c r="N22" s="21">
        <v>7295361783.2299919</v>
      </c>
    </row>
    <row r="23" spans="1:16" x14ac:dyDescent="0.25">
      <c r="B23" s="201" t="s">
        <v>1397</v>
      </c>
      <c r="C23" s="204" t="s">
        <v>1642</v>
      </c>
      <c r="D23" s="205"/>
      <c r="E23" s="206"/>
      <c r="F23" s="210" t="s">
        <v>3</v>
      </c>
      <c r="G23" s="211"/>
      <c r="H23" s="211"/>
      <c r="I23" s="211"/>
      <c r="J23" s="212"/>
      <c r="K23" s="213" t="s">
        <v>4</v>
      </c>
      <c r="L23" s="9"/>
      <c r="N23" s="21"/>
    </row>
    <row r="24" spans="1:16" ht="26.25" x14ac:dyDescent="0.25">
      <c r="B24" s="202"/>
      <c r="C24" s="207"/>
      <c r="D24" s="208"/>
      <c r="E24" s="209"/>
      <c r="F24" s="81" t="s">
        <v>93</v>
      </c>
      <c r="G24" s="83" t="s">
        <v>5</v>
      </c>
      <c r="H24" s="81" t="s">
        <v>6</v>
      </c>
      <c r="I24" s="81" t="s">
        <v>7</v>
      </c>
      <c r="J24" s="81" t="s">
        <v>8</v>
      </c>
      <c r="K24" s="214"/>
      <c r="L24" s="9"/>
      <c r="N24" s="21"/>
    </row>
    <row r="25" spans="1:16" x14ac:dyDescent="0.25">
      <c r="B25" s="203"/>
      <c r="C25" s="207"/>
      <c r="D25" s="208"/>
      <c r="E25" s="209"/>
      <c r="F25" s="84" t="s">
        <v>9</v>
      </c>
      <c r="G25" s="84" t="s">
        <v>10</v>
      </c>
      <c r="H25" s="84" t="s">
        <v>11</v>
      </c>
      <c r="I25" s="84" t="s">
        <v>12</v>
      </c>
      <c r="J25" s="84" t="s">
        <v>13</v>
      </c>
      <c r="K25" s="84" t="s">
        <v>14</v>
      </c>
      <c r="L25" s="9"/>
      <c r="N25" s="21"/>
    </row>
    <row r="26" spans="1:16" ht="15" customHeight="1" x14ac:dyDescent="0.25">
      <c r="B26" s="78"/>
      <c r="C26" s="225" t="s">
        <v>1638</v>
      </c>
      <c r="D26" s="225"/>
      <c r="E26" s="225"/>
      <c r="F26" s="188">
        <v>40952553696</v>
      </c>
      <c r="G26" s="188">
        <v>5384015102.5799942</v>
      </c>
      <c r="H26" s="188">
        <v>46336568798.579994</v>
      </c>
      <c r="I26" s="188">
        <v>46336568798.579994</v>
      </c>
      <c r="J26" s="188">
        <v>46336568798.579994</v>
      </c>
      <c r="K26" s="188">
        <v>5384015102.5799942</v>
      </c>
      <c r="L26" s="9"/>
    </row>
    <row r="27" spans="1:16" x14ac:dyDescent="0.25">
      <c r="B27" s="91" t="s">
        <v>1398</v>
      </c>
      <c r="C27" s="218" t="s">
        <v>15</v>
      </c>
      <c r="D27" s="218"/>
      <c r="E27" s="218"/>
      <c r="F27" s="185">
        <v>3325981622</v>
      </c>
      <c r="G27" s="185">
        <v>777354617.80000019</v>
      </c>
      <c r="H27" s="185">
        <v>4103336239.8000002</v>
      </c>
      <c r="I27" s="185">
        <v>4103336239.8000002</v>
      </c>
      <c r="J27" s="185">
        <v>4103336239.8000002</v>
      </c>
      <c r="K27" s="185">
        <v>777354617.80000019</v>
      </c>
      <c r="L27" s="9"/>
    </row>
    <row r="28" spans="1:16" x14ac:dyDescent="0.25">
      <c r="B28" s="91" t="s">
        <v>1639</v>
      </c>
      <c r="C28" s="218" t="s">
        <v>35</v>
      </c>
      <c r="D28" s="218"/>
      <c r="E28" s="218"/>
      <c r="F28" s="185">
        <v>0</v>
      </c>
      <c r="G28" s="185">
        <v>0</v>
      </c>
      <c r="H28" s="185">
        <v>0</v>
      </c>
      <c r="I28" s="185">
        <v>0</v>
      </c>
      <c r="J28" s="185">
        <v>0</v>
      </c>
      <c r="K28" s="185">
        <v>0</v>
      </c>
      <c r="L28" s="9"/>
    </row>
    <row r="29" spans="1:16" x14ac:dyDescent="0.25">
      <c r="B29" s="92">
        <v>3</v>
      </c>
      <c r="C29" s="218" t="s">
        <v>36</v>
      </c>
      <c r="D29" s="218"/>
      <c r="E29" s="218"/>
      <c r="F29" s="185">
        <v>0</v>
      </c>
      <c r="G29" s="185">
        <v>0</v>
      </c>
      <c r="H29" s="185">
        <v>0</v>
      </c>
      <c r="I29" s="185">
        <v>0</v>
      </c>
      <c r="J29" s="185">
        <v>0</v>
      </c>
      <c r="K29" s="185">
        <v>0</v>
      </c>
      <c r="L29" s="9"/>
    </row>
    <row r="30" spans="1:16" x14ac:dyDescent="0.25">
      <c r="B30" s="91" t="s">
        <v>1399</v>
      </c>
      <c r="C30" s="218" t="s">
        <v>37</v>
      </c>
      <c r="D30" s="218"/>
      <c r="E30" s="218"/>
      <c r="F30" s="185">
        <v>1380920564</v>
      </c>
      <c r="G30" s="185">
        <v>232616263.17999983</v>
      </c>
      <c r="H30" s="185">
        <v>1613536827.1799998</v>
      </c>
      <c r="I30" s="185">
        <v>1613536827.1799998</v>
      </c>
      <c r="J30" s="185">
        <v>1613536827.1799998</v>
      </c>
      <c r="K30" s="185">
        <v>232616263.17999983</v>
      </c>
      <c r="L30" s="9"/>
    </row>
    <row r="31" spans="1:16" x14ac:dyDescent="0.25">
      <c r="B31" s="91" t="s">
        <v>1400</v>
      </c>
      <c r="C31" s="218" t="s">
        <v>52</v>
      </c>
      <c r="D31" s="218"/>
      <c r="E31" s="218"/>
      <c r="F31" s="185">
        <v>93724044</v>
      </c>
      <c r="G31" s="185">
        <v>100572532.27999997</v>
      </c>
      <c r="H31" s="185">
        <v>194296576.27999997</v>
      </c>
      <c r="I31" s="185">
        <v>194296576.27999997</v>
      </c>
      <c r="J31" s="185">
        <v>194296576.27999997</v>
      </c>
      <c r="K31" s="185">
        <v>100572532.27999997</v>
      </c>
      <c r="L31" s="9"/>
    </row>
    <row r="32" spans="1:16" x14ac:dyDescent="0.25">
      <c r="B32" s="91" t="s">
        <v>1401</v>
      </c>
      <c r="C32" s="218" t="s">
        <v>58</v>
      </c>
      <c r="D32" s="218"/>
      <c r="E32" s="218"/>
      <c r="F32" s="185">
        <v>126515899</v>
      </c>
      <c r="G32" s="185">
        <v>337884713.12999994</v>
      </c>
      <c r="H32" s="185">
        <v>464400612.12999994</v>
      </c>
      <c r="I32" s="185">
        <v>464400612.12999994</v>
      </c>
      <c r="J32" s="185">
        <v>464400612.12999994</v>
      </c>
      <c r="K32" s="185">
        <v>337884713.12999994</v>
      </c>
      <c r="L32" s="9"/>
    </row>
    <row r="33" spans="2:12" ht="27.75" customHeight="1" x14ac:dyDescent="0.25">
      <c r="B33" s="91" t="s">
        <v>1403</v>
      </c>
      <c r="C33" s="218" t="s">
        <v>1636</v>
      </c>
      <c r="D33" s="218"/>
      <c r="E33" s="218"/>
      <c r="F33" s="185">
        <v>36025411567</v>
      </c>
      <c r="G33" s="185">
        <v>3935586976.1899948</v>
      </c>
      <c r="H33" s="185">
        <v>39960998543.189995</v>
      </c>
      <c r="I33" s="185">
        <v>39960998543.189995</v>
      </c>
      <c r="J33" s="185">
        <v>39960998543.189995</v>
      </c>
      <c r="K33" s="185">
        <v>3935586976.1899948</v>
      </c>
      <c r="L33" s="9"/>
    </row>
    <row r="34" spans="2:12" x14ac:dyDescent="0.25">
      <c r="B34" s="92">
        <v>9</v>
      </c>
      <c r="C34" s="218" t="s">
        <v>1637</v>
      </c>
      <c r="D34" s="218"/>
      <c r="E34" s="218"/>
      <c r="F34" s="185">
        <v>0</v>
      </c>
      <c r="G34" s="185">
        <v>0</v>
      </c>
      <c r="H34" s="185">
        <v>0</v>
      </c>
      <c r="I34" s="185">
        <v>0</v>
      </c>
      <c r="J34" s="185">
        <v>0</v>
      </c>
      <c r="K34" s="185">
        <v>0</v>
      </c>
      <c r="L34" s="9"/>
    </row>
    <row r="35" spans="2:12" ht="45" customHeight="1" x14ac:dyDescent="0.25">
      <c r="B35" s="93"/>
      <c r="C35" s="225" t="s">
        <v>1640</v>
      </c>
      <c r="D35" s="225"/>
      <c r="E35" s="225"/>
      <c r="F35" s="188">
        <v>0</v>
      </c>
      <c r="G35" s="188">
        <v>0</v>
      </c>
      <c r="H35" s="188">
        <v>0</v>
      </c>
      <c r="I35" s="188">
        <v>0</v>
      </c>
      <c r="J35" s="188">
        <v>0</v>
      </c>
      <c r="K35" s="188">
        <v>0</v>
      </c>
      <c r="L35" s="9"/>
    </row>
    <row r="36" spans="2:12" ht="15" customHeight="1" x14ac:dyDescent="0.25">
      <c r="B36" s="92">
        <v>2</v>
      </c>
      <c r="C36" s="218" t="s">
        <v>35</v>
      </c>
      <c r="D36" s="218"/>
      <c r="E36" s="218"/>
      <c r="F36" s="185">
        <v>0</v>
      </c>
      <c r="G36" s="185">
        <v>0</v>
      </c>
      <c r="H36" s="185">
        <v>0</v>
      </c>
      <c r="I36" s="185">
        <v>0</v>
      </c>
      <c r="J36" s="185">
        <v>0</v>
      </c>
      <c r="K36" s="185">
        <v>0</v>
      </c>
      <c r="L36" s="9"/>
    </row>
    <row r="37" spans="2:12" ht="15" customHeight="1" x14ac:dyDescent="0.25">
      <c r="B37" s="92">
        <v>5</v>
      </c>
      <c r="C37" s="218" t="s">
        <v>52</v>
      </c>
      <c r="D37" s="218"/>
      <c r="E37" s="218"/>
      <c r="F37" s="185">
        <v>0</v>
      </c>
      <c r="G37" s="185">
        <v>0</v>
      </c>
      <c r="H37" s="185">
        <v>0</v>
      </c>
      <c r="I37" s="185">
        <v>0</v>
      </c>
      <c r="J37" s="185">
        <v>0</v>
      </c>
      <c r="K37" s="185">
        <v>0</v>
      </c>
      <c r="L37" s="9"/>
    </row>
    <row r="38" spans="2:12" ht="15" customHeight="1" x14ac:dyDescent="0.25">
      <c r="B38" s="92">
        <v>7</v>
      </c>
      <c r="C38" s="218" t="s">
        <v>1635</v>
      </c>
      <c r="D38" s="218"/>
      <c r="E38" s="218"/>
      <c r="F38" s="185">
        <v>0</v>
      </c>
      <c r="G38" s="185">
        <v>0</v>
      </c>
      <c r="H38" s="185">
        <v>0</v>
      </c>
      <c r="I38" s="185">
        <v>0</v>
      </c>
      <c r="J38" s="185">
        <v>0</v>
      </c>
      <c r="K38" s="185">
        <v>0</v>
      </c>
      <c r="L38" s="9"/>
    </row>
    <row r="39" spans="2:12" ht="15" customHeight="1" x14ac:dyDescent="0.25">
      <c r="B39" s="92">
        <v>9</v>
      </c>
      <c r="C39" s="218" t="s">
        <v>1637</v>
      </c>
      <c r="D39" s="218"/>
      <c r="E39" s="218"/>
      <c r="F39" s="185"/>
      <c r="G39" s="185"/>
      <c r="H39" s="185"/>
      <c r="I39" s="185"/>
      <c r="J39" s="185"/>
      <c r="K39" s="185"/>
      <c r="L39" s="9"/>
    </row>
    <row r="40" spans="2:12" x14ac:dyDescent="0.25">
      <c r="B40" s="32"/>
      <c r="C40" s="225" t="s">
        <v>87</v>
      </c>
      <c r="D40" s="225"/>
      <c r="E40" s="225"/>
      <c r="F40" s="188">
        <v>0</v>
      </c>
      <c r="G40" s="188">
        <v>2921317561.6300001</v>
      </c>
      <c r="H40" s="188">
        <v>2921317561.6300001</v>
      </c>
      <c r="I40" s="188">
        <v>2921317561.6300001</v>
      </c>
      <c r="J40" s="188">
        <v>2921317561.6300001</v>
      </c>
      <c r="K40" s="188">
        <v>2921317561.6300001</v>
      </c>
      <c r="L40" s="9"/>
    </row>
    <row r="41" spans="2:12" x14ac:dyDescent="0.25">
      <c r="B41" s="94">
        <v>0</v>
      </c>
      <c r="C41" s="218" t="s">
        <v>87</v>
      </c>
      <c r="D41" s="218"/>
      <c r="E41" s="218"/>
      <c r="F41" s="185">
        <v>0</v>
      </c>
      <c r="G41" s="185">
        <v>2921317561.6300001</v>
      </c>
      <c r="H41" s="185">
        <v>2921317561.6300001</v>
      </c>
      <c r="I41" s="185">
        <v>2921317561.6300001</v>
      </c>
      <c r="J41" s="185">
        <v>2921317561.6300001</v>
      </c>
      <c r="K41" s="185">
        <v>2921317561.6300001</v>
      </c>
      <c r="L41" s="9"/>
    </row>
    <row r="42" spans="2:12" x14ac:dyDescent="0.25">
      <c r="C42" s="228" t="s">
        <v>97</v>
      </c>
      <c r="D42" s="229"/>
      <c r="E42" s="230"/>
      <c r="F42" s="95">
        <v>40952553696</v>
      </c>
      <c r="G42" s="86">
        <v>8305332664.2099943</v>
      </c>
      <c r="H42" s="86">
        <v>49257886360.209991</v>
      </c>
      <c r="I42" s="86">
        <v>49257886360.209991</v>
      </c>
      <c r="J42" s="86">
        <v>49257886360.209991</v>
      </c>
      <c r="K42" s="187">
        <v>8305332664.2099943</v>
      </c>
      <c r="L42" s="9"/>
    </row>
    <row r="43" spans="2:12" ht="15" customHeight="1" x14ac:dyDescent="0.25">
      <c r="C43" s="12"/>
      <c r="D43" s="9"/>
      <c r="E43" s="9"/>
      <c r="F43" s="19"/>
      <c r="G43" s="19"/>
      <c r="H43" s="20"/>
      <c r="I43" s="223" t="s">
        <v>91</v>
      </c>
      <c r="J43" s="224"/>
      <c r="K43" s="171">
        <v>8305332664.2099943</v>
      </c>
      <c r="L43" s="9"/>
    </row>
    <row r="44" spans="2:12" x14ac:dyDescent="0.25">
      <c r="C44" s="13"/>
      <c r="D44" s="9"/>
      <c r="E44" s="9"/>
      <c r="F44" s="9"/>
      <c r="G44" s="9"/>
      <c r="H44" s="9"/>
      <c r="I44" s="9"/>
      <c r="J44" s="9"/>
      <c r="K44" s="9"/>
      <c r="L44" s="9"/>
    </row>
    <row r="45" spans="2:12" ht="31.5" customHeight="1" x14ac:dyDescent="0.25">
      <c r="C45" s="227" t="s">
        <v>92</v>
      </c>
      <c r="D45" s="227"/>
      <c r="E45" s="227"/>
      <c r="F45" s="227"/>
      <c r="G45" s="227"/>
      <c r="H45" s="227"/>
      <c r="I45" s="227"/>
      <c r="J45" s="227"/>
      <c r="K45" s="227"/>
      <c r="L45" s="9"/>
    </row>
    <row r="46" spans="2:12" x14ac:dyDescent="0.25">
      <c r="C46" s="14"/>
      <c r="D46" s="9"/>
      <c r="E46" s="9"/>
      <c r="F46" s="9"/>
      <c r="G46" s="9"/>
      <c r="H46" s="9"/>
      <c r="I46" s="9"/>
      <c r="J46" s="9"/>
      <c r="K46" s="9"/>
      <c r="L46" s="9"/>
    </row>
    <row r="47" spans="2:12" s="69" customFormat="1" x14ac:dyDescent="0.25">
      <c r="C47" s="70"/>
      <c r="D47" s="71"/>
      <c r="E47" s="71"/>
      <c r="F47" s="71"/>
      <c r="G47" s="71"/>
      <c r="H47" s="71"/>
      <c r="I47" s="71"/>
      <c r="J47" s="71"/>
      <c r="K47" s="71"/>
      <c r="L47" s="71"/>
    </row>
    <row r="48" spans="2:12" s="69" customFormat="1" x14ac:dyDescent="0.25">
      <c r="C48" s="70"/>
      <c r="D48" s="71"/>
      <c r="E48" s="71"/>
      <c r="F48" s="72"/>
      <c r="G48" s="72"/>
      <c r="H48" s="72"/>
      <c r="I48" s="72"/>
      <c r="J48" s="72"/>
      <c r="K48" s="71"/>
      <c r="L48" s="71"/>
    </row>
    <row r="49" spans="3:12" s="69" customFormat="1" x14ac:dyDescent="0.25">
      <c r="C49" s="70"/>
      <c r="D49" s="71"/>
      <c r="E49" s="71"/>
      <c r="F49" s="71"/>
      <c r="G49" s="71"/>
      <c r="H49" s="71"/>
      <c r="I49" s="71"/>
      <c r="J49" s="71"/>
      <c r="K49" s="71"/>
      <c r="L49" s="71"/>
    </row>
    <row r="50" spans="3:12" s="69" customFormat="1" x14ac:dyDescent="0.25">
      <c r="C50" s="70"/>
      <c r="D50" s="71"/>
      <c r="E50" s="71"/>
      <c r="F50" s="71"/>
      <c r="G50" s="71"/>
      <c r="H50" s="71"/>
      <c r="I50" s="71"/>
      <c r="J50" s="71"/>
      <c r="K50" s="71"/>
      <c r="L50" s="71"/>
    </row>
    <row r="51" spans="3:12" s="69" customFormat="1" x14ac:dyDescent="0.25">
      <c r="C51" s="70"/>
      <c r="D51" s="71"/>
      <c r="E51" s="71"/>
      <c r="F51" s="71"/>
      <c r="G51" s="71"/>
      <c r="H51" s="71"/>
      <c r="I51" s="71"/>
      <c r="J51" s="71"/>
      <c r="K51" s="71"/>
      <c r="L51" s="71"/>
    </row>
    <row r="52" spans="3:12" s="69" customFormat="1" x14ac:dyDescent="0.25">
      <c r="C52" s="70"/>
      <c r="D52" s="71"/>
      <c r="E52" s="71"/>
      <c r="F52" s="71"/>
      <c r="G52" s="71"/>
      <c r="H52" s="71"/>
      <c r="I52" s="71"/>
      <c r="J52" s="71"/>
      <c r="K52" s="71"/>
      <c r="L52" s="71"/>
    </row>
    <row r="53" spans="3:12" s="69" customFormat="1" x14ac:dyDescent="0.25">
      <c r="C53" s="70"/>
      <c r="D53" s="71"/>
      <c r="E53" s="71"/>
      <c r="F53" s="71"/>
      <c r="G53" s="71"/>
      <c r="H53" s="71"/>
      <c r="I53" s="71"/>
      <c r="J53" s="71"/>
      <c r="K53" s="71"/>
      <c r="L53" s="71"/>
    </row>
    <row r="54" spans="3:12" s="69" customFormat="1" x14ac:dyDescent="0.25">
      <c r="C54" s="70"/>
      <c r="D54" s="71"/>
      <c r="E54" s="71"/>
      <c r="F54" s="71"/>
      <c r="G54" s="71"/>
      <c r="H54" s="71"/>
      <c r="I54" s="71"/>
      <c r="J54" s="71"/>
      <c r="K54" s="71"/>
      <c r="L54" s="71"/>
    </row>
    <row r="55" spans="3:12" s="69" customFormat="1" x14ac:dyDescent="0.25">
      <c r="C55" s="70"/>
      <c r="D55" s="71"/>
      <c r="E55" s="71"/>
      <c r="F55" s="71"/>
      <c r="G55" s="71"/>
      <c r="H55" s="71"/>
      <c r="I55" s="71"/>
      <c r="J55" s="71"/>
      <c r="K55" s="71"/>
      <c r="L55" s="71"/>
    </row>
    <row r="56" spans="3:12" x14ac:dyDescent="0.25">
      <c r="C56" s="14"/>
      <c r="D56" s="9"/>
      <c r="E56" s="9"/>
      <c r="F56" s="9"/>
      <c r="G56" s="9"/>
      <c r="H56" s="9"/>
      <c r="I56" s="9"/>
      <c r="J56" s="9"/>
      <c r="K56" s="9"/>
      <c r="L56" s="9"/>
    </row>
    <row r="57" spans="3:12" x14ac:dyDescent="0.25">
      <c r="C57" s="14"/>
      <c r="D57" s="9"/>
      <c r="E57" s="9"/>
      <c r="F57" s="9"/>
      <c r="G57" s="9"/>
      <c r="H57" s="9"/>
      <c r="I57" s="9"/>
      <c r="J57" s="9"/>
      <c r="K57" s="9"/>
      <c r="L57" s="9"/>
    </row>
    <row r="58" spans="3:12" x14ac:dyDescent="0.25">
      <c r="C58" s="14"/>
      <c r="D58" s="9"/>
      <c r="E58" s="9"/>
      <c r="F58" s="9"/>
      <c r="G58" s="9"/>
      <c r="H58" s="9"/>
      <c r="I58" s="9"/>
      <c r="J58" s="9"/>
      <c r="K58" s="9"/>
      <c r="L58" s="9"/>
    </row>
    <row r="59" spans="3:12" x14ac:dyDescent="0.25">
      <c r="C59" s="14"/>
      <c r="D59" s="9"/>
      <c r="E59" s="9"/>
      <c r="F59" s="9"/>
      <c r="G59" s="9"/>
      <c r="H59" s="9"/>
      <c r="I59" s="9"/>
      <c r="J59" s="9"/>
      <c r="K59" s="9"/>
      <c r="L59" s="9"/>
    </row>
    <row r="60" spans="3:12" x14ac:dyDescent="0.25">
      <c r="C60" s="14"/>
      <c r="D60" s="9"/>
      <c r="E60" s="9"/>
      <c r="F60" s="9"/>
      <c r="G60" s="9"/>
      <c r="H60" s="9"/>
      <c r="I60" s="9"/>
      <c r="J60" s="9"/>
      <c r="K60" s="9"/>
      <c r="L60" s="9"/>
    </row>
    <row r="61" spans="3:12" x14ac:dyDescent="0.25">
      <c r="C61" s="14"/>
      <c r="D61" s="9"/>
      <c r="E61" s="9"/>
      <c r="F61" s="9"/>
      <c r="G61" s="9"/>
      <c r="H61" s="9"/>
      <c r="I61" s="9"/>
      <c r="J61" s="9"/>
      <c r="K61" s="9"/>
      <c r="L61" s="9"/>
    </row>
    <row r="62" spans="3:12" x14ac:dyDescent="0.25">
      <c r="C62" s="14"/>
      <c r="D62" s="9"/>
      <c r="E62" s="9"/>
      <c r="F62" s="9"/>
      <c r="G62" s="9"/>
      <c r="H62" s="9"/>
      <c r="I62" s="9"/>
      <c r="J62" s="9"/>
      <c r="K62" s="9"/>
      <c r="L62" s="9"/>
    </row>
    <row r="63" spans="3:12" x14ac:dyDescent="0.25">
      <c r="C63" s="14"/>
      <c r="D63" s="9"/>
      <c r="E63" s="9"/>
      <c r="F63" s="9"/>
      <c r="G63" s="9"/>
      <c r="H63" s="9"/>
      <c r="I63" s="9"/>
      <c r="J63" s="9"/>
      <c r="K63" s="9"/>
      <c r="L63" s="9"/>
    </row>
    <row r="64" spans="3:12" x14ac:dyDescent="0.25">
      <c r="C64" s="9"/>
      <c r="D64" s="9"/>
      <c r="E64" s="9"/>
      <c r="F64" s="9"/>
      <c r="G64" s="9"/>
      <c r="H64" s="9"/>
      <c r="I64" s="9"/>
      <c r="J64" s="9"/>
      <c r="K64" s="9"/>
      <c r="L64" s="9"/>
    </row>
    <row r="65" spans="3:12" x14ac:dyDescent="0.25">
      <c r="C65" s="9"/>
      <c r="D65" s="9"/>
      <c r="E65" s="9"/>
      <c r="F65" s="9"/>
      <c r="G65" s="9"/>
      <c r="H65" s="9"/>
      <c r="I65" s="9"/>
      <c r="J65" s="9"/>
      <c r="K65" s="9"/>
      <c r="L65" s="9"/>
    </row>
    <row r="66" spans="3:12" x14ac:dyDescent="0.25">
      <c r="C66" s="9"/>
      <c r="D66" s="9"/>
      <c r="E66" s="9"/>
      <c r="F66" s="9"/>
      <c r="G66" s="9"/>
      <c r="H66" s="9"/>
      <c r="I66" s="9"/>
      <c r="J66" s="9"/>
      <c r="K66" s="9"/>
      <c r="L66" s="9"/>
    </row>
  </sheetData>
  <mergeCells count="46">
    <mergeCell ref="C30:E30"/>
    <mergeCell ref="C10:E10"/>
    <mergeCell ref="C11:E11"/>
    <mergeCell ref="C26:E26"/>
    <mergeCell ref="C27:E27"/>
    <mergeCell ref="C12:E12"/>
    <mergeCell ref="C13:E13"/>
    <mergeCell ref="C45:K45"/>
    <mergeCell ref="C37:E37"/>
    <mergeCell ref="C38:E38"/>
    <mergeCell ref="C39:E39"/>
    <mergeCell ref="C41:E41"/>
    <mergeCell ref="C42:E42"/>
    <mergeCell ref="I43:J43"/>
    <mergeCell ref="C40:E40"/>
    <mergeCell ref="C34:E34"/>
    <mergeCell ref="C36:E36"/>
    <mergeCell ref="C33:E33"/>
    <mergeCell ref="C35:E35"/>
    <mergeCell ref="B2:K2"/>
    <mergeCell ref="B3:K3"/>
    <mergeCell ref="B4:K4"/>
    <mergeCell ref="F5:J5"/>
    <mergeCell ref="K5:K6"/>
    <mergeCell ref="C5:E7"/>
    <mergeCell ref="C28:E28"/>
    <mergeCell ref="C8:E8"/>
    <mergeCell ref="C9:E9"/>
    <mergeCell ref="C31:E31"/>
    <mergeCell ref="C32:E32"/>
    <mergeCell ref="C29:E29"/>
    <mergeCell ref="B1:K1"/>
    <mergeCell ref="B23:B25"/>
    <mergeCell ref="C23:E25"/>
    <mergeCell ref="F23:J23"/>
    <mergeCell ref="K23:K24"/>
    <mergeCell ref="B5:B7"/>
    <mergeCell ref="C14:E14"/>
    <mergeCell ref="C15:E15"/>
    <mergeCell ref="C16:E16"/>
    <mergeCell ref="C17:E17"/>
    <mergeCell ref="C18:E18"/>
    <mergeCell ref="C19:E19"/>
    <mergeCell ref="C20:E20"/>
    <mergeCell ref="G22:K22"/>
    <mergeCell ref="I21:J21"/>
  </mergeCells>
  <pageMargins left="0.70866141732283472" right="0.70866141732283472" top="0.74803149606299213" bottom="0.74803149606299213" header="0.31496062992125984" footer="0.31496062992125984"/>
  <pageSetup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workbookViewId="0">
      <selection activeCell="B1" sqref="B1:J1"/>
    </sheetView>
  </sheetViews>
  <sheetFormatPr baseColWidth="10" defaultRowHeight="12.75" x14ac:dyDescent="0.2"/>
  <cols>
    <col min="1" max="1" width="11.42578125" style="15"/>
    <col min="2" max="2" width="64.7109375" style="15" customWidth="1"/>
    <col min="3" max="3" width="14.7109375" style="15" bestFit="1" customWidth="1"/>
    <col min="4" max="4" width="13.85546875" style="15" bestFit="1" customWidth="1"/>
    <col min="5" max="5" width="17.5703125" style="15" bestFit="1" customWidth="1"/>
    <col min="6" max="6" width="14.85546875" style="15" bestFit="1" customWidth="1"/>
    <col min="7" max="9" width="16.5703125" style="15" bestFit="1" customWidth="1"/>
    <col min="10" max="10" width="16.5703125" style="15" customWidth="1"/>
    <col min="11" max="11" width="11.42578125" style="15"/>
    <col min="12" max="12" width="14.85546875" style="15" hidden="1" customWidth="1"/>
    <col min="13" max="13" width="13.85546875" style="15" hidden="1" customWidth="1"/>
    <col min="14" max="15" width="13.85546875" style="15" bestFit="1" customWidth="1"/>
    <col min="16" max="16384" width="11.42578125" style="15"/>
  </cols>
  <sheetData>
    <row r="1" spans="1:12" x14ac:dyDescent="0.2">
      <c r="B1" s="231" t="s">
        <v>1925</v>
      </c>
      <c r="C1" s="199"/>
      <c r="D1" s="199"/>
      <c r="E1" s="199"/>
      <c r="F1" s="199"/>
      <c r="G1" s="199"/>
      <c r="H1" s="199"/>
      <c r="I1" s="199"/>
      <c r="J1" s="200"/>
    </row>
    <row r="2" spans="1:12" x14ac:dyDescent="0.2">
      <c r="B2" s="231" t="s">
        <v>0</v>
      </c>
      <c r="C2" s="199"/>
      <c r="D2" s="199"/>
      <c r="E2" s="199"/>
      <c r="F2" s="199"/>
      <c r="G2" s="199"/>
      <c r="H2" s="199"/>
      <c r="I2" s="199"/>
      <c r="J2" s="200"/>
    </row>
    <row r="3" spans="1:12" x14ac:dyDescent="0.2">
      <c r="B3" s="231" t="s">
        <v>1283</v>
      </c>
      <c r="C3" s="199"/>
      <c r="D3" s="199"/>
      <c r="E3" s="199"/>
      <c r="F3" s="199"/>
      <c r="G3" s="199"/>
      <c r="H3" s="199"/>
      <c r="I3" s="199"/>
      <c r="J3" s="200"/>
    </row>
    <row r="4" spans="1:12" x14ac:dyDescent="0.2">
      <c r="B4" s="238" t="s">
        <v>1950</v>
      </c>
      <c r="C4" s="239"/>
      <c r="D4" s="239"/>
      <c r="E4" s="239"/>
      <c r="F4" s="239"/>
      <c r="G4" s="239"/>
      <c r="H4" s="239"/>
      <c r="I4" s="239"/>
      <c r="J4" s="240"/>
    </row>
    <row r="5" spans="1:12" x14ac:dyDescent="0.2">
      <c r="B5" s="241" t="s">
        <v>1652</v>
      </c>
      <c r="C5" s="241"/>
      <c r="D5" s="241"/>
      <c r="E5" s="241" t="s">
        <v>3</v>
      </c>
      <c r="F5" s="241"/>
      <c r="G5" s="241"/>
      <c r="H5" s="241"/>
      <c r="I5" s="241"/>
      <c r="J5" s="243" t="s">
        <v>4</v>
      </c>
    </row>
    <row r="6" spans="1:12" ht="25.5" x14ac:dyDescent="0.2">
      <c r="B6" s="241"/>
      <c r="C6" s="241"/>
      <c r="D6" s="241"/>
      <c r="E6" s="81" t="s">
        <v>93</v>
      </c>
      <c r="F6" s="83" t="s">
        <v>5</v>
      </c>
      <c r="G6" s="81" t="s">
        <v>6</v>
      </c>
      <c r="H6" s="81" t="s">
        <v>7</v>
      </c>
      <c r="I6" s="81" t="s">
        <v>8</v>
      </c>
      <c r="J6" s="243"/>
    </row>
    <row r="7" spans="1:12" x14ac:dyDescent="0.2">
      <c r="B7" s="242"/>
      <c r="C7" s="242"/>
      <c r="D7" s="242"/>
      <c r="E7" s="84" t="s">
        <v>9</v>
      </c>
      <c r="F7" s="84" t="s">
        <v>10</v>
      </c>
      <c r="G7" s="84" t="s">
        <v>11</v>
      </c>
      <c r="H7" s="84" t="s">
        <v>12</v>
      </c>
      <c r="I7" s="84" t="s">
        <v>13</v>
      </c>
      <c r="J7" s="84" t="s">
        <v>14</v>
      </c>
    </row>
    <row r="8" spans="1:12" x14ac:dyDescent="0.2">
      <c r="B8" s="236" t="s">
        <v>15</v>
      </c>
      <c r="C8" s="236"/>
      <c r="D8" s="236"/>
      <c r="E8" s="188">
        <v>3325981622</v>
      </c>
      <c r="F8" s="188">
        <v>777354617.79999971</v>
      </c>
      <c r="G8" s="188">
        <v>4103336239.7999992</v>
      </c>
      <c r="H8" s="188">
        <v>4103336239.7999992</v>
      </c>
      <c r="I8" s="188">
        <v>4103336239.7999992</v>
      </c>
      <c r="J8" s="188">
        <v>777354617.79999924</v>
      </c>
      <c r="L8" s="17">
        <v>882204985.54999924</v>
      </c>
    </row>
    <row r="9" spans="1:12" x14ac:dyDescent="0.2">
      <c r="A9" s="29"/>
      <c r="B9" s="232" t="s">
        <v>16</v>
      </c>
      <c r="C9" s="232"/>
      <c r="D9" s="232"/>
      <c r="E9" s="185">
        <v>26667515</v>
      </c>
      <c r="F9" s="185">
        <v>15418613.030000001</v>
      </c>
      <c r="G9" s="185">
        <v>42086128.030000001</v>
      </c>
      <c r="H9" s="185">
        <v>42086128.030000001</v>
      </c>
      <c r="I9" s="185">
        <v>42086128.030000001</v>
      </c>
      <c r="J9" s="185">
        <v>15418613.030000001</v>
      </c>
    </row>
    <row r="10" spans="1:12" x14ac:dyDescent="0.2">
      <c r="A10" s="29"/>
      <c r="B10" s="232" t="s">
        <v>18</v>
      </c>
      <c r="C10" s="232"/>
      <c r="D10" s="232"/>
      <c r="E10" s="185">
        <v>834560179</v>
      </c>
      <c r="F10" s="185">
        <v>179922569.87999976</v>
      </c>
      <c r="G10" s="185">
        <v>1014482748.8799998</v>
      </c>
      <c r="H10" s="185">
        <v>1014482748.8799998</v>
      </c>
      <c r="I10" s="185">
        <v>1014482748.8799998</v>
      </c>
      <c r="J10" s="185">
        <v>179922569.87999976</v>
      </c>
    </row>
    <row r="11" spans="1:12" x14ac:dyDescent="0.2">
      <c r="A11" s="29"/>
      <c r="B11" s="232" t="s">
        <v>21</v>
      </c>
      <c r="C11" s="232"/>
      <c r="D11" s="232"/>
      <c r="E11" s="185">
        <v>45882258</v>
      </c>
      <c r="F11" s="185">
        <v>11070335.469999999</v>
      </c>
      <c r="G11" s="185">
        <v>56952593.469999999</v>
      </c>
      <c r="H11" s="185">
        <v>56952593.469999999</v>
      </c>
      <c r="I11" s="185">
        <v>56952593.469999999</v>
      </c>
      <c r="J11" s="185">
        <v>11070335.469999999</v>
      </c>
    </row>
    <row r="12" spans="1:12" x14ac:dyDescent="0.2">
      <c r="A12" s="29"/>
      <c r="B12" s="232" t="s">
        <v>24</v>
      </c>
      <c r="C12" s="232"/>
      <c r="D12" s="232"/>
      <c r="E12" s="185">
        <v>978500000</v>
      </c>
      <c r="F12" s="185">
        <v>324629045.57999992</v>
      </c>
      <c r="G12" s="185">
        <v>1303129045.5799999</v>
      </c>
      <c r="H12" s="185">
        <v>1303129045.5799999</v>
      </c>
      <c r="I12" s="185">
        <v>1303129045.5799999</v>
      </c>
      <c r="J12" s="185">
        <v>324629045.57999992</v>
      </c>
    </row>
    <row r="13" spans="1:12" x14ac:dyDescent="0.2">
      <c r="A13" s="29"/>
      <c r="B13" s="189" t="s">
        <v>1760</v>
      </c>
      <c r="C13" s="189"/>
      <c r="D13" s="189"/>
      <c r="E13" s="185">
        <v>112000000</v>
      </c>
      <c r="F13" s="185">
        <v>-97501243.629999995</v>
      </c>
      <c r="G13" s="185">
        <v>14498756.369999999</v>
      </c>
      <c r="H13" s="185">
        <v>14498756.369999999</v>
      </c>
      <c r="I13" s="185">
        <v>14498756.369999999</v>
      </c>
      <c r="J13" s="185">
        <v>-97501243.629999995</v>
      </c>
    </row>
    <row r="14" spans="1:12" x14ac:dyDescent="0.2">
      <c r="A14" s="29"/>
      <c r="B14" s="232" t="s">
        <v>26</v>
      </c>
      <c r="C14" s="232"/>
      <c r="D14" s="232"/>
      <c r="E14" s="185">
        <v>7723834</v>
      </c>
      <c r="F14" s="185">
        <v>250035265.19</v>
      </c>
      <c r="G14" s="185">
        <v>257759099.19</v>
      </c>
      <c r="H14" s="185">
        <v>257759099.19</v>
      </c>
      <c r="I14" s="185">
        <v>257759099.19</v>
      </c>
      <c r="J14" s="185">
        <v>250035265.19</v>
      </c>
    </row>
    <row r="15" spans="1:12" x14ac:dyDescent="0.2">
      <c r="A15" s="29"/>
      <c r="B15" s="232" t="s">
        <v>31</v>
      </c>
      <c r="C15" s="232"/>
      <c r="D15" s="232"/>
      <c r="E15" s="185">
        <v>1320647836</v>
      </c>
      <c r="F15" s="185">
        <v>93780032.279999971</v>
      </c>
      <c r="G15" s="185">
        <v>1414427868.28</v>
      </c>
      <c r="H15" s="185">
        <v>1414427868.28</v>
      </c>
      <c r="I15" s="185">
        <v>1414427868.28</v>
      </c>
      <c r="J15" s="185">
        <v>93780032.279999971</v>
      </c>
    </row>
    <row r="16" spans="1:12" x14ac:dyDescent="0.2">
      <c r="B16" s="232" t="s">
        <v>34</v>
      </c>
      <c r="C16" s="232"/>
      <c r="D16" s="232"/>
      <c r="E16" s="185">
        <v>0</v>
      </c>
      <c r="F16" s="185">
        <v>0</v>
      </c>
      <c r="G16" s="185">
        <v>0</v>
      </c>
      <c r="H16" s="185">
        <v>0</v>
      </c>
      <c r="I16" s="185">
        <v>0</v>
      </c>
      <c r="J16" s="185">
        <v>0</v>
      </c>
    </row>
    <row r="17" spans="1:12" x14ac:dyDescent="0.2">
      <c r="B17" s="236" t="s">
        <v>35</v>
      </c>
      <c r="C17" s="236"/>
      <c r="D17" s="236"/>
      <c r="E17" s="188">
        <v>0</v>
      </c>
      <c r="F17" s="188">
        <v>0</v>
      </c>
      <c r="G17" s="188">
        <v>0</v>
      </c>
      <c r="H17" s="188">
        <v>0</v>
      </c>
      <c r="I17" s="188">
        <v>0</v>
      </c>
      <c r="J17" s="185">
        <v>0</v>
      </c>
    </row>
    <row r="18" spans="1:12" x14ac:dyDescent="0.2">
      <c r="B18" s="236" t="s">
        <v>36</v>
      </c>
      <c r="C18" s="236"/>
      <c r="D18" s="236"/>
      <c r="E18" s="188">
        <v>0</v>
      </c>
      <c r="F18" s="188">
        <v>0</v>
      </c>
      <c r="G18" s="188">
        <v>0</v>
      </c>
      <c r="H18" s="188">
        <v>0</v>
      </c>
      <c r="I18" s="188">
        <v>0</v>
      </c>
      <c r="J18" s="185">
        <v>0</v>
      </c>
    </row>
    <row r="19" spans="1:12" x14ac:dyDescent="0.2">
      <c r="B19" s="236" t="s">
        <v>37</v>
      </c>
      <c r="C19" s="236"/>
      <c r="D19" s="236"/>
      <c r="E19" s="188">
        <v>1380920564</v>
      </c>
      <c r="F19" s="188">
        <v>232616263.17999989</v>
      </c>
      <c r="G19" s="188">
        <v>1613536827.1799998</v>
      </c>
      <c r="H19" s="188">
        <v>1613536827.1799998</v>
      </c>
      <c r="I19" s="188">
        <v>1613536827.1799998</v>
      </c>
      <c r="J19" s="188">
        <v>232616263.17999983</v>
      </c>
      <c r="L19" s="17">
        <v>465232526.35999972</v>
      </c>
    </row>
    <row r="20" spans="1:12" x14ac:dyDescent="0.2">
      <c r="A20" s="29"/>
      <c r="B20" s="232" t="s">
        <v>38</v>
      </c>
      <c r="C20" s="232"/>
      <c r="D20" s="232"/>
      <c r="E20" s="185">
        <v>1304012711</v>
      </c>
      <c r="F20" s="185">
        <v>244844335.83999991</v>
      </c>
      <c r="G20" s="185">
        <v>1548857046.8399999</v>
      </c>
      <c r="H20" s="185">
        <v>1548857046.8399999</v>
      </c>
      <c r="I20" s="185">
        <v>1548857046.8399999</v>
      </c>
      <c r="J20" s="185">
        <v>244844335.83999991</v>
      </c>
    </row>
    <row r="21" spans="1:12" x14ac:dyDescent="0.2">
      <c r="A21" s="29"/>
      <c r="B21" s="232" t="s">
        <v>47</v>
      </c>
      <c r="C21" s="232"/>
      <c r="D21" s="232"/>
      <c r="E21" s="185">
        <v>76907853</v>
      </c>
      <c r="F21" s="185">
        <v>-12228072.660000034</v>
      </c>
      <c r="G21" s="185">
        <v>64679780.339999966</v>
      </c>
      <c r="H21" s="185">
        <v>64679780.339999966</v>
      </c>
      <c r="I21" s="185">
        <v>64679780.339999966</v>
      </c>
      <c r="J21" s="185">
        <v>-12228072.660000034</v>
      </c>
    </row>
    <row r="22" spans="1:12" x14ac:dyDescent="0.2">
      <c r="B22" s="236" t="s">
        <v>52</v>
      </c>
      <c r="C22" s="236"/>
      <c r="D22" s="236"/>
      <c r="E22" s="188">
        <v>93724044</v>
      </c>
      <c r="F22" s="188">
        <v>100572532.27999997</v>
      </c>
      <c r="G22" s="188">
        <v>194296576.27999997</v>
      </c>
      <c r="H22" s="188">
        <v>194296576.27999997</v>
      </c>
      <c r="I22" s="188">
        <v>194296576.27999997</v>
      </c>
      <c r="J22" s="188">
        <v>100572532.27999997</v>
      </c>
    </row>
    <row r="23" spans="1:12" x14ac:dyDescent="0.2">
      <c r="A23" s="29"/>
      <c r="B23" s="232" t="s">
        <v>1404</v>
      </c>
      <c r="C23" s="232"/>
      <c r="D23" s="232"/>
      <c r="E23" s="185">
        <v>86946559</v>
      </c>
      <c r="F23" s="185">
        <v>97950458.279999971</v>
      </c>
      <c r="G23" s="185">
        <v>184897017.27999997</v>
      </c>
      <c r="H23" s="185">
        <v>184897017.27999997</v>
      </c>
      <c r="I23" s="185">
        <v>184897017.27999997</v>
      </c>
      <c r="J23" s="185">
        <v>97950458.279999971</v>
      </c>
    </row>
    <row r="24" spans="1:12" x14ac:dyDescent="0.2">
      <c r="A24" s="29"/>
      <c r="B24" s="232" t="s">
        <v>55</v>
      </c>
      <c r="C24" s="232"/>
      <c r="D24" s="232"/>
      <c r="E24" s="185">
        <v>6777485</v>
      </c>
      <c r="F24" s="185">
        <v>2622074</v>
      </c>
      <c r="G24" s="185">
        <v>9399559</v>
      </c>
      <c r="H24" s="185">
        <v>9399559</v>
      </c>
      <c r="I24" s="185">
        <v>9399559</v>
      </c>
      <c r="J24" s="185">
        <v>2622074</v>
      </c>
    </row>
    <row r="25" spans="1:12" x14ac:dyDescent="0.2">
      <c r="B25" s="232" t="s">
        <v>96</v>
      </c>
      <c r="C25" s="232"/>
      <c r="D25" s="232"/>
      <c r="E25" s="185">
        <v>0</v>
      </c>
      <c r="F25" s="185">
        <v>0</v>
      </c>
      <c r="G25" s="185">
        <v>0</v>
      </c>
      <c r="H25" s="185">
        <v>0</v>
      </c>
      <c r="I25" s="185">
        <v>0</v>
      </c>
      <c r="J25" s="185">
        <v>0</v>
      </c>
    </row>
    <row r="26" spans="1:12" x14ac:dyDescent="0.2">
      <c r="B26" s="236" t="s">
        <v>58</v>
      </c>
      <c r="C26" s="236"/>
      <c r="D26" s="236"/>
      <c r="E26" s="188">
        <v>126515899</v>
      </c>
      <c r="F26" s="188">
        <v>337884713.12999994</v>
      </c>
      <c r="G26" s="188">
        <v>464400612.12999994</v>
      </c>
      <c r="H26" s="188">
        <v>464400612.12999994</v>
      </c>
      <c r="I26" s="188">
        <v>464400612.12999994</v>
      </c>
      <c r="J26" s="188">
        <v>337884713.12999994</v>
      </c>
    </row>
    <row r="27" spans="1:12" x14ac:dyDescent="0.2">
      <c r="A27" s="29"/>
      <c r="B27" s="232" t="s">
        <v>1404</v>
      </c>
      <c r="C27" s="232"/>
      <c r="D27" s="232"/>
      <c r="E27" s="185">
        <v>126515899</v>
      </c>
      <c r="F27" s="185">
        <v>337884713.12999994</v>
      </c>
      <c r="G27" s="185">
        <v>464400612.12999994</v>
      </c>
      <c r="H27" s="185">
        <v>464400612.12999994</v>
      </c>
      <c r="I27" s="185">
        <v>464400612.12999994</v>
      </c>
      <c r="J27" s="185">
        <v>337884713.12999994</v>
      </c>
    </row>
    <row r="28" spans="1:12" x14ac:dyDescent="0.2">
      <c r="B28" s="232" t="s">
        <v>55</v>
      </c>
      <c r="C28" s="232"/>
      <c r="D28" s="232"/>
      <c r="E28" s="185">
        <v>0</v>
      </c>
      <c r="F28" s="185">
        <v>0</v>
      </c>
      <c r="G28" s="185">
        <v>0</v>
      </c>
      <c r="H28" s="185">
        <v>0</v>
      </c>
      <c r="I28" s="185">
        <v>0</v>
      </c>
      <c r="J28" s="185">
        <v>0</v>
      </c>
    </row>
    <row r="29" spans="1:12" x14ac:dyDescent="0.2">
      <c r="B29" s="232" t="s">
        <v>62</v>
      </c>
      <c r="C29" s="232"/>
      <c r="D29" s="232"/>
      <c r="E29" s="185">
        <v>0</v>
      </c>
      <c r="F29" s="185">
        <v>0</v>
      </c>
      <c r="G29" s="185">
        <v>0</v>
      </c>
      <c r="H29" s="185">
        <v>0</v>
      </c>
      <c r="I29" s="185">
        <v>0</v>
      </c>
      <c r="J29" s="185">
        <v>0</v>
      </c>
    </row>
    <row r="30" spans="1:12" x14ac:dyDescent="0.2">
      <c r="B30" s="236" t="s">
        <v>1636</v>
      </c>
      <c r="C30" s="236"/>
      <c r="D30" s="236"/>
      <c r="E30" s="188">
        <v>36025411567</v>
      </c>
      <c r="F30" s="188">
        <v>3935586976.1899996</v>
      </c>
      <c r="G30" s="188">
        <v>39960998543.190002</v>
      </c>
      <c r="H30" s="188">
        <v>39960998543.190002</v>
      </c>
      <c r="I30" s="188">
        <v>39960998543.190002</v>
      </c>
      <c r="J30" s="188">
        <v>3935586976.1900024</v>
      </c>
      <c r="L30" s="17">
        <v>5338536411.1100025</v>
      </c>
    </row>
    <row r="31" spans="1:12" x14ac:dyDescent="0.2">
      <c r="A31" s="29"/>
      <c r="B31" s="232" t="s">
        <v>64</v>
      </c>
      <c r="C31" s="232"/>
      <c r="D31" s="232"/>
      <c r="E31" s="185">
        <v>16003301617</v>
      </c>
      <c r="F31" s="185">
        <v>223076554.10000038</v>
      </c>
      <c r="G31" s="185">
        <v>16226378171.1</v>
      </c>
      <c r="H31" s="185">
        <v>16226378171.1</v>
      </c>
      <c r="I31" s="185">
        <v>16226378171.1</v>
      </c>
      <c r="J31" s="185">
        <v>223076554.10000038</v>
      </c>
    </row>
    <row r="32" spans="1:12" x14ac:dyDescent="0.2">
      <c r="A32" s="29"/>
      <c r="B32" s="232" t="s">
        <v>98</v>
      </c>
      <c r="C32" s="232"/>
      <c r="D32" s="232"/>
      <c r="E32" s="185">
        <v>18210299308</v>
      </c>
      <c r="F32" s="185">
        <v>1179872880.8199997</v>
      </c>
      <c r="G32" s="185">
        <v>19390172188.82</v>
      </c>
      <c r="H32" s="185">
        <v>19390172188.82</v>
      </c>
      <c r="I32" s="185">
        <v>19390172188.82</v>
      </c>
      <c r="J32" s="185">
        <v>1179872880.8199997</v>
      </c>
    </row>
    <row r="33" spans="1:15" x14ac:dyDescent="0.2">
      <c r="A33" s="29"/>
      <c r="B33" s="232" t="s">
        <v>83</v>
      </c>
      <c r="C33" s="232"/>
      <c r="D33" s="232"/>
      <c r="E33" s="185">
        <v>1811810642</v>
      </c>
      <c r="F33" s="185">
        <v>2532637541.2699995</v>
      </c>
      <c r="G33" s="185">
        <v>4344448183.2699995</v>
      </c>
      <c r="H33" s="185">
        <v>4344448183.2699995</v>
      </c>
      <c r="I33" s="185">
        <v>4344448183.2699995</v>
      </c>
      <c r="J33" s="185">
        <v>2532637541.2699995</v>
      </c>
    </row>
    <row r="34" spans="1:15" x14ac:dyDescent="0.2">
      <c r="B34" s="236" t="s">
        <v>1637</v>
      </c>
      <c r="C34" s="236"/>
      <c r="D34" s="236"/>
      <c r="E34" s="188">
        <v>0</v>
      </c>
      <c r="F34" s="188">
        <v>0</v>
      </c>
      <c r="G34" s="188">
        <v>0</v>
      </c>
      <c r="H34" s="188">
        <v>0</v>
      </c>
      <c r="I34" s="188">
        <v>0</v>
      </c>
      <c r="J34" s="185">
        <v>0</v>
      </c>
    </row>
    <row r="35" spans="1:15" x14ac:dyDescent="0.2">
      <c r="B35" s="236" t="s">
        <v>87</v>
      </c>
      <c r="C35" s="236"/>
      <c r="D35" s="236"/>
      <c r="E35" s="188">
        <v>0</v>
      </c>
      <c r="F35" s="188">
        <v>2921317561.6300001</v>
      </c>
      <c r="G35" s="188">
        <v>2921317561.6300001</v>
      </c>
      <c r="H35" s="188">
        <v>2921317561.6300001</v>
      </c>
      <c r="I35" s="188">
        <v>2921317561.6300001</v>
      </c>
      <c r="J35" s="188">
        <v>2921317561.6300001</v>
      </c>
    </row>
    <row r="36" spans="1:15" ht="15" x14ac:dyDescent="0.25">
      <c r="A36" s="27"/>
      <c r="B36" s="232" t="s">
        <v>88</v>
      </c>
      <c r="C36" s="232"/>
      <c r="D36" s="232"/>
      <c r="E36" s="185">
        <v>0</v>
      </c>
      <c r="F36" s="185">
        <v>2921317561.6300001</v>
      </c>
      <c r="G36" s="185">
        <v>2921317561.6300001</v>
      </c>
      <c r="H36" s="185">
        <v>2921317561.6300001</v>
      </c>
      <c r="I36" s="185">
        <v>2921317561.6300001</v>
      </c>
      <c r="J36" s="185">
        <v>2921317561.6300001</v>
      </c>
    </row>
    <row r="37" spans="1:15" x14ac:dyDescent="0.2">
      <c r="B37" s="237"/>
      <c r="C37" s="237"/>
      <c r="D37" s="237"/>
      <c r="E37" s="186"/>
      <c r="F37" s="186"/>
      <c r="G37" s="186"/>
      <c r="H37" s="186"/>
      <c r="I37" s="186"/>
      <c r="J37" s="186"/>
    </row>
    <row r="38" spans="1:15" x14ac:dyDescent="0.2">
      <c r="B38" s="233" t="s">
        <v>90</v>
      </c>
      <c r="C38" s="234"/>
      <c r="D38" s="235"/>
      <c r="E38" s="113">
        <v>40952553696</v>
      </c>
      <c r="F38" s="113">
        <v>8305332664.2099991</v>
      </c>
      <c r="G38" s="113">
        <v>49257886360.209999</v>
      </c>
      <c r="H38" s="113">
        <v>49257886360.209999</v>
      </c>
      <c r="I38" s="113">
        <v>49257886360.209999</v>
      </c>
      <c r="J38" s="113">
        <v>8305332664.2100019</v>
      </c>
      <c r="L38" s="17" t="e">
        <v>#REF!</v>
      </c>
      <c r="M38" s="22">
        <v>8305332664.2099991</v>
      </c>
      <c r="N38" s="22"/>
      <c r="O38" s="22"/>
    </row>
    <row r="39" spans="1:15" x14ac:dyDescent="0.2">
      <c r="B39" s="111"/>
      <c r="C39" s="111"/>
      <c r="D39" s="111"/>
      <c r="E39" s="111"/>
      <c r="F39" s="111"/>
      <c r="G39" s="111"/>
      <c r="H39" s="223" t="s">
        <v>91</v>
      </c>
      <c r="I39" s="224"/>
      <c r="J39" s="112">
        <v>8305332664.2100019</v>
      </c>
      <c r="M39" s="22" t="e">
        <v>#REF!</v>
      </c>
      <c r="N39" s="22"/>
    </row>
    <row r="41" spans="1:15" ht="30.75" customHeight="1" x14ac:dyDescent="0.2">
      <c r="B41" s="227" t="s">
        <v>92</v>
      </c>
      <c r="C41" s="227"/>
      <c r="D41" s="227"/>
      <c r="E41" s="227"/>
      <c r="F41" s="227"/>
      <c r="G41" s="227"/>
      <c r="H41" s="227"/>
      <c r="I41" s="227"/>
      <c r="J41" s="227"/>
    </row>
  </sheetData>
  <mergeCells count="39">
    <mergeCell ref="B8:D8"/>
    <mergeCell ref="B2:J2"/>
    <mergeCell ref="B3:J3"/>
    <mergeCell ref="B4:J4"/>
    <mergeCell ref="B5:D7"/>
    <mergeCell ref="E5:I5"/>
    <mergeCell ref="J5:J6"/>
    <mergeCell ref="B15:D15"/>
    <mergeCell ref="B17:D17"/>
    <mergeCell ref="B18:D18"/>
    <mergeCell ref="B19:D19"/>
    <mergeCell ref="B22:D22"/>
    <mergeCell ref="B16:D16"/>
    <mergeCell ref="B20:D20"/>
    <mergeCell ref="B21:D21"/>
    <mergeCell ref="B41:J41"/>
    <mergeCell ref="B31:D31"/>
    <mergeCell ref="B32:D32"/>
    <mergeCell ref="B33:D33"/>
    <mergeCell ref="B36:D36"/>
    <mergeCell ref="B34:D34"/>
    <mergeCell ref="B35:D35"/>
    <mergeCell ref="B37:D37"/>
    <mergeCell ref="B1:J1"/>
    <mergeCell ref="B23:D23"/>
    <mergeCell ref="B24:D24"/>
    <mergeCell ref="B38:D38"/>
    <mergeCell ref="H39:I39"/>
    <mergeCell ref="B25:D25"/>
    <mergeCell ref="B26:D26"/>
    <mergeCell ref="B27:D27"/>
    <mergeCell ref="B28:D28"/>
    <mergeCell ref="B29:D29"/>
    <mergeCell ref="B9:D9"/>
    <mergeCell ref="B10:D10"/>
    <mergeCell ref="B11:D11"/>
    <mergeCell ref="B12:D12"/>
    <mergeCell ref="B14:D14"/>
    <mergeCell ref="B30:D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98"/>
  <sheetViews>
    <sheetView zoomScale="90" zoomScaleNormal="90" workbookViewId="0">
      <pane xSplit="4" ySplit="8" topLeftCell="E60" activePane="bottomRight" state="frozen"/>
      <selection pane="topRight" activeCell="D1" sqref="D1"/>
      <selection pane="bottomLeft" activeCell="A10" sqref="A10"/>
      <selection pane="bottomRight" activeCell="B1" sqref="B1:J1"/>
    </sheetView>
  </sheetViews>
  <sheetFormatPr baseColWidth="10" defaultColWidth="19.5703125" defaultRowHeight="15" x14ac:dyDescent="0.25"/>
  <sheetData>
    <row r="1" spans="1:15" x14ac:dyDescent="0.25">
      <c r="B1" s="256" t="s">
        <v>1925</v>
      </c>
      <c r="C1" s="257"/>
      <c r="D1" s="257"/>
      <c r="E1" s="257"/>
      <c r="F1" s="257"/>
      <c r="G1" s="257"/>
      <c r="H1" s="257"/>
      <c r="I1" s="257"/>
      <c r="J1" s="258"/>
    </row>
    <row r="2" spans="1:15" x14ac:dyDescent="0.25">
      <c r="B2" s="231" t="s">
        <v>0</v>
      </c>
      <c r="C2" s="199"/>
      <c r="D2" s="199"/>
      <c r="E2" s="199"/>
      <c r="F2" s="199"/>
      <c r="G2" s="199"/>
      <c r="H2" s="199"/>
      <c r="I2" s="199"/>
      <c r="J2" s="200"/>
    </row>
    <row r="3" spans="1:15" x14ac:dyDescent="0.25">
      <c r="B3" s="231" t="s">
        <v>1</v>
      </c>
      <c r="C3" s="199"/>
      <c r="D3" s="199"/>
      <c r="E3" s="199"/>
      <c r="F3" s="199"/>
      <c r="G3" s="199"/>
      <c r="H3" s="199"/>
      <c r="I3" s="199"/>
      <c r="J3" s="200"/>
    </row>
    <row r="4" spans="1:15" x14ac:dyDescent="0.25">
      <c r="B4" s="238" t="s">
        <v>1951</v>
      </c>
      <c r="C4" s="239"/>
      <c r="D4" s="239"/>
      <c r="E4" s="239"/>
      <c r="F4" s="239"/>
      <c r="G4" s="239"/>
      <c r="H4" s="239"/>
      <c r="I4" s="239"/>
      <c r="J4" s="240"/>
    </row>
    <row r="5" spans="1:15" x14ac:dyDescent="0.25">
      <c r="B5" s="126"/>
      <c r="C5" s="127"/>
      <c r="D5" s="127"/>
      <c r="E5" s="128"/>
      <c r="F5" s="129"/>
      <c r="G5" s="129"/>
      <c r="H5" s="129"/>
      <c r="I5" s="129"/>
      <c r="J5" s="130"/>
    </row>
    <row r="6" spans="1:15" x14ac:dyDescent="0.25">
      <c r="B6" s="241" t="s">
        <v>2</v>
      </c>
      <c r="C6" s="241"/>
      <c r="D6" s="241"/>
      <c r="E6" s="241" t="s">
        <v>3</v>
      </c>
      <c r="F6" s="241"/>
      <c r="G6" s="241"/>
      <c r="H6" s="241"/>
      <c r="I6" s="241"/>
      <c r="J6" s="243" t="s">
        <v>4</v>
      </c>
    </row>
    <row r="7" spans="1:15" ht="26.25" x14ac:dyDescent="0.25">
      <c r="B7" s="241"/>
      <c r="C7" s="241"/>
      <c r="D7" s="241"/>
      <c r="E7" s="81" t="s">
        <v>93</v>
      </c>
      <c r="F7" s="83" t="s">
        <v>5</v>
      </c>
      <c r="G7" s="81" t="s">
        <v>6</v>
      </c>
      <c r="H7" s="81" t="s">
        <v>7</v>
      </c>
      <c r="I7" s="81" t="s">
        <v>8</v>
      </c>
      <c r="J7" s="243"/>
    </row>
    <row r="8" spans="1:15" x14ac:dyDescent="0.25">
      <c r="B8" s="241"/>
      <c r="C8" s="241"/>
      <c r="D8" s="241"/>
      <c r="E8" s="84" t="s">
        <v>9</v>
      </c>
      <c r="F8" s="84" t="s">
        <v>10</v>
      </c>
      <c r="G8" s="84" t="s">
        <v>11</v>
      </c>
      <c r="H8" s="84" t="s">
        <v>12</v>
      </c>
      <c r="I8" s="84" t="s">
        <v>13</v>
      </c>
      <c r="J8" s="84" t="s">
        <v>14</v>
      </c>
    </row>
    <row r="9" spans="1:15" s="1" customFormat="1" x14ac:dyDescent="0.25">
      <c r="A9" s="30"/>
      <c r="B9" s="250" t="s">
        <v>15</v>
      </c>
      <c r="C9" s="251"/>
      <c r="D9" s="251"/>
      <c r="E9" s="114">
        <v>3325981622</v>
      </c>
      <c r="F9" s="114">
        <v>777354617.79999959</v>
      </c>
      <c r="G9" s="114">
        <v>4103336239.7999992</v>
      </c>
      <c r="H9" s="114">
        <v>4103336239.7999992</v>
      </c>
      <c r="I9" s="114">
        <v>4103336239.7999992</v>
      </c>
      <c r="J9" s="114">
        <v>777354617.79999959</v>
      </c>
      <c r="N9" s="23">
        <v>777354617.80000019</v>
      </c>
      <c r="O9" s="23">
        <v>0</v>
      </c>
    </row>
    <row r="10" spans="1:15" s="1" customFormat="1" x14ac:dyDescent="0.25">
      <c r="A10" s="30"/>
      <c r="B10" s="246" t="s">
        <v>16</v>
      </c>
      <c r="C10" s="247"/>
      <c r="D10" s="247"/>
      <c r="E10" s="115">
        <v>26667515</v>
      </c>
      <c r="F10" s="115">
        <v>15418613.030000003</v>
      </c>
      <c r="G10" s="115">
        <v>42086128.030000001</v>
      </c>
      <c r="H10" s="115">
        <v>42086128.030000001</v>
      </c>
      <c r="I10" s="115">
        <v>42086128.030000001</v>
      </c>
      <c r="J10" s="115">
        <v>15418613.030000003</v>
      </c>
    </row>
    <row r="11" spans="1:15" s="1" customFormat="1" ht="28.5" customHeight="1" x14ac:dyDescent="0.25">
      <c r="A11" s="30"/>
      <c r="B11" s="252" t="s">
        <v>17</v>
      </c>
      <c r="C11" s="253"/>
      <c r="D11" s="253"/>
      <c r="E11" s="116">
        <v>11667515</v>
      </c>
      <c r="F11" s="116">
        <v>20969864.600000001</v>
      </c>
      <c r="G11" s="133">
        <v>32637379.600000001</v>
      </c>
      <c r="H11" s="116">
        <v>32637379.600000001</v>
      </c>
      <c r="I11" s="133">
        <v>32637379.600000001</v>
      </c>
      <c r="J11" s="122">
        <v>20969864.600000001</v>
      </c>
    </row>
    <row r="12" spans="1:15" s="1" customFormat="1" ht="27.75" customHeight="1" x14ac:dyDescent="0.25">
      <c r="A12" s="30"/>
      <c r="B12" s="252" t="s">
        <v>1761</v>
      </c>
      <c r="C12" s="253"/>
      <c r="D12" s="253"/>
      <c r="E12" s="116">
        <v>15000000</v>
      </c>
      <c r="F12" s="116">
        <v>-5551251.5699999984</v>
      </c>
      <c r="G12" s="133">
        <v>9448748.4300000016</v>
      </c>
      <c r="H12" s="116">
        <v>9448748.4300000016</v>
      </c>
      <c r="I12" s="133">
        <v>9448748.4300000016</v>
      </c>
      <c r="J12" s="122">
        <v>-5551251.5699999984</v>
      </c>
    </row>
    <row r="13" spans="1:15" s="1" customFormat="1" x14ac:dyDescent="0.25">
      <c r="A13" s="30"/>
      <c r="B13" s="246" t="s">
        <v>18</v>
      </c>
      <c r="C13" s="247"/>
      <c r="D13" s="247"/>
      <c r="E13" s="115">
        <v>834560179</v>
      </c>
      <c r="F13" s="115">
        <v>179922569.87999976</v>
      </c>
      <c r="G13" s="132">
        <v>1014482748.8799998</v>
      </c>
      <c r="H13" s="115">
        <v>1014482748.8799998</v>
      </c>
      <c r="I13" s="132">
        <v>1014482748.8799998</v>
      </c>
      <c r="J13" s="121">
        <v>179922569.87999976</v>
      </c>
    </row>
    <row r="14" spans="1:15" s="1" customFormat="1" x14ac:dyDescent="0.25">
      <c r="A14" s="30"/>
      <c r="B14" s="252" t="s">
        <v>19</v>
      </c>
      <c r="C14" s="253"/>
      <c r="D14" s="253"/>
      <c r="E14" s="116">
        <v>803142871</v>
      </c>
      <c r="F14" s="116">
        <v>173551973.51999974</v>
      </c>
      <c r="G14" s="133">
        <v>976694844.51999974</v>
      </c>
      <c r="H14" s="116">
        <v>976694844.51999974</v>
      </c>
      <c r="I14" s="133">
        <v>976694844.51999974</v>
      </c>
      <c r="J14" s="122">
        <v>173551973.51999974</v>
      </c>
    </row>
    <row r="15" spans="1:15" s="1" customFormat="1" x14ac:dyDescent="0.25">
      <c r="A15" s="30"/>
      <c r="B15" s="252" t="s">
        <v>20</v>
      </c>
      <c r="C15" s="253"/>
      <c r="D15" s="253"/>
      <c r="E15" s="116">
        <v>31417308</v>
      </c>
      <c r="F15" s="116">
        <v>6370596.3600000069</v>
      </c>
      <c r="G15" s="133">
        <v>37787904.360000007</v>
      </c>
      <c r="H15" s="116">
        <v>37787904.360000007</v>
      </c>
      <c r="I15" s="133">
        <v>37787904.360000007</v>
      </c>
      <c r="J15" s="122">
        <v>6370596.3600000069</v>
      </c>
    </row>
    <row r="16" spans="1:15" s="1" customFormat="1" x14ac:dyDescent="0.25">
      <c r="A16" s="30"/>
      <c r="B16" s="246" t="s">
        <v>21</v>
      </c>
      <c r="C16" s="247"/>
      <c r="D16" s="247"/>
      <c r="E16" s="115">
        <v>45882258</v>
      </c>
      <c r="F16" s="115">
        <v>11070335.470000003</v>
      </c>
      <c r="G16" s="132">
        <v>56952593.469999999</v>
      </c>
      <c r="H16" s="115">
        <v>56952593.469999999</v>
      </c>
      <c r="I16" s="132">
        <v>56952593.469999999</v>
      </c>
      <c r="J16" s="121">
        <v>11070335.469999999</v>
      </c>
    </row>
    <row r="17" spans="1:10" s="1" customFormat="1" x14ac:dyDescent="0.25">
      <c r="A17" s="30"/>
      <c r="B17" s="252" t="s">
        <v>22</v>
      </c>
      <c r="C17" s="253"/>
      <c r="D17" s="253"/>
      <c r="E17" s="116">
        <v>27388607</v>
      </c>
      <c r="F17" s="116">
        <v>4433585.0199999996</v>
      </c>
      <c r="G17" s="133">
        <v>31822192.02</v>
      </c>
      <c r="H17" s="116">
        <v>31822192.02</v>
      </c>
      <c r="I17" s="133">
        <v>31822192.02</v>
      </c>
      <c r="J17" s="122">
        <v>4433585.0199999996</v>
      </c>
    </row>
    <row r="18" spans="1:10" s="1" customFormat="1" x14ac:dyDescent="0.25">
      <c r="A18" s="30"/>
      <c r="B18" s="252" t="s">
        <v>23</v>
      </c>
      <c r="C18" s="253"/>
      <c r="D18" s="253"/>
      <c r="E18" s="116">
        <v>18493651</v>
      </c>
      <c r="F18" s="116">
        <v>6636750.450000003</v>
      </c>
      <c r="G18" s="133">
        <v>25130401.450000003</v>
      </c>
      <c r="H18" s="116">
        <v>25130401.450000003</v>
      </c>
      <c r="I18" s="133">
        <v>25130401.450000003</v>
      </c>
      <c r="J18" s="122">
        <v>6636750.450000003</v>
      </c>
    </row>
    <row r="19" spans="1:10" s="1" customFormat="1" x14ac:dyDescent="0.25">
      <c r="A19" s="30"/>
      <c r="B19" s="246" t="s">
        <v>24</v>
      </c>
      <c r="C19" s="247"/>
      <c r="D19" s="247"/>
      <c r="E19" s="115">
        <v>978500000</v>
      </c>
      <c r="F19" s="115">
        <v>324629045.57999992</v>
      </c>
      <c r="G19" s="132">
        <v>1303129045.5799999</v>
      </c>
      <c r="H19" s="115">
        <v>1303129045.5799999</v>
      </c>
      <c r="I19" s="132">
        <v>1303129045.5799999</v>
      </c>
      <c r="J19" s="121">
        <v>324629045.57999992</v>
      </c>
    </row>
    <row r="20" spans="1:10" s="1" customFormat="1" x14ac:dyDescent="0.25">
      <c r="A20" s="30"/>
      <c r="B20" s="252" t="s">
        <v>25</v>
      </c>
      <c r="C20" s="253"/>
      <c r="D20" s="253"/>
      <c r="E20" s="116">
        <v>978500000</v>
      </c>
      <c r="F20" s="116">
        <v>324629045.57999992</v>
      </c>
      <c r="G20" s="133">
        <v>1303129045.5799999</v>
      </c>
      <c r="H20" s="116">
        <v>1303129045.5799999</v>
      </c>
      <c r="I20" s="133">
        <v>1303129045.5799999</v>
      </c>
      <c r="J20" s="122">
        <v>324629045.57999992</v>
      </c>
    </row>
    <row r="21" spans="1:10" s="1" customFormat="1" x14ac:dyDescent="0.25">
      <c r="A21" s="30"/>
      <c r="B21" s="246" t="s">
        <v>1760</v>
      </c>
      <c r="C21" s="247"/>
      <c r="D21" s="247"/>
      <c r="E21" s="116">
        <v>112000000</v>
      </c>
      <c r="F21" s="116">
        <v>-97501243.629999995</v>
      </c>
      <c r="G21" s="116">
        <v>14498756.369999999</v>
      </c>
      <c r="H21" s="116">
        <v>14498756.369999999</v>
      </c>
      <c r="I21" s="116">
        <v>14498756.369999999</v>
      </c>
      <c r="J21" s="116">
        <v>-97501243.629999995</v>
      </c>
    </row>
    <row r="22" spans="1:10" s="1" customFormat="1" x14ac:dyDescent="0.25">
      <c r="A22" s="30"/>
      <c r="B22" s="252" t="s">
        <v>1760</v>
      </c>
      <c r="C22" s="253"/>
      <c r="D22" s="253"/>
      <c r="E22" s="116">
        <v>112000000</v>
      </c>
      <c r="F22" s="116">
        <v>-97501243.629999995</v>
      </c>
      <c r="G22" s="133">
        <v>14498756.369999999</v>
      </c>
      <c r="H22" s="116">
        <v>14498756.369999999</v>
      </c>
      <c r="I22" s="133">
        <v>14498756.369999999</v>
      </c>
      <c r="J22" s="122">
        <v>-97501243.629999995</v>
      </c>
    </row>
    <row r="23" spans="1:10" s="1" customFormat="1" x14ac:dyDescent="0.25">
      <c r="A23" s="30"/>
      <c r="B23" s="246" t="s">
        <v>26</v>
      </c>
      <c r="C23" s="247"/>
      <c r="D23" s="247"/>
      <c r="E23" s="115">
        <v>7723834</v>
      </c>
      <c r="F23" s="115">
        <v>250035265.19</v>
      </c>
      <c r="G23" s="132">
        <v>257759099.19</v>
      </c>
      <c r="H23" s="115">
        <v>257759099.19</v>
      </c>
      <c r="I23" s="132">
        <v>257759099.19</v>
      </c>
      <c r="J23" s="121">
        <v>250035265.19</v>
      </c>
    </row>
    <row r="24" spans="1:10" s="1" customFormat="1" x14ac:dyDescent="0.25">
      <c r="A24" s="30"/>
      <c r="B24" s="252" t="s">
        <v>27</v>
      </c>
      <c r="C24" s="253"/>
      <c r="D24" s="253"/>
      <c r="E24" s="116">
        <v>661427</v>
      </c>
      <c r="F24" s="116">
        <v>50994909.229999997</v>
      </c>
      <c r="G24" s="133">
        <v>51656336.229999997</v>
      </c>
      <c r="H24" s="116">
        <v>51656336.229999997</v>
      </c>
      <c r="I24" s="133">
        <v>51656336.229999997</v>
      </c>
      <c r="J24" s="122">
        <v>50994909.229999997</v>
      </c>
    </row>
    <row r="25" spans="1:10" s="1" customFormat="1" x14ac:dyDescent="0.25">
      <c r="A25" s="30"/>
      <c r="B25" s="252" t="s">
        <v>28</v>
      </c>
      <c r="C25" s="253"/>
      <c r="D25" s="253"/>
      <c r="E25" s="116">
        <v>6757855</v>
      </c>
      <c r="F25" s="116">
        <v>198658897.31</v>
      </c>
      <c r="G25" s="133">
        <v>205416752.31</v>
      </c>
      <c r="H25" s="116">
        <v>205416752.31</v>
      </c>
      <c r="I25" s="133">
        <v>205416752.31</v>
      </c>
      <c r="J25" s="122">
        <v>198658897.31</v>
      </c>
    </row>
    <row r="26" spans="1:10" s="1" customFormat="1" x14ac:dyDescent="0.25">
      <c r="A26" s="30"/>
      <c r="B26" s="252" t="s">
        <v>29</v>
      </c>
      <c r="C26" s="253"/>
      <c r="D26" s="253"/>
      <c r="E26" s="116">
        <v>304552</v>
      </c>
      <c r="F26" s="116">
        <v>381458.65</v>
      </c>
      <c r="G26" s="133">
        <v>686010.65</v>
      </c>
      <c r="H26" s="116">
        <v>686010.65</v>
      </c>
      <c r="I26" s="133">
        <v>686010.65</v>
      </c>
      <c r="J26" s="122">
        <v>381458.65</v>
      </c>
    </row>
    <row r="27" spans="1:10" s="1" customFormat="1" x14ac:dyDescent="0.25">
      <c r="A27" s="30"/>
      <c r="B27" s="123" t="s">
        <v>30</v>
      </c>
      <c r="C27" s="117"/>
      <c r="D27" s="117"/>
      <c r="E27" s="116">
        <v>0</v>
      </c>
      <c r="F27" s="116">
        <v>0</v>
      </c>
      <c r="G27" s="133">
        <v>0</v>
      </c>
      <c r="H27" s="116">
        <v>0</v>
      </c>
      <c r="I27" s="133">
        <v>0</v>
      </c>
      <c r="J27" s="122">
        <v>0</v>
      </c>
    </row>
    <row r="28" spans="1:10" s="1" customFormat="1" x14ac:dyDescent="0.25">
      <c r="A28" s="30"/>
      <c r="B28" s="246" t="s">
        <v>31</v>
      </c>
      <c r="C28" s="247"/>
      <c r="D28" s="247"/>
      <c r="E28" s="115">
        <v>1320647836</v>
      </c>
      <c r="F28" s="115">
        <v>93780032.279999971</v>
      </c>
      <c r="G28" s="132">
        <v>1414427868.28</v>
      </c>
      <c r="H28" s="115">
        <v>1414427868.28</v>
      </c>
      <c r="I28" s="132">
        <v>1414427868.28</v>
      </c>
      <c r="J28" s="121">
        <v>93780032.279999971</v>
      </c>
    </row>
    <row r="29" spans="1:10" s="1" customFormat="1" x14ac:dyDescent="0.25">
      <c r="A29" s="30"/>
      <c r="B29" s="252" t="s">
        <v>32</v>
      </c>
      <c r="C29" s="253"/>
      <c r="D29" s="253"/>
      <c r="E29" s="116">
        <v>1320647836</v>
      </c>
      <c r="F29" s="116">
        <v>93780032.279999971</v>
      </c>
      <c r="G29" s="133">
        <v>1414427868.28</v>
      </c>
      <c r="H29" s="116">
        <v>1414427868.28</v>
      </c>
      <c r="I29" s="133">
        <v>1414427868.28</v>
      </c>
      <c r="J29" s="122">
        <v>93780032.279999971</v>
      </c>
    </row>
    <row r="30" spans="1:10" s="1" customFormat="1" x14ac:dyDescent="0.25">
      <c r="B30" s="252" t="s">
        <v>33</v>
      </c>
      <c r="C30" s="253"/>
      <c r="D30" s="253"/>
      <c r="E30" s="116">
        <v>0</v>
      </c>
      <c r="F30" s="116">
        <v>0</v>
      </c>
      <c r="G30" s="133">
        <v>0</v>
      </c>
      <c r="H30" s="116">
        <v>0</v>
      </c>
      <c r="I30" s="133">
        <v>0</v>
      </c>
      <c r="J30" s="122">
        <v>0</v>
      </c>
    </row>
    <row r="31" spans="1:10" s="1" customFormat="1" ht="36" customHeight="1" x14ac:dyDescent="0.25">
      <c r="B31" s="254" t="s">
        <v>34</v>
      </c>
      <c r="C31" s="255"/>
      <c r="D31" s="255"/>
      <c r="E31" s="115">
        <v>0</v>
      </c>
      <c r="F31" s="116">
        <v>0</v>
      </c>
      <c r="G31" s="132">
        <v>0</v>
      </c>
      <c r="H31" s="115">
        <v>0</v>
      </c>
      <c r="I31" s="132">
        <v>0</v>
      </c>
      <c r="J31" s="121">
        <v>0</v>
      </c>
    </row>
    <row r="32" spans="1:10" s="1" customFormat="1" ht="39.75" customHeight="1" x14ac:dyDescent="0.25">
      <c r="B32" s="252" t="s">
        <v>34</v>
      </c>
      <c r="C32" s="253"/>
      <c r="D32" s="253"/>
      <c r="E32" s="116">
        <v>0</v>
      </c>
      <c r="F32" s="116">
        <v>0</v>
      </c>
      <c r="G32" s="133">
        <v>0</v>
      </c>
      <c r="H32" s="116">
        <v>0</v>
      </c>
      <c r="I32" s="133">
        <v>0</v>
      </c>
      <c r="J32" s="122">
        <v>0</v>
      </c>
    </row>
    <row r="33" spans="1:14" s="1" customFormat="1" x14ac:dyDescent="0.25">
      <c r="B33" s="250" t="s">
        <v>35</v>
      </c>
      <c r="C33" s="251"/>
      <c r="D33" s="251"/>
      <c r="E33" s="114">
        <v>0</v>
      </c>
      <c r="F33" s="116">
        <v>0</v>
      </c>
      <c r="G33" s="131">
        <v>0</v>
      </c>
      <c r="H33" s="114">
        <v>0</v>
      </c>
      <c r="I33" s="131">
        <v>0</v>
      </c>
      <c r="J33" s="120">
        <v>0</v>
      </c>
    </row>
    <row r="34" spans="1:14" s="1" customFormat="1" x14ac:dyDescent="0.25">
      <c r="B34" s="250" t="s">
        <v>36</v>
      </c>
      <c r="C34" s="251"/>
      <c r="D34" s="251"/>
      <c r="E34" s="114">
        <v>0</v>
      </c>
      <c r="F34" s="116">
        <v>0</v>
      </c>
      <c r="G34" s="131">
        <v>0</v>
      </c>
      <c r="H34" s="114">
        <v>0</v>
      </c>
      <c r="I34" s="131">
        <v>0</v>
      </c>
      <c r="J34" s="120">
        <v>0</v>
      </c>
    </row>
    <row r="35" spans="1:14" s="1" customFormat="1" x14ac:dyDescent="0.25">
      <c r="A35" s="30"/>
      <c r="B35" s="250" t="s">
        <v>37</v>
      </c>
      <c r="C35" s="251"/>
      <c r="D35" s="251"/>
      <c r="E35" s="114">
        <v>1380920564</v>
      </c>
      <c r="F35" s="114">
        <v>232616263.17999968</v>
      </c>
      <c r="G35" s="131">
        <v>1613536827.1799998</v>
      </c>
      <c r="H35" s="114">
        <v>1613536827.1799998</v>
      </c>
      <c r="I35" s="131">
        <v>1613536827.1799998</v>
      </c>
      <c r="J35" s="120">
        <v>232616263.17999983</v>
      </c>
      <c r="M35" s="23"/>
      <c r="N35" s="23">
        <v>232616263.17999983</v>
      </c>
    </row>
    <row r="36" spans="1:14" s="1" customFormat="1" x14ac:dyDescent="0.25">
      <c r="A36" s="30"/>
      <c r="B36" s="246" t="s">
        <v>38</v>
      </c>
      <c r="C36" s="247"/>
      <c r="D36" s="247"/>
      <c r="E36" s="115">
        <v>1304012711</v>
      </c>
      <c r="F36" s="115">
        <v>244844335.83999971</v>
      </c>
      <c r="G36" s="132">
        <v>1548857046.8399999</v>
      </c>
      <c r="H36" s="115">
        <v>1548857046.8399999</v>
      </c>
      <c r="I36" s="132">
        <v>1548857046.8399999</v>
      </c>
      <c r="J36" s="121">
        <v>244844335.83999991</v>
      </c>
      <c r="N36" s="23"/>
    </row>
    <row r="37" spans="1:14" s="1" customFormat="1" ht="43.5" customHeight="1" x14ac:dyDescent="0.25">
      <c r="A37" s="30"/>
      <c r="B37" s="252" t="s">
        <v>39</v>
      </c>
      <c r="C37" s="253"/>
      <c r="D37" s="253"/>
      <c r="E37" s="116">
        <v>169861655</v>
      </c>
      <c r="F37" s="116">
        <v>27352856.730000019</v>
      </c>
      <c r="G37" s="133">
        <v>197214511.73000002</v>
      </c>
      <c r="H37" s="116">
        <v>197214511.73000002</v>
      </c>
      <c r="I37" s="133">
        <v>197214511.73000002</v>
      </c>
      <c r="J37" s="122">
        <v>27352856.730000019</v>
      </c>
    </row>
    <row r="38" spans="1:14" s="1" customFormat="1" ht="26.25" customHeight="1" x14ac:dyDescent="0.25">
      <c r="A38" s="30"/>
      <c r="B38" s="252" t="s">
        <v>40</v>
      </c>
      <c r="C38" s="253"/>
      <c r="D38" s="253"/>
      <c r="E38" s="116">
        <v>7755728</v>
      </c>
      <c r="F38" s="116">
        <v>1167804.6600000001</v>
      </c>
      <c r="G38" s="133">
        <v>8923532.6600000001</v>
      </c>
      <c r="H38" s="116">
        <v>8923532.6600000001</v>
      </c>
      <c r="I38" s="133">
        <v>8923532.6600000001</v>
      </c>
      <c r="J38" s="122">
        <v>1167804.6600000001</v>
      </c>
    </row>
    <row r="39" spans="1:14" s="1" customFormat="1" x14ac:dyDescent="0.25">
      <c r="A39" s="30"/>
      <c r="B39" s="252" t="s">
        <v>41</v>
      </c>
      <c r="C39" s="253"/>
      <c r="D39" s="253"/>
      <c r="E39" s="116">
        <v>58433480</v>
      </c>
      <c r="F39" s="116">
        <v>4468945.6600000188</v>
      </c>
      <c r="G39" s="133">
        <v>62902425.660000019</v>
      </c>
      <c r="H39" s="116">
        <v>62902425.660000019</v>
      </c>
      <c r="I39" s="133">
        <v>62902425.660000019</v>
      </c>
      <c r="J39" s="122">
        <v>4468945.6600000188</v>
      </c>
    </row>
    <row r="40" spans="1:14" s="1" customFormat="1" x14ac:dyDescent="0.25">
      <c r="A40" s="30"/>
      <c r="B40" s="252" t="s">
        <v>42</v>
      </c>
      <c r="C40" s="253"/>
      <c r="D40" s="253"/>
      <c r="E40" s="116">
        <v>6080511</v>
      </c>
      <c r="F40" s="116">
        <v>972902.74999999907</v>
      </c>
      <c r="G40" s="133">
        <v>7053413.7499999991</v>
      </c>
      <c r="H40" s="116">
        <v>7053413.7499999991</v>
      </c>
      <c r="I40" s="133">
        <v>7053413.7499999991</v>
      </c>
      <c r="J40" s="122">
        <v>972902.74999999907</v>
      </c>
    </row>
    <row r="41" spans="1:14" s="1" customFormat="1" ht="27" customHeight="1" x14ac:dyDescent="0.25">
      <c r="A41" s="30"/>
      <c r="B41" s="252" t="s">
        <v>43</v>
      </c>
      <c r="C41" s="253"/>
      <c r="D41" s="253"/>
      <c r="E41" s="116">
        <v>1050000864</v>
      </c>
      <c r="F41" s="116">
        <v>214682120.59999967</v>
      </c>
      <c r="G41" s="133">
        <v>1264682984.5999997</v>
      </c>
      <c r="H41" s="116">
        <v>1264682984.5999997</v>
      </c>
      <c r="I41" s="133">
        <v>1264682984.5999997</v>
      </c>
      <c r="J41" s="122">
        <v>214682120.59999967</v>
      </c>
    </row>
    <row r="42" spans="1:14" s="1" customFormat="1" ht="24.75" customHeight="1" x14ac:dyDescent="0.25">
      <c r="A42" s="30"/>
      <c r="B42" s="252" t="s">
        <v>44</v>
      </c>
      <c r="C42" s="253"/>
      <c r="D42" s="253"/>
      <c r="E42" s="116">
        <v>8423397</v>
      </c>
      <c r="F42" s="116">
        <v>-4330638.92</v>
      </c>
      <c r="G42" s="133">
        <v>4092758.08</v>
      </c>
      <c r="H42" s="116">
        <v>4092758.08</v>
      </c>
      <c r="I42" s="133">
        <v>4092758.08</v>
      </c>
      <c r="J42" s="122">
        <v>-4330638.92</v>
      </c>
    </row>
    <row r="43" spans="1:14" s="1" customFormat="1" ht="27.75" customHeight="1" x14ac:dyDescent="0.25">
      <c r="A43" s="30"/>
      <c r="B43" s="252" t="s">
        <v>45</v>
      </c>
      <c r="C43" s="253"/>
      <c r="D43" s="253"/>
      <c r="E43" s="116">
        <v>1182744</v>
      </c>
      <c r="F43" s="116">
        <v>117725.72999999975</v>
      </c>
      <c r="G43" s="133">
        <v>1300469.7299999997</v>
      </c>
      <c r="H43" s="116">
        <v>1300469.7299999997</v>
      </c>
      <c r="I43" s="133">
        <v>1300469.7299999997</v>
      </c>
      <c r="J43" s="122">
        <v>117725.72999999975</v>
      </c>
    </row>
    <row r="44" spans="1:14" s="1" customFormat="1" ht="30" customHeight="1" x14ac:dyDescent="0.25">
      <c r="A44" s="30"/>
      <c r="B44" s="252" t="s">
        <v>46</v>
      </c>
      <c r="C44" s="253"/>
      <c r="D44" s="253"/>
      <c r="E44" s="116">
        <v>2274332</v>
      </c>
      <c r="F44" s="116">
        <v>412618.63000000035</v>
      </c>
      <c r="G44" s="133">
        <v>2686950.6300000004</v>
      </c>
      <c r="H44" s="116">
        <v>2686950.6300000004</v>
      </c>
      <c r="I44" s="133">
        <v>2686950.6300000004</v>
      </c>
      <c r="J44" s="122">
        <v>412618.63000000035</v>
      </c>
    </row>
    <row r="45" spans="1:14" s="1" customFormat="1" x14ac:dyDescent="0.25">
      <c r="A45" s="30"/>
      <c r="B45" s="246" t="s">
        <v>47</v>
      </c>
      <c r="C45" s="247"/>
      <c r="D45" s="247"/>
      <c r="E45" s="115">
        <v>76907853</v>
      </c>
      <c r="F45" s="115">
        <v>-12228072.660000028</v>
      </c>
      <c r="G45" s="132">
        <v>64679780.339999966</v>
      </c>
      <c r="H45" s="115">
        <v>64679780.339999966</v>
      </c>
      <c r="I45" s="132">
        <v>64679780.339999966</v>
      </c>
      <c r="J45" s="121">
        <v>-12228072.660000034</v>
      </c>
    </row>
    <row r="46" spans="1:14" s="1" customFormat="1" x14ac:dyDescent="0.25">
      <c r="A46" s="30"/>
      <c r="B46" s="252" t="s">
        <v>48</v>
      </c>
      <c r="C46" s="253"/>
      <c r="D46" s="253"/>
      <c r="E46" s="116">
        <v>18623559</v>
      </c>
      <c r="F46" s="116">
        <v>577229.27999999002</v>
      </c>
      <c r="G46" s="133">
        <v>19200788.27999999</v>
      </c>
      <c r="H46" s="116">
        <v>19200788.27999999</v>
      </c>
      <c r="I46" s="133">
        <v>19200788.27999999</v>
      </c>
      <c r="J46" s="122">
        <v>577229.27999999002</v>
      </c>
    </row>
    <row r="47" spans="1:14" s="1" customFormat="1" x14ac:dyDescent="0.25">
      <c r="A47" s="30"/>
      <c r="B47" s="252" t="s">
        <v>49</v>
      </c>
      <c r="C47" s="253"/>
      <c r="D47" s="253"/>
      <c r="E47" s="116">
        <v>58002904</v>
      </c>
      <c r="F47" s="116">
        <v>-13365141.810000017</v>
      </c>
      <c r="G47" s="133">
        <v>44637762.189999983</v>
      </c>
      <c r="H47" s="116">
        <v>44637762.189999983</v>
      </c>
      <c r="I47" s="133">
        <v>44637762.189999983</v>
      </c>
      <c r="J47" s="122">
        <v>-13365141.810000017</v>
      </c>
    </row>
    <row r="48" spans="1:14" s="1" customFormat="1" x14ac:dyDescent="0.25">
      <c r="A48" s="30"/>
      <c r="B48" s="252" t="s">
        <v>50</v>
      </c>
      <c r="C48" s="253"/>
      <c r="D48" s="253"/>
      <c r="E48" s="116">
        <v>281390</v>
      </c>
      <c r="F48" s="116">
        <v>559839.86999999988</v>
      </c>
      <c r="G48" s="133">
        <v>841229.86999999988</v>
      </c>
      <c r="H48" s="116">
        <v>841229.86999999988</v>
      </c>
      <c r="I48" s="133">
        <v>841229.86999999988</v>
      </c>
      <c r="J48" s="122">
        <v>559839.86999999988</v>
      </c>
    </row>
    <row r="49" spans="1:14" s="2" customFormat="1" ht="25.5" customHeight="1" x14ac:dyDescent="0.25">
      <c r="B49" s="254" t="s">
        <v>51</v>
      </c>
      <c r="C49" s="255"/>
      <c r="D49" s="255"/>
      <c r="E49" s="118">
        <v>0</v>
      </c>
      <c r="F49" s="118">
        <v>0</v>
      </c>
      <c r="G49" s="134">
        <v>0</v>
      </c>
      <c r="H49" s="118">
        <v>0</v>
      </c>
      <c r="I49" s="134">
        <v>0</v>
      </c>
      <c r="J49" s="124">
        <v>0</v>
      </c>
    </row>
    <row r="50" spans="1:14" s="2" customFormat="1" ht="33" customHeight="1" x14ac:dyDescent="0.25">
      <c r="B50" s="252" t="s">
        <v>51</v>
      </c>
      <c r="C50" s="253"/>
      <c r="D50" s="253"/>
      <c r="E50" s="119">
        <v>0</v>
      </c>
      <c r="F50" s="119">
        <v>0</v>
      </c>
      <c r="G50" s="135">
        <v>0</v>
      </c>
      <c r="H50" s="119">
        <v>0</v>
      </c>
      <c r="I50" s="135">
        <v>0</v>
      </c>
      <c r="J50" s="125">
        <v>0</v>
      </c>
    </row>
    <row r="51" spans="1:14" s="1" customFormat="1" x14ac:dyDescent="0.25">
      <c r="A51" s="66"/>
      <c r="B51" s="250" t="s">
        <v>52</v>
      </c>
      <c r="C51" s="251"/>
      <c r="D51" s="251"/>
      <c r="E51" s="114">
        <v>93724044</v>
      </c>
      <c r="F51" s="114">
        <v>100572532.27999997</v>
      </c>
      <c r="G51" s="131">
        <v>194296576.27999997</v>
      </c>
      <c r="H51" s="114">
        <v>194296576.27999997</v>
      </c>
      <c r="I51" s="131">
        <v>194296576.27999997</v>
      </c>
      <c r="J51" s="120">
        <v>100572532.27999997</v>
      </c>
      <c r="N51" s="23">
        <v>100572532.27999997</v>
      </c>
    </row>
    <row r="52" spans="1:14" s="1" customFormat="1" x14ac:dyDescent="0.25">
      <c r="A52" s="66"/>
      <c r="B52" s="246" t="s">
        <v>53</v>
      </c>
      <c r="C52" s="247"/>
      <c r="D52" s="247"/>
      <c r="E52" s="115">
        <v>86946559</v>
      </c>
      <c r="F52" s="115">
        <v>97950458.279999971</v>
      </c>
      <c r="G52" s="132">
        <v>184897017.27999997</v>
      </c>
      <c r="H52" s="115">
        <v>184897017.27999997</v>
      </c>
      <c r="I52" s="132">
        <v>184897017.27999997</v>
      </c>
      <c r="J52" s="121">
        <v>97950458.279999971</v>
      </c>
    </row>
    <row r="53" spans="1:14" s="1" customFormat="1" ht="30.75" customHeight="1" x14ac:dyDescent="0.25">
      <c r="A53" s="66"/>
      <c r="B53" s="248" t="s">
        <v>54</v>
      </c>
      <c r="C53" s="249"/>
      <c r="D53" s="249"/>
      <c r="E53" s="116">
        <v>86946559</v>
      </c>
      <c r="F53" s="116">
        <v>97950458.279999971</v>
      </c>
      <c r="G53" s="133">
        <v>184897017.27999997</v>
      </c>
      <c r="H53" s="116">
        <v>184897017.27999997</v>
      </c>
      <c r="I53" s="133">
        <v>184897017.27999997</v>
      </c>
      <c r="J53" s="122">
        <v>97950458.279999971</v>
      </c>
    </row>
    <row r="54" spans="1:14" s="1" customFormat="1" x14ac:dyDescent="0.25">
      <c r="A54" s="66"/>
      <c r="B54" s="246" t="s">
        <v>55</v>
      </c>
      <c r="C54" s="247"/>
      <c r="D54" s="247"/>
      <c r="E54" s="115">
        <v>6777485</v>
      </c>
      <c r="F54" s="115">
        <v>2622074</v>
      </c>
      <c r="G54" s="132">
        <v>9399559</v>
      </c>
      <c r="H54" s="115">
        <v>9399559</v>
      </c>
      <c r="I54" s="132">
        <v>9399559</v>
      </c>
      <c r="J54" s="121">
        <v>2622074</v>
      </c>
    </row>
    <row r="55" spans="1:14" s="1" customFormat="1" x14ac:dyDescent="0.25">
      <c r="A55" s="66"/>
      <c r="B55" s="248" t="s">
        <v>56</v>
      </c>
      <c r="C55" s="249"/>
      <c r="D55" s="249"/>
      <c r="E55" s="116">
        <v>6777485</v>
      </c>
      <c r="F55" s="116">
        <v>2622074</v>
      </c>
      <c r="G55" s="133">
        <v>9399559</v>
      </c>
      <c r="H55" s="116">
        <v>9399559</v>
      </c>
      <c r="I55" s="133">
        <v>9399559</v>
      </c>
      <c r="J55" s="122">
        <v>2622074</v>
      </c>
    </row>
    <row r="56" spans="1:14" s="1" customFormat="1" ht="36.75" customHeight="1" x14ac:dyDescent="0.25">
      <c r="A56" s="67"/>
      <c r="B56" s="246" t="s">
        <v>57</v>
      </c>
      <c r="C56" s="247"/>
      <c r="D56" s="247"/>
      <c r="E56" s="115">
        <v>0</v>
      </c>
      <c r="F56" s="115">
        <v>0</v>
      </c>
      <c r="G56" s="132">
        <v>0</v>
      </c>
      <c r="H56" s="115">
        <v>0</v>
      </c>
      <c r="I56" s="132">
        <v>0</v>
      </c>
      <c r="J56" s="121">
        <v>0</v>
      </c>
    </row>
    <row r="57" spans="1:14" s="1" customFormat="1" ht="36.75" customHeight="1" x14ac:dyDescent="0.25">
      <c r="A57" s="67"/>
      <c r="B57" s="248" t="s">
        <v>57</v>
      </c>
      <c r="C57" s="249"/>
      <c r="D57" s="249"/>
      <c r="E57" s="116">
        <v>0</v>
      </c>
      <c r="F57" s="116">
        <v>0</v>
      </c>
      <c r="G57" s="133">
        <v>0</v>
      </c>
      <c r="H57" s="116">
        <v>0</v>
      </c>
      <c r="I57" s="133">
        <v>0</v>
      </c>
      <c r="J57" s="122">
        <v>0</v>
      </c>
    </row>
    <row r="58" spans="1:14" s="1" customFormat="1" x14ac:dyDescent="0.25">
      <c r="A58" s="30"/>
      <c r="B58" s="250" t="s">
        <v>58</v>
      </c>
      <c r="C58" s="251"/>
      <c r="D58" s="251"/>
      <c r="E58" s="114">
        <v>126515899</v>
      </c>
      <c r="F58" s="114">
        <v>337884713.13</v>
      </c>
      <c r="G58" s="131">
        <v>464400612.12999994</v>
      </c>
      <c r="H58" s="114">
        <v>464400612.12999994</v>
      </c>
      <c r="I58" s="131">
        <v>464400612.12999994</v>
      </c>
      <c r="J58" s="120">
        <v>337884713.12999994</v>
      </c>
      <c r="N58" s="23">
        <v>337884713.12999994</v>
      </c>
    </row>
    <row r="59" spans="1:14" s="1" customFormat="1" x14ac:dyDescent="0.25">
      <c r="A59" s="66"/>
      <c r="B59" s="246" t="s">
        <v>58</v>
      </c>
      <c r="C59" s="247"/>
      <c r="D59" s="247"/>
      <c r="E59" s="115">
        <v>126515899</v>
      </c>
      <c r="F59" s="115">
        <v>337884713.13</v>
      </c>
      <c r="G59" s="132">
        <v>464400612.12999994</v>
      </c>
      <c r="H59" s="115">
        <v>464400612.12999994</v>
      </c>
      <c r="I59" s="132">
        <v>464400612.12999994</v>
      </c>
      <c r="J59" s="121">
        <v>337884713.12999994</v>
      </c>
    </row>
    <row r="60" spans="1:14" s="1" customFormat="1" x14ac:dyDescent="0.25">
      <c r="A60" s="66"/>
      <c r="B60" s="245" t="s">
        <v>59</v>
      </c>
      <c r="C60" s="245"/>
      <c r="D60" s="245"/>
      <c r="E60" s="190">
        <v>3049706</v>
      </c>
      <c r="F60" s="190">
        <v>-958419.25000000023</v>
      </c>
      <c r="G60" s="190">
        <v>2091286.7499999998</v>
      </c>
      <c r="H60" s="190">
        <v>2091286.7499999998</v>
      </c>
      <c r="I60" s="190">
        <v>2091286.7499999998</v>
      </c>
      <c r="J60" s="190">
        <v>-958419.25000000023</v>
      </c>
    </row>
    <row r="61" spans="1:14" s="1" customFormat="1" x14ac:dyDescent="0.25">
      <c r="A61" s="66"/>
      <c r="B61" s="245" t="s">
        <v>60</v>
      </c>
      <c r="C61" s="245"/>
      <c r="D61" s="245"/>
      <c r="E61" s="190">
        <v>842724</v>
      </c>
      <c r="F61" s="190">
        <v>888243.91000000015</v>
      </c>
      <c r="G61" s="190">
        <v>1730967.9100000001</v>
      </c>
      <c r="H61" s="190">
        <v>1730967.9100000001</v>
      </c>
      <c r="I61" s="190">
        <v>1730967.9100000001</v>
      </c>
      <c r="J61" s="190">
        <v>888243.91000000015</v>
      </c>
    </row>
    <row r="62" spans="1:14" s="1" customFormat="1" ht="24" customHeight="1" x14ac:dyDescent="0.25">
      <c r="A62" s="66"/>
      <c r="B62" s="245" t="s">
        <v>61</v>
      </c>
      <c r="C62" s="245"/>
      <c r="D62" s="245"/>
      <c r="E62" s="190">
        <v>0</v>
      </c>
      <c r="F62" s="190">
        <v>0</v>
      </c>
      <c r="G62" s="190">
        <v>0</v>
      </c>
      <c r="H62" s="190">
        <v>0</v>
      </c>
      <c r="I62" s="190">
        <v>0</v>
      </c>
      <c r="J62" s="190">
        <v>0</v>
      </c>
    </row>
    <row r="63" spans="1:14" s="1" customFormat="1" x14ac:dyDescent="0.25">
      <c r="A63" s="66"/>
      <c r="B63" s="245" t="s">
        <v>62</v>
      </c>
      <c r="C63" s="245"/>
      <c r="D63" s="245"/>
      <c r="E63" s="190">
        <v>122623469</v>
      </c>
      <c r="F63" s="190">
        <v>337954888.46999997</v>
      </c>
      <c r="G63" s="190">
        <v>460578357.46999997</v>
      </c>
      <c r="H63" s="190">
        <v>460578357.46999997</v>
      </c>
      <c r="I63" s="190">
        <v>460578357.46999997</v>
      </c>
      <c r="J63" s="190">
        <v>337954888.46999997</v>
      </c>
    </row>
    <row r="64" spans="1:14" s="1" customFormat="1" x14ac:dyDescent="0.25">
      <c r="A64" s="67"/>
      <c r="B64" s="244" t="s">
        <v>55</v>
      </c>
      <c r="C64" s="244"/>
      <c r="D64" s="244"/>
      <c r="E64" s="191">
        <v>0</v>
      </c>
      <c r="F64" s="191">
        <v>0</v>
      </c>
      <c r="G64" s="191">
        <v>0</v>
      </c>
      <c r="H64" s="191">
        <v>0</v>
      </c>
      <c r="I64" s="191">
        <v>0</v>
      </c>
      <c r="J64" s="191">
        <v>0</v>
      </c>
    </row>
    <row r="65" spans="1:14" s="1" customFormat="1" ht="25.5" customHeight="1" x14ac:dyDescent="0.25">
      <c r="A65" s="67"/>
      <c r="B65" s="244" t="s">
        <v>63</v>
      </c>
      <c r="C65" s="244"/>
      <c r="D65" s="244"/>
      <c r="E65" s="192">
        <v>0</v>
      </c>
      <c r="F65" s="192">
        <v>0</v>
      </c>
      <c r="G65" s="192">
        <v>0</v>
      </c>
      <c r="H65" s="192">
        <v>0</v>
      </c>
      <c r="I65" s="192">
        <v>0</v>
      </c>
      <c r="J65" s="192">
        <v>0</v>
      </c>
    </row>
    <row r="66" spans="1:14" s="1" customFormat="1" ht="36.75" customHeight="1" x14ac:dyDescent="0.25">
      <c r="A66" s="67"/>
      <c r="B66" s="245" t="s">
        <v>63</v>
      </c>
      <c r="C66" s="245"/>
      <c r="D66" s="245"/>
      <c r="E66" s="190">
        <v>0</v>
      </c>
      <c r="F66" s="190">
        <v>0</v>
      </c>
      <c r="G66" s="190">
        <v>0</v>
      </c>
      <c r="H66" s="190">
        <v>0</v>
      </c>
      <c r="I66" s="190">
        <v>0</v>
      </c>
      <c r="J66" s="190">
        <v>0</v>
      </c>
    </row>
    <row r="67" spans="1:14" s="1" customFormat="1" ht="27.75" customHeight="1" x14ac:dyDescent="0.25">
      <c r="A67" s="30"/>
      <c r="B67" s="236" t="s">
        <v>1636</v>
      </c>
      <c r="C67" s="236"/>
      <c r="D67" s="236"/>
      <c r="E67" s="193">
        <v>36025411567</v>
      </c>
      <c r="F67" s="193">
        <v>3935586976.1900001</v>
      </c>
      <c r="G67" s="193">
        <v>39960998543.189995</v>
      </c>
      <c r="H67" s="193">
        <v>39960998543.189995</v>
      </c>
      <c r="I67" s="193">
        <v>39960998543.189995</v>
      </c>
      <c r="J67" s="193">
        <v>3935586976.1899948</v>
      </c>
      <c r="N67" s="23">
        <v>3640939614.1799998</v>
      </c>
    </row>
    <row r="68" spans="1:14" s="1" customFormat="1" x14ac:dyDescent="0.25">
      <c r="A68" s="30"/>
      <c r="B68" s="244" t="s">
        <v>64</v>
      </c>
      <c r="C68" s="244"/>
      <c r="D68" s="244"/>
      <c r="E68" s="192">
        <v>16003301617</v>
      </c>
      <c r="F68" s="192">
        <v>223076554.09999987</v>
      </c>
      <c r="G68" s="192">
        <v>16226378171.1</v>
      </c>
      <c r="H68" s="192">
        <v>16226378171.1</v>
      </c>
      <c r="I68" s="192">
        <v>16226378171.1</v>
      </c>
      <c r="J68" s="192">
        <v>223076554.10000038</v>
      </c>
      <c r="N68" s="31">
        <v>70963902.000000015</v>
      </c>
    </row>
    <row r="69" spans="1:14" s="1" customFormat="1" x14ac:dyDescent="0.25">
      <c r="A69" s="30"/>
      <c r="B69" s="245" t="s">
        <v>65</v>
      </c>
      <c r="C69" s="245"/>
      <c r="D69" s="245"/>
      <c r="E69" s="190">
        <v>11894784343</v>
      </c>
      <c r="F69" s="190">
        <v>-153408315</v>
      </c>
      <c r="G69" s="190">
        <v>11741376028</v>
      </c>
      <c r="H69" s="190">
        <v>11741376028</v>
      </c>
      <c r="I69" s="190">
        <v>11741376028</v>
      </c>
      <c r="J69" s="190">
        <v>-153408315</v>
      </c>
    </row>
    <row r="70" spans="1:14" s="1" customFormat="1" x14ac:dyDescent="0.25">
      <c r="A70" s="30"/>
      <c r="B70" s="245" t="s">
        <v>66</v>
      </c>
      <c r="C70" s="245"/>
      <c r="D70" s="245"/>
      <c r="E70" s="190">
        <v>919869546</v>
      </c>
      <c r="F70" s="190">
        <v>-49693936</v>
      </c>
      <c r="G70" s="190">
        <v>870175610</v>
      </c>
      <c r="H70" s="190">
        <v>870175610</v>
      </c>
      <c r="I70" s="190">
        <v>870175610</v>
      </c>
      <c r="J70" s="190">
        <v>-49693936</v>
      </c>
    </row>
    <row r="71" spans="1:14" s="1" customFormat="1" ht="33" customHeight="1" x14ac:dyDescent="0.25">
      <c r="A71" s="30"/>
      <c r="B71" s="245" t="s">
        <v>67</v>
      </c>
      <c r="C71" s="245"/>
      <c r="D71" s="245"/>
      <c r="E71" s="190">
        <v>295939190</v>
      </c>
      <c r="F71" s="190">
        <v>-17224175</v>
      </c>
      <c r="G71" s="190">
        <v>278715015</v>
      </c>
      <c r="H71" s="190">
        <v>278715015</v>
      </c>
      <c r="I71" s="190">
        <v>278715015</v>
      </c>
      <c r="J71" s="190">
        <v>-17224175</v>
      </c>
    </row>
    <row r="72" spans="1:14" s="1" customFormat="1" x14ac:dyDescent="0.25">
      <c r="A72" s="30"/>
      <c r="B72" s="245" t="s">
        <v>68</v>
      </c>
      <c r="C72" s="245"/>
      <c r="D72" s="245"/>
      <c r="E72" s="190">
        <v>609540002</v>
      </c>
      <c r="F72" s="190">
        <v>55258719</v>
      </c>
      <c r="G72" s="190">
        <v>664798721</v>
      </c>
      <c r="H72" s="190">
        <v>664798721</v>
      </c>
      <c r="I72" s="190">
        <v>664798721</v>
      </c>
      <c r="J72" s="190">
        <v>55258719</v>
      </c>
    </row>
    <row r="73" spans="1:14" s="1" customFormat="1" x14ac:dyDescent="0.25">
      <c r="A73" s="30"/>
      <c r="B73" s="245" t="s">
        <v>69</v>
      </c>
      <c r="C73" s="245"/>
      <c r="D73" s="245"/>
      <c r="E73" s="190">
        <v>1748106817</v>
      </c>
      <c r="F73" s="190">
        <v>82565398</v>
      </c>
      <c r="G73" s="190">
        <v>1830672215</v>
      </c>
      <c r="H73" s="190">
        <v>1830672215</v>
      </c>
      <c r="I73" s="190">
        <v>1830672215</v>
      </c>
      <c r="J73" s="190">
        <v>82565398</v>
      </c>
    </row>
    <row r="74" spans="1:14" s="1" customFormat="1" x14ac:dyDescent="0.25">
      <c r="A74" s="30"/>
      <c r="B74" s="245" t="s">
        <v>70</v>
      </c>
      <c r="C74" s="245"/>
      <c r="D74" s="245"/>
      <c r="E74" s="190">
        <v>509190271</v>
      </c>
      <c r="F74" s="190">
        <v>300302788.98999989</v>
      </c>
      <c r="G74" s="190">
        <v>809493059.98999989</v>
      </c>
      <c r="H74" s="190">
        <v>809493059.98999989</v>
      </c>
      <c r="I74" s="190">
        <v>809493059.98999989</v>
      </c>
      <c r="J74" s="190">
        <v>300302788.98999989</v>
      </c>
    </row>
    <row r="75" spans="1:14" s="1" customFormat="1" x14ac:dyDescent="0.25">
      <c r="A75" s="30"/>
      <c r="B75" s="245" t="s">
        <v>71</v>
      </c>
      <c r="C75" s="245"/>
      <c r="D75" s="245"/>
      <c r="E75" s="190">
        <v>25839043</v>
      </c>
      <c r="F75" s="190">
        <v>5237471.099999994</v>
      </c>
      <c r="G75" s="190">
        <v>31076514.099999994</v>
      </c>
      <c r="H75" s="190">
        <v>31076514.099999994</v>
      </c>
      <c r="I75" s="190">
        <v>31076514.099999994</v>
      </c>
      <c r="J75" s="190">
        <v>5237471.099999994</v>
      </c>
    </row>
    <row r="76" spans="1:14" s="1" customFormat="1" x14ac:dyDescent="0.25">
      <c r="A76" s="30"/>
      <c r="B76" s="245" t="s">
        <v>72</v>
      </c>
      <c r="C76" s="245"/>
      <c r="D76" s="245"/>
      <c r="E76" s="190">
        <v>259</v>
      </c>
      <c r="F76" s="190">
        <v>57896</v>
      </c>
      <c r="G76" s="190">
        <v>58155</v>
      </c>
      <c r="H76" s="190">
        <v>58155</v>
      </c>
      <c r="I76" s="190">
        <v>58155</v>
      </c>
      <c r="J76" s="190">
        <v>57896</v>
      </c>
    </row>
    <row r="77" spans="1:14" s="1" customFormat="1" ht="35.25" customHeight="1" x14ac:dyDescent="0.25">
      <c r="A77" s="30"/>
      <c r="B77" s="245" t="s">
        <v>73</v>
      </c>
      <c r="C77" s="245"/>
      <c r="D77" s="245"/>
      <c r="E77" s="190">
        <v>32146</v>
      </c>
      <c r="F77" s="190">
        <v>-19292.989999999998</v>
      </c>
      <c r="G77" s="190">
        <v>12853.01</v>
      </c>
      <c r="H77" s="190">
        <v>12853.01</v>
      </c>
      <c r="I77" s="190">
        <v>12853.01</v>
      </c>
      <c r="J77" s="190">
        <v>-19292.989999999998</v>
      </c>
    </row>
    <row r="78" spans="1:14" s="1" customFormat="1" x14ac:dyDescent="0.25">
      <c r="A78" s="30"/>
      <c r="B78" s="244" t="s">
        <v>74</v>
      </c>
      <c r="C78" s="244"/>
      <c r="D78" s="244"/>
      <c r="E78" s="192">
        <v>18210299308</v>
      </c>
      <c r="F78" s="192">
        <v>1179872880.8200006</v>
      </c>
      <c r="G78" s="192">
        <v>19390172188.82</v>
      </c>
      <c r="H78" s="192">
        <v>19390172188.82</v>
      </c>
      <c r="I78" s="192">
        <v>19390172188.82</v>
      </c>
      <c r="J78" s="192">
        <v>1179872880.8199997</v>
      </c>
      <c r="N78" s="23">
        <v>259104126.99999991</v>
      </c>
    </row>
    <row r="79" spans="1:14" s="1" customFormat="1" x14ac:dyDescent="0.25">
      <c r="A79" s="30"/>
      <c r="B79" s="245" t="s">
        <v>75</v>
      </c>
      <c r="C79" s="245"/>
      <c r="D79" s="245"/>
      <c r="E79" s="190">
        <v>10142454577</v>
      </c>
      <c r="F79" s="190">
        <v>831415646.78000069</v>
      </c>
      <c r="G79" s="190">
        <v>10973870223.780001</v>
      </c>
      <c r="H79" s="190">
        <v>10973870223.780001</v>
      </c>
      <c r="I79" s="190">
        <v>10973870223.780001</v>
      </c>
      <c r="J79" s="190">
        <v>831415646.78000069</v>
      </c>
    </row>
    <row r="80" spans="1:14" s="1" customFormat="1" x14ac:dyDescent="0.25">
      <c r="A80" s="30"/>
      <c r="B80" s="245" t="s">
        <v>76</v>
      </c>
      <c r="C80" s="245"/>
      <c r="D80" s="245"/>
      <c r="E80" s="190">
        <v>3113971933</v>
      </c>
      <c r="F80" s="190">
        <v>21152195.190000057</v>
      </c>
      <c r="G80" s="190">
        <v>3135124128.1900001</v>
      </c>
      <c r="H80" s="190">
        <v>3135124128.1900001</v>
      </c>
      <c r="I80" s="190">
        <v>3135124128.1900001</v>
      </c>
      <c r="J80" s="190">
        <v>21152195.190000057</v>
      </c>
    </row>
    <row r="81" spans="1:15" s="1" customFormat="1" x14ac:dyDescent="0.25">
      <c r="A81" s="30"/>
      <c r="B81" s="245" t="s">
        <v>77</v>
      </c>
      <c r="C81" s="245"/>
      <c r="D81" s="245"/>
      <c r="E81" s="190">
        <v>1364590491</v>
      </c>
      <c r="F81" s="190">
        <v>227781937</v>
      </c>
      <c r="G81" s="190">
        <v>1592372428</v>
      </c>
      <c r="H81" s="190">
        <v>1592372428</v>
      </c>
      <c r="I81" s="190">
        <v>1592372428</v>
      </c>
      <c r="J81" s="190">
        <v>227781937</v>
      </c>
    </row>
    <row r="82" spans="1:15" s="1" customFormat="1" x14ac:dyDescent="0.25">
      <c r="A82" s="30"/>
      <c r="B82" s="245" t="s">
        <v>78</v>
      </c>
      <c r="C82" s="245"/>
      <c r="D82" s="245"/>
      <c r="E82" s="190">
        <v>1695186317</v>
      </c>
      <c r="F82" s="190">
        <v>-17243423</v>
      </c>
      <c r="G82" s="190">
        <v>1677942894</v>
      </c>
      <c r="H82" s="190">
        <v>1677942894</v>
      </c>
      <c r="I82" s="190">
        <v>1677942894</v>
      </c>
      <c r="J82" s="190">
        <v>-17243423</v>
      </c>
    </row>
    <row r="83" spans="1:15" s="1" customFormat="1" x14ac:dyDescent="0.25">
      <c r="A83" s="30"/>
      <c r="B83" s="245" t="s">
        <v>79</v>
      </c>
      <c r="C83" s="245"/>
      <c r="D83" s="245"/>
      <c r="E83" s="190">
        <v>591057374</v>
      </c>
      <c r="F83" s="190">
        <v>58803481</v>
      </c>
      <c r="G83" s="190">
        <v>649860855</v>
      </c>
      <c r="H83" s="190">
        <v>649860855</v>
      </c>
      <c r="I83" s="190">
        <v>649860855</v>
      </c>
      <c r="J83" s="190">
        <v>58803481</v>
      </c>
    </row>
    <row r="84" spans="1:15" s="1" customFormat="1" x14ac:dyDescent="0.25">
      <c r="A84" s="30"/>
      <c r="B84" s="245" t="s">
        <v>80</v>
      </c>
      <c r="C84" s="245"/>
      <c r="D84" s="245"/>
      <c r="E84" s="190">
        <v>144235760</v>
      </c>
      <c r="F84" s="190">
        <v>9397430.849999994</v>
      </c>
      <c r="G84" s="190">
        <v>153633190.84999999</v>
      </c>
      <c r="H84" s="190">
        <v>153633190.84999999</v>
      </c>
      <c r="I84" s="190">
        <v>153633190.84999999</v>
      </c>
      <c r="J84" s="190">
        <v>9397430.849999994</v>
      </c>
    </row>
    <row r="85" spans="1:15" s="1" customFormat="1" x14ac:dyDescent="0.25">
      <c r="A85" s="30"/>
      <c r="B85" s="245" t="s">
        <v>81</v>
      </c>
      <c r="C85" s="245"/>
      <c r="D85" s="245"/>
      <c r="E85" s="190">
        <v>239719155</v>
      </c>
      <c r="F85" s="190">
        <v>11568103</v>
      </c>
      <c r="G85" s="190">
        <v>251287258</v>
      </c>
      <c r="H85" s="190">
        <v>251287258</v>
      </c>
      <c r="I85" s="190">
        <v>251287258</v>
      </c>
      <c r="J85" s="190">
        <v>11568103</v>
      </c>
    </row>
    <row r="86" spans="1:15" s="1" customFormat="1" ht="27.75" customHeight="1" x14ac:dyDescent="0.25">
      <c r="A86" s="30"/>
      <c r="B86" s="245" t="s">
        <v>82</v>
      </c>
      <c r="C86" s="245"/>
      <c r="D86" s="245"/>
      <c r="E86" s="190">
        <v>919083701</v>
      </c>
      <c r="F86" s="190">
        <v>36997510</v>
      </c>
      <c r="G86" s="190">
        <v>956081211</v>
      </c>
      <c r="H86" s="190">
        <v>956081211</v>
      </c>
      <c r="I86" s="190">
        <v>956081211</v>
      </c>
      <c r="J86" s="190">
        <v>36997510</v>
      </c>
    </row>
    <row r="87" spans="1:15" s="1" customFormat="1" x14ac:dyDescent="0.25">
      <c r="A87" s="30"/>
      <c r="B87" s="244" t="s">
        <v>83</v>
      </c>
      <c r="C87" s="244"/>
      <c r="D87" s="244"/>
      <c r="E87" s="192">
        <v>1811810642</v>
      </c>
      <c r="F87" s="192">
        <v>2532637541.2699995</v>
      </c>
      <c r="G87" s="192">
        <v>4344448183.2699995</v>
      </c>
      <c r="H87" s="192">
        <v>4344448183.2699995</v>
      </c>
      <c r="I87" s="192">
        <v>4344448183.2699995</v>
      </c>
      <c r="J87" s="192">
        <v>2532637541.2699995</v>
      </c>
      <c r="N87" s="23">
        <v>2532637541.2699995</v>
      </c>
    </row>
    <row r="88" spans="1:15" s="1" customFormat="1" x14ac:dyDescent="0.25">
      <c r="A88" s="30"/>
      <c r="B88" s="245" t="s">
        <v>84</v>
      </c>
      <c r="C88" s="245"/>
      <c r="D88" s="245"/>
      <c r="E88" s="190">
        <v>0</v>
      </c>
      <c r="F88" s="190">
        <v>0</v>
      </c>
      <c r="G88" s="190">
        <v>0</v>
      </c>
      <c r="H88" s="190">
        <v>0</v>
      </c>
      <c r="I88" s="190">
        <v>0</v>
      </c>
      <c r="J88" s="190">
        <v>0</v>
      </c>
    </row>
    <row r="89" spans="1:15" s="1" customFormat="1" x14ac:dyDescent="0.25">
      <c r="A89" s="30"/>
      <c r="B89" s="245" t="s">
        <v>85</v>
      </c>
      <c r="C89" s="245"/>
      <c r="D89" s="245"/>
      <c r="E89" s="190">
        <v>1811810642</v>
      </c>
      <c r="F89" s="190">
        <v>2530891311.4699993</v>
      </c>
      <c r="G89" s="190">
        <v>4342701953.4699993</v>
      </c>
      <c r="H89" s="190">
        <v>4342701953.4699993</v>
      </c>
      <c r="I89" s="190">
        <v>4342701953.4699993</v>
      </c>
      <c r="J89" s="190">
        <v>2530891311.4699993</v>
      </c>
    </row>
    <row r="90" spans="1:15" s="1" customFormat="1" x14ac:dyDescent="0.25">
      <c r="A90" s="30"/>
      <c r="B90" s="245" t="s">
        <v>86</v>
      </c>
      <c r="C90" s="245"/>
      <c r="D90" s="245"/>
      <c r="E90" s="190">
        <v>0</v>
      </c>
      <c r="F90" s="190">
        <v>1746229.8</v>
      </c>
      <c r="G90" s="190">
        <v>1746229.8</v>
      </c>
      <c r="H90" s="190">
        <v>1746229.8</v>
      </c>
      <c r="I90" s="190">
        <v>1746229.8</v>
      </c>
      <c r="J90" s="190">
        <v>1746229.8</v>
      </c>
    </row>
    <row r="91" spans="1:15" s="1" customFormat="1" ht="28.5" customHeight="1" x14ac:dyDescent="0.25">
      <c r="B91" s="236" t="s">
        <v>1637</v>
      </c>
      <c r="C91" s="236"/>
      <c r="D91" s="236"/>
      <c r="E91" s="193">
        <v>0</v>
      </c>
      <c r="F91" s="193">
        <v>0</v>
      </c>
      <c r="G91" s="193">
        <v>0</v>
      </c>
      <c r="H91" s="193">
        <v>0</v>
      </c>
      <c r="I91" s="193">
        <v>0</v>
      </c>
      <c r="J91" s="193">
        <v>0</v>
      </c>
    </row>
    <row r="92" spans="1:15" s="1" customFormat="1" x14ac:dyDescent="0.25">
      <c r="B92" s="236" t="s">
        <v>87</v>
      </c>
      <c r="C92" s="236"/>
      <c r="D92" s="236"/>
      <c r="E92" s="193">
        <v>0</v>
      </c>
      <c r="F92" s="193">
        <v>2921317561.6300001</v>
      </c>
      <c r="G92" s="193">
        <v>2921317561.6300001</v>
      </c>
      <c r="H92" s="193">
        <v>2921317561.6300001</v>
      </c>
      <c r="I92" s="193">
        <v>2921317561.6300001</v>
      </c>
      <c r="J92" s="193">
        <v>2921317561.6300001</v>
      </c>
    </row>
    <row r="93" spans="1:15" s="1" customFormat="1" x14ac:dyDescent="0.25">
      <c r="A93" s="27"/>
      <c r="B93" s="232" t="s">
        <v>88</v>
      </c>
      <c r="C93" s="232"/>
      <c r="D93" s="232"/>
      <c r="E93" s="190">
        <v>0</v>
      </c>
      <c r="F93" s="190">
        <v>2921317561.6300001</v>
      </c>
      <c r="G93" s="190">
        <v>2921317561.6300001</v>
      </c>
      <c r="H93" s="190">
        <v>2921317561.6300001</v>
      </c>
      <c r="I93" s="190">
        <v>2921317561.6300001</v>
      </c>
      <c r="J93" s="190">
        <v>2921317561.6300001</v>
      </c>
    </row>
    <row r="94" spans="1:15" s="1" customFormat="1" x14ac:dyDescent="0.25">
      <c r="B94" s="245" t="s">
        <v>89</v>
      </c>
      <c r="C94" s="245"/>
      <c r="D94" s="245"/>
      <c r="E94" s="190">
        <v>0</v>
      </c>
      <c r="F94" s="194"/>
      <c r="G94" s="190"/>
      <c r="H94" s="190">
        <v>0</v>
      </c>
      <c r="I94" s="190">
        <v>0</v>
      </c>
      <c r="J94" s="190"/>
      <c r="N94" s="23"/>
    </row>
    <row r="95" spans="1:15" s="1" customFormat="1" x14ac:dyDescent="0.25">
      <c r="B95" s="106"/>
      <c r="C95" s="107"/>
      <c r="D95" s="108" t="s">
        <v>90</v>
      </c>
      <c r="E95" s="109">
        <v>40952553696</v>
      </c>
      <c r="F95" s="109">
        <v>8305332664.21</v>
      </c>
      <c r="G95" s="109">
        <v>49257886360.209991</v>
      </c>
      <c r="H95" s="109">
        <v>49257886360.209991</v>
      </c>
      <c r="I95" s="109">
        <v>49257886360.209991</v>
      </c>
      <c r="J95" s="109">
        <v>8305332664.2099943</v>
      </c>
      <c r="L95" s="7">
        <v>-102842778.23000014</v>
      </c>
      <c r="M95" s="23">
        <v>8305332664.2099915</v>
      </c>
      <c r="N95" s="23">
        <v>3656895907.999999</v>
      </c>
      <c r="O95" s="23">
        <v>4648436756.2099953</v>
      </c>
    </row>
    <row r="96" spans="1:15" s="1" customFormat="1" x14ac:dyDescent="0.25">
      <c r="B96" s="3"/>
      <c r="C96" s="3"/>
      <c r="D96" s="3"/>
      <c r="E96" s="3"/>
      <c r="F96" s="3"/>
      <c r="G96" s="3"/>
      <c r="H96" s="223" t="s">
        <v>91</v>
      </c>
      <c r="I96" s="224"/>
      <c r="J96" s="110">
        <v>8305332664.2099943</v>
      </c>
      <c r="L96"/>
      <c r="M96" s="7" t="e">
        <v>#REF!</v>
      </c>
      <c r="N96" s="7">
        <v>0</v>
      </c>
    </row>
    <row r="97" spans="2:10" x14ac:dyDescent="0.25">
      <c r="B97" s="4"/>
      <c r="C97" s="4"/>
      <c r="D97" s="4"/>
      <c r="E97" s="6"/>
      <c r="F97" s="5"/>
      <c r="G97" s="6"/>
      <c r="H97" s="6"/>
      <c r="I97" s="5"/>
      <c r="J97" s="5"/>
    </row>
    <row r="98" spans="2:10" ht="35.25" customHeight="1" x14ac:dyDescent="0.25">
      <c r="B98" s="73" t="s">
        <v>92</v>
      </c>
      <c r="C98" s="5"/>
      <c r="D98" s="5"/>
      <c r="E98" s="5"/>
      <c r="F98" s="5"/>
      <c r="G98" s="5"/>
      <c r="H98" s="5"/>
      <c r="I98" s="5"/>
      <c r="J98" s="6"/>
    </row>
    <row r="99" spans="2:10" x14ac:dyDescent="0.25">
      <c r="J99" s="7"/>
    </row>
    <row r="100" spans="2:10" x14ac:dyDescent="0.25">
      <c r="E100" s="7"/>
    </row>
    <row r="182" spans="5:8" x14ac:dyDescent="0.25">
      <c r="E182" s="8"/>
      <c r="F182" s="8"/>
      <c r="G182" s="8"/>
      <c r="H182" s="8"/>
    </row>
    <row r="183" spans="5:8" x14ac:dyDescent="0.25">
      <c r="E183" s="8"/>
      <c r="F183" s="8"/>
      <c r="G183" s="8"/>
      <c r="H183" s="8"/>
    </row>
    <row r="184" spans="5:8" x14ac:dyDescent="0.25">
      <c r="E184" s="8"/>
      <c r="F184" s="8"/>
      <c r="G184" s="8"/>
      <c r="H184" s="8"/>
    </row>
    <row r="185" spans="5:8" x14ac:dyDescent="0.25">
      <c r="E185" s="8"/>
      <c r="F185" s="8"/>
      <c r="G185" s="8"/>
      <c r="H185" s="8"/>
    </row>
    <row r="186" spans="5:8" x14ac:dyDescent="0.25">
      <c r="E186" s="8"/>
      <c r="F186" s="8"/>
      <c r="G186" s="8"/>
      <c r="H186" s="8"/>
    </row>
    <row r="187" spans="5:8" x14ac:dyDescent="0.25">
      <c r="E187" s="8"/>
      <c r="F187" s="8"/>
      <c r="G187" s="8"/>
      <c r="H187" s="8"/>
    </row>
    <row r="188" spans="5:8" x14ac:dyDescent="0.25">
      <c r="E188" s="8"/>
      <c r="F188" s="8"/>
      <c r="G188" s="8"/>
      <c r="H188" s="8"/>
    </row>
    <row r="189" spans="5:8" x14ac:dyDescent="0.25">
      <c r="E189" s="8"/>
      <c r="F189" s="8"/>
      <c r="G189" s="8"/>
      <c r="H189" s="8"/>
    </row>
    <row r="190" spans="5:8" x14ac:dyDescent="0.25">
      <c r="E190" s="8"/>
      <c r="F190" s="8"/>
      <c r="G190" s="8"/>
      <c r="H190" s="8"/>
    </row>
    <row r="191" spans="5:8" x14ac:dyDescent="0.25">
      <c r="E191" s="8"/>
      <c r="F191" s="8"/>
      <c r="G191" s="8"/>
      <c r="H191" s="8"/>
    </row>
    <row r="192" spans="5:8" x14ac:dyDescent="0.25">
      <c r="E192" s="8"/>
      <c r="F192" s="8"/>
      <c r="G192" s="8"/>
      <c r="H192" s="8"/>
    </row>
    <row r="193" spans="5:8" x14ac:dyDescent="0.25">
      <c r="E193" s="8"/>
      <c r="F193" s="8"/>
      <c r="G193" s="8"/>
      <c r="H193" s="8"/>
    </row>
    <row r="194" spans="5:8" x14ac:dyDescent="0.25">
      <c r="E194" s="8"/>
      <c r="F194" s="8"/>
      <c r="G194" s="8"/>
      <c r="H194" s="8"/>
    </row>
    <row r="195" spans="5:8" x14ac:dyDescent="0.25">
      <c r="E195" s="8"/>
      <c r="F195" s="8"/>
      <c r="G195" s="8"/>
      <c r="H195" s="8"/>
    </row>
    <row r="196" spans="5:8" x14ac:dyDescent="0.25">
      <c r="E196" s="8"/>
      <c r="F196" s="8"/>
      <c r="G196" s="8"/>
      <c r="H196" s="8"/>
    </row>
    <row r="197" spans="5:8" x14ac:dyDescent="0.25">
      <c r="E197" s="8"/>
      <c r="F197" s="8"/>
      <c r="G197" s="8"/>
      <c r="H197" s="8"/>
    </row>
    <row r="198" spans="5:8" x14ac:dyDescent="0.25">
      <c r="E198" s="8"/>
      <c r="F198" s="8"/>
      <c r="G198" s="8"/>
      <c r="H198" s="8"/>
    </row>
    <row r="199" spans="5:8" x14ac:dyDescent="0.25">
      <c r="E199" s="8"/>
      <c r="F199" s="8"/>
      <c r="G199" s="8"/>
      <c r="H199" s="8"/>
    </row>
    <row r="200" spans="5:8" x14ac:dyDescent="0.25">
      <c r="E200" s="8"/>
      <c r="F200" s="8"/>
      <c r="G200" s="8"/>
      <c r="H200" s="8"/>
    </row>
    <row r="201" spans="5:8" x14ac:dyDescent="0.25">
      <c r="E201" s="8"/>
      <c r="F201" s="8"/>
      <c r="G201" s="8"/>
      <c r="H201" s="8"/>
    </row>
    <row r="202" spans="5:8" x14ac:dyDescent="0.25">
      <c r="E202" s="8"/>
      <c r="F202" s="8"/>
      <c r="G202" s="8"/>
      <c r="H202" s="8"/>
    </row>
    <row r="203" spans="5:8" x14ac:dyDescent="0.25">
      <c r="E203" s="8"/>
      <c r="F203" s="8"/>
      <c r="G203" s="8"/>
      <c r="H203" s="8"/>
    </row>
    <row r="204" spans="5:8" x14ac:dyDescent="0.25">
      <c r="E204" s="8"/>
      <c r="F204" s="8"/>
      <c r="G204" s="8"/>
      <c r="H204" s="8"/>
    </row>
    <row r="205" spans="5:8" x14ac:dyDescent="0.25">
      <c r="E205" s="8"/>
      <c r="F205" s="8"/>
      <c r="G205" s="8"/>
      <c r="H205" s="8"/>
    </row>
    <row r="206" spans="5:8" x14ac:dyDescent="0.25">
      <c r="E206" s="8"/>
      <c r="F206" s="8"/>
      <c r="G206" s="8"/>
      <c r="H206" s="8"/>
    </row>
    <row r="207" spans="5:8" x14ac:dyDescent="0.25">
      <c r="E207" s="8"/>
      <c r="F207" s="8"/>
      <c r="G207" s="8"/>
      <c r="H207" s="8"/>
    </row>
    <row r="208" spans="5:8" x14ac:dyDescent="0.25">
      <c r="E208" s="8"/>
      <c r="F208" s="8"/>
      <c r="G208" s="8"/>
      <c r="H208" s="8"/>
    </row>
    <row r="209" spans="5:8" x14ac:dyDescent="0.25">
      <c r="E209" s="8"/>
      <c r="F209" s="8"/>
      <c r="G209" s="8"/>
      <c r="H209" s="8"/>
    </row>
    <row r="210" spans="5:8" x14ac:dyDescent="0.25">
      <c r="E210" s="8"/>
      <c r="F210" s="8"/>
      <c r="G210" s="8"/>
      <c r="H210" s="8"/>
    </row>
    <row r="211" spans="5:8" x14ac:dyDescent="0.25">
      <c r="E211" s="8"/>
      <c r="F211" s="8"/>
      <c r="G211" s="8"/>
      <c r="H211" s="8"/>
    </row>
    <row r="212" spans="5:8" x14ac:dyDescent="0.25">
      <c r="E212" s="8"/>
      <c r="F212" s="8"/>
      <c r="G212" s="8"/>
      <c r="H212" s="8"/>
    </row>
    <row r="213" spans="5:8" x14ac:dyDescent="0.25">
      <c r="E213" s="8"/>
      <c r="F213" s="8"/>
      <c r="G213" s="8"/>
      <c r="H213" s="8"/>
    </row>
    <row r="214" spans="5:8" x14ac:dyDescent="0.25">
      <c r="E214" s="8"/>
      <c r="F214" s="8"/>
      <c r="G214" s="8"/>
      <c r="H214" s="8"/>
    </row>
    <row r="215" spans="5:8" x14ac:dyDescent="0.25">
      <c r="E215" s="8"/>
      <c r="F215" s="8"/>
      <c r="G215" s="8"/>
      <c r="H215" s="8"/>
    </row>
    <row r="216" spans="5:8" x14ac:dyDescent="0.25">
      <c r="E216" s="8"/>
      <c r="F216" s="8"/>
      <c r="G216" s="8"/>
      <c r="H216" s="8"/>
    </row>
    <row r="217" spans="5:8" x14ac:dyDescent="0.25">
      <c r="E217" s="8"/>
      <c r="F217" s="8"/>
      <c r="G217" s="8"/>
      <c r="H217" s="8"/>
    </row>
    <row r="218" spans="5:8" x14ac:dyDescent="0.25">
      <c r="E218" s="8"/>
      <c r="F218" s="8"/>
      <c r="G218" s="8"/>
      <c r="H218" s="8"/>
    </row>
    <row r="219" spans="5:8" x14ac:dyDescent="0.25">
      <c r="E219" s="8"/>
      <c r="F219" s="8"/>
      <c r="G219" s="8"/>
      <c r="H219" s="8"/>
    </row>
    <row r="220" spans="5:8" x14ac:dyDescent="0.25">
      <c r="E220" s="8"/>
      <c r="F220" s="8"/>
      <c r="G220" s="8"/>
      <c r="H220" s="8"/>
    </row>
    <row r="221" spans="5:8" x14ac:dyDescent="0.25">
      <c r="E221" s="8"/>
      <c r="F221" s="8"/>
      <c r="G221" s="8"/>
      <c r="H221" s="8"/>
    </row>
    <row r="222" spans="5:8" x14ac:dyDescent="0.25">
      <c r="E222" s="8"/>
      <c r="F222" s="8"/>
      <c r="G222" s="8"/>
      <c r="H222" s="8"/>
    </row>
    <row r="223" spans="5:8" x14ac:dyDescent="0.25">
      <c r="E223" s="8"/>
      <c r="F223" s="8"/>
      <c r="G223" s="8"/>
      <c r="H223" s="8"/>
    </row>
    <row r="224" spans="5:8" x14ac:dyDescent="0.25">
      <c r="E224" s="8"/>
      <c r="F224" s="8"/>
      <c r="G224" s="8"/>
      <c r="H224" s="8"/>
    </row>
    <row r="225" spans="5:8" x14ac:dyDescent="0.25">
      <c r="E225" s="8"/>
      <c r="F225" s="8"/>
      <c r="G225" s="8"/>
      <c r="H225" s="8"/>
    </row>
    <row r="226" spans="5:8" x14ac:dyDescent="0.25">
      <c r="E226" s="8"/>
      <c r="F226" s="8"/>
      <c r="G226" s="8"/>
      <c r="H226" s="8"/>
    </row>
    <row r="227" spans="5:8" x14ac:dyDescent="0.25">
      <c r="E227" s="8"/>
      <c r="F227" s="8"/>
      <c r="G227" s="8"/>
      <c r="H227" s="8"/>
    </row>
    <row r="228" spans="5:8" x14ac:dyDescent="0.25">
      <c r="E228" s="8"/>
      <c r="F228" s="8"/>
      <c r="G228" s="8"/>
      <c r="H228" s="8"/>
    </row>
    <row r="229" spans="5:8" x14ac:dyDescent="0.25">
      <c r="E229" s="8"/>
      <c r="F229" s="8"/>
      <c r="G229" s="8"/>
      <c r="H229" s="8"/>
    </row>
    <row r="230" spans="5:8" x14ac:dyDescent="0.25">
      <c r="E230" s="8"/>
      <c r="F230" s="8"/>
      <c r="G230" s="8"/>
      <c r="H230" s="8"/>
    </row>
    <row r="231" spans="5:8" x14ac:dyDescent="0.25">
      <c r="E231" s="8"/>
      <c r="F231" s="8"/>
      <c r="G231" s="8"/>
      <c r="H231" s="8"/>
    </row>
    <row r="232" spans="5:8" x14ac:dyDescent="0.25">
      <c r="E232" s="8"/>
      <c r="F232" s="8"/>
      <c r="G232" s="8"/>
      <c r="H232" s="8"/>
    </row>
    <row r="233" spans="5:8" x14ac:dyDescent="0.25">
      <c r="E233" s="8"/>
      <c r="F233" s="8"/>
      <c r="G233" s="8"/>
      <c r="H233" s="8"/>
    </row>
    <row r="234" spans="5:8" x14ac:dyDescent="0.25">
      <c r="E234" s="8"/>
      <c r="F234" s="8"/>
      <c r="G234" s="8"/>
      <c r="H234" s="8"/>
    </row>
    <row r="235" spans="5:8" x14ac:dyDescent="0.25">
      <c r="E235" s="8"/>
      <c r="F235" s="8"/>
      <c r="G235" s="8"/>
      <c r="H235" s="8"/>
    </row>
    <row r="236" spans="5:8" x14ac:dyDescent="0.25">
      <c r="E236" s="8"/>
      <c r="F236" s="8"/>
      <c r="G236" s="8"/>
      <c r="H236" s="8"/>
    </row>
    <row r="237" spans="5:8" x14ac:dyDescent="0.25">
      <c r="E237" s="8"/>
      <c r="F237" s="8"/>
      <c r="G237" s="8"/>
      <c r="H237" s="8"/>
    </row>
    <row r="238" spans="5:8" x14ac:dyDescent="0.25">
      <c r="E238" s="8"/>
      <c r="F238" s="8"/>
      <c r="G238" s="8"/>
      <c r="H238" s="8"/>
    </row>
    <row r="239" spans="5:8" x14ac:dyDescent="0.25">
      <c r="E239" s="8"/>
      <c r="F239" s="8"/>
      <c r="G239" s="8"/>
      <c r="H239" s="8"/>
    </row>
    <row r="240" spans="5:8" x14ac:dyDescent="0.25">
      <c r="E240" s="8"/>
      <c r="F240" s="8"/>
      <c r="G240" s="8"/>
      <c r="H240" s="8"/>
    </row>
    <row r="241" spans="5:8" x14ac:dyDescent="0.25">
      <c r="E241" s="8"/>
      <c r="F241" s="8"/>
      <c r="G241" s="8"/>
      <c r="H241" s="8"/>
    </row>
    <row r="242" spans="5:8" x14ac:dyDescent="0.25">
      <c r="E242" s="8"/>
      <c r="F242" s="8"/>
      <c r="G242" s="8"/>
      <c r="H242" s="8"/>
    </row>
    <row r="243" spans="5:8" x14ac:dyDescent="0.25">
      <c r="E243" s="8"/>
      <c r="F243" s="8"/>
      <c r="G243" s="8"/>
      <c r="H243" s="8"/>
    </row>
    <row r="244" spans="5:8" x14ac:dyDescent="0.25">
      <c r="E244" s="8"/>
      <c r="F244" s="8"/>
      <c r="G244" s="8"/>
      <c r="H244" s="8"/>
    </row>
    <row r="245" spans="5:8" x14ac:dyDescent="0.25">
      <c r="E245" s="8"/>
      <c r="F245" s="8"/>
      <c r="G245" s="8"/>
      <c r="H245" s="8"/>
    </row>
    <row r="246" spans="5:8" x14ac:dyDescent="0.25">
      <c r="E246" s="8"/>
      <c r="F246" s="8"/>
      <c r="G246" s="8"/>
      <c r="H246" s="8"/>
    </row>
    <row r="247" spans="5:8" x14ac:dyDescent="0.25">
      <c r="E247" s="8"/>
      <c r="F247" s="8"/>
      <c r="G247" s="8"/>
      <c r="H247" s="8"/>
    </row>
    <row r="248" spans="5:8" x14ac:dyDescent="0.25">
      <c r="E248" s="8"/>
      <c r="F248" s="8"/>
      <c r="G248" s="8"/>
      <c r="H248" s="8"/>
    </row>
    <row r="249" spans="5:8" x14ac:dyDescent="0.25">
      <c r="E249" s="8"/>
      <c r="F249" s="8"/>
      <c r="G249" s="8"/>
      <c r="H249" s="8"/>
    </row>
    <row r="250" spans="5:8" x14ac:dyDescent="0.25">
      <c r="E250" s="8"/>
      <c r="F250" s="8"/>
      <c r="G250" s="8"/>
      <c r="H250" s="8"/>
    </row>
    <row r="251" spans="5:8" x14ac:dyDescent="0.25">
      <c r="E251" s="8"/>
      <c r="F251" s="8"/>
      <c r="G251" s="8"/>
      <c r="H251" s="8"/>
    </row>
    <row r="252" spans="5:8" x14ac:dyDescent="0.25">
      <c r="E252" s="8"/>
      <c r="F252" s="8"/>
      <c r="G252" s="8"/>
      <c r="H252" s="8"/>
    </row>
    <row r="253" spans="5:8" x14ac:dyDescent="0.25">
      <c r="E253" s="8"/>
      <c r="F253" s="8"/>
      <c r="G253" s="8"/>
      <c r="H253" s="8"/>
    </row>
    <row r="254" spans="5:8" x14ac:dyDescent="0.25">
      <c r="E254" s="8"/>
      <c r="F254" s="8"/>
      <c r="G254" s="8"/>
      <c r="H254" s="8"/>
    </row>
    <row r="255" spans="5:8" x14ac:dyDescent="0.25">
      <c r="E255" s="8"/>
      <c r="F255" s="8"/>
      <c r="G255" s="8"/>
      <c r="H255" s="8"/>
    </row>
    <row r="256" spans="5:8" x14ac:dyDescent="0.25">
      <c r="E256" s="8"/>
      <c r="F256" s="8"/>
      <c r="G256" s="8"/>
      <c r="H256" s="8"/>
    </row>
    <row r="257" spans="5:8" x14ac:dyDescent="0.25">
      <c r="E257" s="8"/>
      <c r="F257" s="8"/>
      <c r="G257" s="8"/>
      <c r="H257" s="8"/>
    </row>
    <row r="258" spans="5:8" x14ac:dyDescent="0.25">
      <c r="E258" s="8"/>
      <c r="F258" s="8"/>
      <c r="G258" s="8"/>
      <c r="H258" s="8"/>
    </row>
    <row r="259" spans="5:8" x14ac:dyDescent="0.25">
      <c r="E259" s="8"/>
      <c r="F259" s="8"/>
      <c r="G259" s="8"/>
      <c r="H259" s="8"/>
    </row>
    <row r="260" spans="5:8" x14ac:dyDescent="0.25">
      <c r="E260" s="8"/>
      <c r="F260" s="8"/>
      <c r="G260" s="8"/>
      <c r="H260" s="8"/>
    </row>
    <row r="261" spans="5:8" x14ac:dyDescent="0.25">
      <c r="E261" s="8"/>
      <c r="F261" s="8"/>
      <c r="G261" s="8"/>
      <c r="H261" s="8"/>
    </row>
    <row r="262" spans="5:8" x14ac:dyDescent="0.25">
      <c r="E262" s="8"/>
      <c r="F262" s="8"/>
      <c r="G262" s="8"/>
      <c r="H262" s="8"/>
    </row>
    <row r="263" spans="5:8" x14ac:dyDescent="0.25">
      <c r="E263" s="8"/>
      <c r="F263" s="8"/>
      <c r="G263" s="8"/>
      <c r="H263" s="8"/>
    </row>
    <row r="264" spans="5:8" x14ac:dyDescent="0.25">
      <c r="E264" s="8"/>
      <c r="F264" s="8"/>
      <c r="G264" s="8"/>
      <c r="H264" s="8"/>
    </row>
    <row r="265" spans="5:8" x14ac:dyDescent="0.25">
      <c r="E265" s="8"/>
      <c r="F265" s="8"/>
      <c r="G265" s="8"/>
      <c r="H265" s="8"/>
    </row>
    <row r="266" spans="5:8" x14ac:dyDescent="0.25">
      <c r="E266" s="8"/>
      <c r="F266" s="8"/>
      <c r="G266" s="8"/>
      <c r="H266" s="8"/>
    </row>
    <row r="267" spans="5:8" x14ac:dyDescent="0.25">
      <c r="E267" s="8"/>
      <c r="F267" s="8"/>
      <c r="G267" s="8"/>
      <c r="H267" s="8"/>
    </row>
    <row r="268" spans="5:8" x14ac:dyDescent="0.25">
      <c r="E268" s="8"/>
      <c r="F268" s="8"/>
      <c r="G268" s="8"/>
      <c r="H268" s="8"/>
    </row>
    <row r="269" spans="5:8" x14ac:dyDescent="0.25">
      <c r="E269" s="8"/>
      <c r="F269" s="8"/>
      <c r="G269" s="8"/>
      <c r="H269" s="8"/>
    </row>
    <row r="270" spans="5:8" x14ac:dyDescent="0.25">
      <c r="E270" s="8"/>
      <c r="F270" s="8"/>
      <c r="G270" s="8"/>
      <c r="H270" s="8"/>
    </row>
    <row r="271" spans="5:8" x14ac:dyDescent="0.25">
      <c r="E271" s="8"/>
      <c r="F271" s="8"/>
      <c r="G271" s="8"/>
      <c r="H271" s="8"/>
    </row>
    <row r="272" spans="5:8" x14ac:dyDescent="0.25">
      <c r="E272" s="8"/>
      <c r="F272" s="8"/>
      <c r="G272" s="8"/>
      <c r="H272" s="8"/>
    </row>
    <row r="273" spans="5:8" x14ac:dyDescent="0.25">
      <c r="E273" s="8"/>
      <c r="F273" s="8"/>
      <c r="G273" s="8"/>
      <c r="H273" s="8"/>
    </row>
    <row r="274" spans="5:8" x14ac:dyDescent="0.25">
      <c r="E274" s="8"/>
      <c r="F274" s="8"/>
      <c r="G274" s="8"/>
      <c r="H274" s="8"/>
    </row>
    <row r="275" spans="5:8" x14ac:dyDescent="0.25">
      <c r="E275" s="8"/>
      <c r="F275" s="8"/>
      <c r="G275" s="8"/>
      <c r="H275" s="8"/>
    </row>
    <row r="276" spans="5:8" x14ac:dyDescent="0.25">
      <c r="E276" s="8"/>
      <c r="F276" s="8"/>
      <c r="G276" s="8"/>
      <c r="H276" s="8"/>
    </row>
    <row r="277" spans="5:8" x14ac:dyDescent="0.25">
      <c r="E277" s="8"/>
      <c r="F277" s="8"/>
      <c r="G277" s="8"/>
      <c r="H277" s="8"/>
    </row>
    <row r="278" spans="5:8" x14ac:dyDescent="0.25">
      <c r="E278" s="8"/>
      <c r="F278" s="8"/>
      <c r="G278" s="8"/>
      <c r="H278" s="8"/>
    </row>
    <row r="279" spans="5:8" x14ac:dyDescent="0.25">
      <c r="E279" s="8"/>
      <c r="F279" s="8"/>
      <c r="G279" s="8"/>
      <c r="H279" s="8"/>
    </row>
    <row r="280" spans="5:8" x14ac:dyDescent="0.25">
      <c r="E280" s="8"/>
      <c r="F280" s="8"/>
      <c r="G280" s="8"/>
      <c r="H280" s="8"/>
    </row>
    <row r="281" spans="5:8" x14ac:dyDescent="0.25">
      <c r="E281" s="8"/>
      <c r="F281" s="8"/>
      <c r="G281" s="8"/>
      <c r="H281" s="8"/>
    </row>
    <row r="282" spans="5:8" x14ac:dyDescent="0.25">
      <c r="E282" s="8"/>
      <c r="F282" s="8"/>
      <c r="G282" s="8"/>
      <c r="H282" s="8"/>
    </row>
    <row r="283" spans="5:8" x14ac:dyDescent="0.25">
      <c r="E283" s="8"/>
      <c r="F283" s="8"/>
      <c r="G283" s="8"/>
      <c r="H283" s="8"/>
    </row>
    <row r="284" spans="5:8" x14ac:dyDescent="0.25">
      <c r="E284" s="8"/>
      <c r="F284" s="8"/>
      <c r="G284" s="8"/>
      <c r="H284" s="8"/>
    </row>
    <row r="285" spans="5:8" x14ac:dyDescent="0.25">
      <c r="E285" s="8"/>
      <c r="F285" s="8"/>
      <c r="G285" s="8"/>
      <c r="H285" s="8"/>
    </row>
    <row r="286" spans="5:8" x14ac:dyDescent="0.25">
      <c r="E286" s="8"/>
      <c r="F286" s="8"/>
      <c r="G286" s="8"/>
      <c r="H286" s="8"/>
    </row>
    <row r="287" spans="5:8" x14ac:dyDescent="0.25">
      <c r="E287" s="8"/>
      <c r="F287" s="8"/>
      <c r="G287" s="8"/>
      <c r="H287" s="8"/>
    </row>
    <row r="288" spans="5:8" x14ac:dyDescent="0.25">
      <c r="E288" s="8"/>
      <c r="F288" s="8"/>
      <c r="G288" s="8"/>
      <c r="H288" s="8"/>
    </row>
    <row r="289" spans="5:8" x14ac:dyDescent="0.25">
      <c r="E289" s="8"/>
      <c r="F289" s="8"/>
      <c r="G289" s="8"/>
      <c r="H289" s="8"/>
    </row>
    <row r="290" spans="5:8" x14ac:dyDescent="0.25">
      <c r="E290" s="8"/>
      <c r="F290" s="8"/>
      <c r="G290" s="8"/>
      <c r="H290" s="8"/>
    </row>
    <row r="291" spans="5:8" x14ac:dyDescent="0.25">
      <c r="E291" s="8"/>
      <c r="F291" s="8"/>
      <c r="G291" s="8"/>
      <c r="H291" s="8"/>
    </row>
    <row r="292" spans="5:8" x14ac:dyDescent="0.25">
      <c r="E292" s="8"/>
      <c r="F292" s="8"/>
      <c r="G292" s="8"/>
      <c r="H292" s="8"/>
    </row>
    <row r="293" spans="5:8" x14ac:dyDescent="0.25">
      <c r="E293" s="8"/>
      <c r="F293" s="8"/>
      <c r="G293" s="8"/>
      <c r="H293" s="8"/>
    </row>
    <row r="294" spans="5:8" x14ac:dyDescent="0.25">
      <c r="E294" s="8"/>
      <c r="F294" s="8"/>
      <c r="G294" s="8"/>
      <c r="H294" s="8"/>
    </row>
    <row r="295" spans="5:8" x14ac:dyDescent="0.25">
      <c r="E295" s="8"/>
      <c r="F295" s="8"/>
      <c r="G295" s="8"/>
      <c r="H295" s="8"/>
    </row>
    <row r="296" spans="5:8" x14ac:dyDescent="0.25">
      <c r="E296" s="8"/>
      <c r="F296" s="8"/>
      <c r="G296" s="8"/>
      <c r="H296" s="8"/>
    </row>
    <row r="297" spans="5:8" x14ac:dyDescent="0.25">
      <c r="E297" s="8"/>
      <c r="F297" s="8"/>
      <c r="G297" s="8"/>
      <c r="H297" s="8"/>
    </row>
    <row r="298" spans="5:8" x14ac:dyDescent="0.25">
      <c r="E298" s="8"/>
      <c r="F298" s="8"/>
      <c r="G298" s="8"/>
      <c r="H298" s="8"/>
    </row>
  </sheetData>
  <mergeCells count="93">
    <mergeCell ref="B14:D14"/>
    <mergeCell ref="B1:J1"/>
    <mergeCell ref="B2:J2"/>
    <mergeCell ref="B3:J3"/>
    <mergeCell ref="B4:J4"/>
    <mergeCell ref="B6:D8"/>
    <mergeCell ref="E6:I6"/>
    <mergeCell ref="J6:J7"/>
    <mergeCell ref="B9:D9"/>
    <mergeCell ref="B10:D10"/>
    <mergeCell ref="B11:D11"/>
    <mergeCell ref="B13:D13"/>
    <mergeCell ref="B12:D12"/>
    <mergeCell ref="B29:D29"/>
    <mergeCell ref="B15:D15"/>
    <mergeCell ref="B16:D16"/>
    <mergeCell ref="B17:D17"/>
    <mergeCell ref="B18:D18"/>
    <mergeCell ref="B19:D19"/>
    <mergeCell ref="B20:D20"/>
    <mergeCell ref="B23:D23"/>
    <mergeCell ref="B24:D24"/>
    <mergeCell ref="B25:D25"/>
    <mergeCell ref="B26:D26"/>
    <mergeCell ref="B28:D28"/>
    <mergeCell ref="B21:D21"/>
    <mergeCell ref="B22:D22"/>
    <mergeCell ref="B41:D41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7:D47"/>
    <mergeCell ref="B48:D48"/>
    <mergeCell ref="B49:D49"/>
    <mergeCell ref="B50:D50"/>
    <mergeCell ref="B51:D51"/>
    <mergeCell ref="B42:D42"/>
    <mergeCell ref="B43:D43"/>
    <mergeCell ref="B44:D44"/>
    <mergeCell ref="B45:D45"/>
    <mergeCell ref="B46:D46"/>
    <mergeCell ref="B74:D74"/>
    <mergeCell ref="B67:D67"/>
    <mergeCell ref="B68:D68"/>
    <mergeCell ref="B69:D69"/>
    <mergeCell ref="B70:D70"/>
    <mergeCell ref="B71:D71"/>
    <mergeCell ref="B72:D72"/>
    <mergeCell ref="B73:D73"/>
    <mergeCell ref="B86:D86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93:D93"/>
    <mergeCell ref="B94:D94"/>
    <mergeCell ref="H96:I96"/>
    <mergeCell ref="B87:D87"/>
    <mergeCell ref="B88:D88"/>
    <mergeCell ref="B89:D89"/>
    <mergeCell ref="B90:D90"/>
    <mergeCell ref="B91:D91"/>
    <mergeCell ref="B92:D92"/>
    <mergeCell ref="B64:D64"/>
    <mergeCell ref="B63:D63"/>
    <mergeCell ref="B65:D65"/>
    <mergeCell ref="B66:D66"/>
    <mergeCell ref="B52:D52"/>
    <mergeCell ref="B53:D53"/>
    <mergeCell ref="B54:D54"/>
    <mergeCell ref="B56:D56"/>
    <mergeCell ref="B55:D55"/>
    <mergeCell ref="B57:D57"/>
    <mergeCell ref="B58:D58"/>
    <mergeCell ref="B59:D59"/>
    <mergeCell ref="B60:D60"/>
    <mergeCell ref="B61:D61"/>
    <mergeCell ref="B62:D62"/>
  </mergeCells>
  <pageMargins left="0.27559055118110237" right="0.23622047244094491" top="0.43307086614173229" bottom="0.39370078740157483" header="0.15748031496062992" footer="0.15748031496062992"/>
  <pageSetup scale="55" fitToHeight="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9"/>
  <sheetViews>
    <sheetView workbookViewId="0"/>
  </sheetViews>
  <sheetFormatPr baseColWidth="10" defaultRowHeight="15" x14ac:dyDescent="0.25"/>
  <cols>
    <col min="1" max="1" width="5.85546875" style="51" customWidth="1"/>
    <col min="2" max="2" width="68" customWidth="1"/>
    <col min="3" max="3" width="16.5703125" customWidth="1"/>
    <col min="4" max="4" width="13.85546875" bestFit="1" customWidth="1"/>
    <col min="5" max="5" width="14.7109375" customWidth="1"/>
    <col min="6" max="6" width="16" customWidth="1"/>
    <col min="7" max="7" width="15.42578125" bestFit="1" customWidth="1"/>
    <col min="8" max="8" width="17.42578125" customWidth="1"/>
  </cols>
  <sheetData>
    <row r="1" spans="1:8" ht="18" x14ac:dyDescent="0.25">
      <c r="A1" s="268"/>
      <c r="B1" s="262" t="s">
        <v>1925</v>
      </c>
      <c r="C1" s="263"/>
      <c r="D1" s="263"/>
      <c r="E1" s="263"/>
      <c r="F1" s="263"/>
      <c r="G1" s="263"/>
      <c r="H1" s="264"/>
    </row>
    <row r="2" spans="1:8" ht="18" x14ac:dyDescent="0.25">
      <c r="A2" s="268"/>
      <c r="B2" s="265" t="s">
        <v>0</v>
      </c>
      <c r="C2" s="266"/>
      <c r="D2" s="266"/>
      <c r="E2" s="266"/>
      <c r="F2" s="266"/>
      <c r="G2" s="266"/>
      <c r="H2" s="267"/>
    </row>
    <row r="3" spans="1:8" ht="18" x14ac:dyDescent="0.25">
      <c r="A3" s="268"/>
      <c r="B3" s="265" t="s">
        <v>1448</v>
      </c>
      <c r="C3" s="266"/>
      <c r="D3" s="266"/>
      <c r="E3" s="266"/>
      <c r="F3" s="266"/>
      <c r="G3" s="266"/>
      <c r="H3" s="267"/>
    </row>
    <row r="4" spans="1:8" ht="18" x14ac:dyDescent="0.25">
      <c r="A4" s="268"/>
      <c r="B4" s="265" t="s">
        <v>1949</v>
      </c>
      <c r="C4" s="266"/>
      <c r="D4" s="266"/>
      <c r="E4" s="266"/>
      <c r="F4" s="266"/>
      <c r="G4" s="266"/>
      <c r="H4" s="267"/>
    </row>
    <row r="5" spans="1:8" x14ac:dyDescent="0.25">
      <c r="A5" s="269"/>
      <c r="B5" s="96"/>
      <c r="C5" s="97"/>
      <c r="D5" s="98"/>
      <c r="E5" s="98"/>
      <c r="F5" s="98"/>
      <c r="G5" s="98"/>
      <c r="H5" s="99"/>
    </row>
    <row r="6" spans="1:8" x14ac:dyDescent="0.25">
      <c r="A6" s="270" t="s">
        <v>1397</v>
      </c>
      <c r="B6" s="212" t="s">
        <v>1517</v>
      </c>
      <c r="C6" s="241" t="s">
        <v>3</v>
      </c>
      <c r="D6" s="241"/>
      <c r="E6" s="241"/>
      <c r="F6" s="241"/>
      <c r="G6" s="241"/>
      <c r="H6" s="243" t="s">
        <v>4</v>
      </c>
    </row>
    <row r="7" spans="1:8" ht="39" x14ac:dyDescent="0.25">
      <c r="A7" s="271"/>
      <c r="B7" s="212"/>
      <c r="C7" s="81" t="s">
        <v>93</v>
      </c>
      <c r="D7" s="83" t="s">
        <v>5</v>
      </c>
      <c r="E7" s="81" t="s">
        <v>6</v>
      </c>
      <c r="F7" s="81" t="s">
        <v>7</v>
      </c>
      <c r="G7" s="81" t="s">
        <v>8</v>
      </c>
      <c r="H7" s="243"/>
    </row>
    <row r="8" spans="1:8" x14ac:dyDescent="0.25">
      <c r="A8" s="271"/>
      <c r="B8" s="206"/>
      <c r="C8" s="84" t="s">
        <v>9</v>
      </c>
      <c r="D8" s="84" t="s">
        <v>10</v>
      </c>
      <c r="E8" s="84" t="s">
        <v>11</v>
      </c>
      <c r="F8" s="84" t="s">
        <v>12</v>
      </c>
      <c r="G8" s="84" t="s">
        <v>13</v>
      </c>
      <c r="H8" s="84" t="s">
        <v>14</v>
      </c>
    </row>
    <row r="9" spans="1:8" x14ac:dyDescent="0.25">
      <c r="A9" s="184" t="s">
        <v>521</v>
      </c>
      <c r="B9" s="52" t="s">
        <v>522</v>
      </c>
      <c r="C9" s="178">
        <v>3325981622</v>
      </c>
      <c r="D9" s="178">
        <v>777354617.80000019</v>
      </c>
      <c r="E9" s="178">
        <v>4103336239.8000002</v>
      </c>
      <c r="F9" s="178">
        <v>4103336239.8000002</v>
      </c>
      <c r="G9" s="178">
        <v>4103336239.8000002</v>
      </c>
      <c r="H9" s="178">
        <v>777354617.80000019</v>
      </c>
    </row>
    <row r="10" spans="1:8" s="34" customFormat="1" x14ac:dyDescent="0.25">
      <c r="A10" s="272" t="s">
        <v>523</v>
      </c>
      <c r="B10" s="54" t="s">
        <v>524</v>
      </c>
      <c r="C10" s="179">
        <v>26667515</v>
      </c>
      <c r="D10" s="179">
        <v>15418613.030000001</v>
      </c>
      <c r="E10" s="179">
        <v>42086128.030000001</v>
      </c>
      <c r="F10" s="179">
        <v>42086128.030000001</v>
      </c>
      <c r="G10" s="179">
        <v>42086128.030000001</v>
      </c>
      <c r="H10" s="179">
        <v>15418613.030000001</v>
      </c>
    </row>
    <row r="11" spans="1:8" s="33" customFormat="1" x14ac:dyDescent="0.25">
      <c r="A11" s="273" t="s">
        <v>525</v>
      </c>
      <c r="B11" s="55" t="s">
        <v>526</v>
      </c>
      <c r="C11" s="180">
        <v>11667515</v>
      </c>
      <c r="D11" s="180">
        <v>20969864.600000001</v>
      </c>
      <c r="E11" s="180">
        <v>32637379.600000001</v>
      </c>
      <c r="F11" s="180">
        <v>32637379.600000001</v>
      </c>
      <c r="G11" s="180">
        <v>32637379.600000001</v>
      </c>
      <c r="H11" s="180">
        <v>20969864.600000001</v>
      </c>
    </row>
    <row r="12" spans="1:8" x14ac:dyDescent="0.25">
      <c r="A12" s="182" t="s">
        <v>527</v>
      </c>
      <c r="B12" s="56" t="s">
        <v>526</v>
      </c>
      <c r="C12" s="181">
        <v>11667515</v>
      </c>
      <c r="D12" s="181">
        <v>20969864.600000001</v>
      </c>
      <c r="E12" s="181">
        <v>32637379.600000001</v>
      </c>
      <c r="F12" s="181">
        <v>32637379.600000001</v>
      </c>
      <c r="G12" s="181">
        <v>32637379.600000001</v>
      </c>
      <c r="H12" s="181">
        <v>20969864.600000001</v>
      </c>
    </row>
    <row r="13" spans="1:8" s="33" customFormat="1" x14ac:dyDescent="0.25">
      <c r="A13" s="273" t="s">
        <v>1723</v>
      </c>
      <c r="B13" s="55" t="s">
        <v>1724</v>
      </c>
      <c r="C13" s="180">
        <v>15000000</v>
      </c>
      <c r="D13" s="180">
        <v>-5551251.5699999984</v>
      </c>
      <c r="E13" s="180">
        <v>9448748.4300000016</v>
      </c>
      <c r="F13" s="180">
        <v>9448748.4300000016</v>
      </c>
      <c r="G13" s="180">
        <v>9448748.4300000016</v>
      </c>
      <c r="H13" s="180">
        <v>-5551251.5699999984</v>
      </c>
    </row>
    <row r="14" spans="1:8" x14ac:dyDescent="0.25">
      <c r="A14" s="182" t="s">
        <v>1726</v>
      </c>
      <c r="B14" s="56" t="s">
        <v>1755</v>
      </c>
      <c r="C14" s="181">
        <v>15000000</v>
      </c>
      <c r="D14" s="181">
        <v>-5551251.5699999984</v>
      </c>
      <c r="E14" s="181">
        <v>9448748.4300000016</v>
      </c>
      <c r="F14" s="181">
        <v>9448748.4300000016</v>
      </c>
      <c r="G14" s="181">
        <v>9448748.4300000016</v>
      </c>
      <c r="H14" s="181">
        <v>-5551251.5699999984</v>
      </c>
    </row>
    <row r="15" spans="1:8" s="34" customFormat="1" x14ac:dyDescent="0.25">
      <c r="A15" s="272" t="s">
        <v>528</v>
      </c>
      <c r="B15" s="54" t="s">
        <v>529</v>
      </c>
      <c r="C15" s="179">
        <v>834560179</v>
      </c>
      <c r="D15" s="179">
        <v>179922569.87999976</v>
      </c>
      <c r="E15" s="179">
        <v>1014482748.8799998</v>
      </c>
      <c r="F15" s="179">
        <v>1014482748.8799998</v>
      </c>
      <c r="G15" s="179">
        <v>1014482748.8799998</v>
      </c>
      <c r="H15" s="179">
        <v>179922569.87999976</v>
      </c>
    </row>
    <row r="16" spans="1:8" s="33" customFormat="1" x14ac:dyDescent="0.25">
      <c r="A16" s="273" t="s">
        <v>530</v>
      </c>
      <c r="B16" s="55" t="s">
        <v>531</v>
      </c>
      <c r="C16" s="180">
        <v>803142871</v>
      </c>
      <c r="D16" s="180">
        <v>173551973.51999974</v>
      </c>
      <c r="E16" s="180">
        <v>976694844.51999974</v>
      </c>
      <c r="F16" s="180">
        <v>976694844.51999974</v>
      </c>
      <c r="G16" s="180">
        <v>976694844.51999974</v>
      </c>
      <c r="H16" s="180">
        <v>173551973.51999974</v>
      </c>
    </row>
    <row r="17" spans="1:8" x14ac:dyDescent="0.25">
      <c r="A17" s="182" t="s">
        <v>532</v>
      </c>
      <c r="B17" s="56" t="s">
        <v>533</v>
      </c>
      <c r="C17" s="181">
        <v>785938632</v>
      </c>
      <c r="D17" s="181">
        <v>162358410.48999977</v>
      </c>
      <c r="E17" s="181">
        <v>948297042.48999977</v>
      </c>
      <c r="F17" s="181">
        <v>948297042.48999977</v>
      </c>
      <c r="G17" s="181">
        <v>948297042.48999977</v>
      </c>
      <c r="H17" s="181">
        <v>162358410.48999977</v>
      </c>
    </row>
    <row r="18" spans="1:8" x14ac:dyDescent="0.25">
      <c r="A18" s="182" t="s">
        <v>534</v>
      </c>
      <c r="B18" s="56" t="s">
        <v>535</v>
      </c>
      <c r="C18" s="181">
        <v>14655995</v>
      </c>
      <c r="D18" s="181">
        <v>13737272.169999994</v>
      </c>
      <c r="E18" s="181">
        <v>28393267.169999994</v>
      </c>
      <c r="F18" s="181">
        <v>28393267.169999994</v>
      </c>
      <c r="G18" s="181">
        <v>28393267.169999994</v>
      </c>
      <c r="H18" s="181">
        <v>13737272.169999994</v>
      </c>
    </row>
    <row r="19" spans="1:8" x14ac:dyDescent="0.25">
      <c r="A19" s="182" t="s">
        <v>536</v>
      </c>
      <c r="B19" s="56" t="s">
        <v>537</v>
      </c>
      <c r="C19" s="181">
        <v>2545116</v>
      </c>
      <c r="D19" s="181">
        <v>-2541543.14</v>
      </c>
      <c r="E19" s="181">
        <v>3572.86</v>
      </c>
      <c r="F19" s="181">
        <v>3572.86</v>
      </c>
      <c r="G19" s="181">
        <v>3572.86</v>
      </c>
      <c r="H19" s="181">
        <v>-2541543.14</v>
      </c>
    </row>
    <row r="20" spans="1:8" x14ac:dyDescent="0.25">
      <c r="A20" s="182" t="s">
        <v>538</v>
      </c>
      <c r="B20" s="56" t="s">
        <v>539</v>
      </c>
      <c r="C20" s="181">
        <v>0</v>
      </c>
      <c r="D20" s="181">
        <v>961</v>
      </c>
      <c r="E20" s="181">
        <v>961</v>
      </c>
      <c r="F20" s="181">
        <v>961</v>
      </c>
      <c r="G20" s="181">
        <v>961</v>
      </c>
      <c r="H20" s="181">
        <v>961</v>
      </c>
    </row>
    <row r="21" spans="1:8" x14ac:dyDescent="0.25">
      <c r="A21" s="182" t="s">
        <v>540</v>
      </c>
      <c r="B21" s="56" t="s">
        <v>541</v>
      </c>
      <c r="C21" s="181">
        <v>3128</v>
      </c>
      <c r="D21" s="181">
        <v>-3127</v>
      </c>
      <c r="E21" s="181">
        <v>1</v>
      </c>
      <c r="F21" s="181">
        <v>1</v>
      </c>
      <c r="G21" s="181">
        <v>1</v>
      </c>
      <c r="H21" s="181">
        <v>-3127</v>
      </c>
    </row>
    <row r="22" spans="1:8" s="33" customFormat="1" x14ac:dyDescent="0.25">
      <c r="A22" s="273" t="s">
        <v>542</v>
      </c>
      <c r="B22" s="55" t="s">
        <v>543</v>
      </c>
      <c r="C22" s="180">
        <v>31417308</v>
      </c>
      <c r="D22" s="180">
        <v>6370596.3600000069</v>
      </c>
      <c r="E22" s="180">
        <v>37787904.360000007</v>
      </c>
      <c r="F22" s="180">
        <v>37787904.360000007</v>
      </c>
      <c r="G22" s="180">
        <v>37787904.360000007</v>
      </c>
      <c r="H22" s="180">
        <v>6370596.3600000069</v>
      </c>
    </row>
    <row r="23" spans="1:8" x14ac:dyDescent="0.25">
      <c r="A23" s="182" t="s">
        <v>544</v>
      </c>
      <c r="B23" s="56" t="s">
        <v>543</v>
      </c>
      <c r="C23" s="181">
        <v>31417308</v>
      </c>
      <c r="D23" s="181">
        <v>6370596.3600000069</v>
      </c>
      <c r="E23" s="181">
        <v>37787904.360000007</v>
      </c>
      <c r="F23" s="181">
        <v>37787904.360000007</v>
      </c>
      <c r="G23" s="181">
        <v>37787904.360000007</v>
      </c>
      <c r="H23" s="181">
        <v>6370596.3600000069</v>
      </c>
    </row>
    <row r="24" spans="1:8" s="34" customFormat="1" x14ac:dyDescent="0.25">
      <c r="A24" s="272" t="s">
        <v>545</v>
      </c>
      <c r="B24" s="54" t="s">
        <v>546</v>
      </c>
      <c r="C24" s="179">
        <v>45882258</v>
      </c>
      <c r="D24" s="179">
        <v>11070335.469999999</v>
      </c>
      <c r="E24" s="179">
        <v>56952593.469999999</v>
      </c>
      <c r="F24" s="179">
        <v>56952593.469999999</v>
      </c>
      <c r="G24" s="179">
        <v>56952593.469999999</v>
      </c>
      <c r="H24" s="179">
        <v>11070335.469999999</v>
      </c>
    </row>
    <row r="25" spans="1:8" s="33" customFormat="1" x14ac:dyDescent="0.25">
      <c r="A25" s="273" t="s">
        <v>547</v>
      </c>
      <c r="B25" s="55" t="s">
        <v>548</v>
      </c>
      <c r="C25" s="180">
        <v>27388607</v>
      </c>
      <c r="D25" s="180">
        <v>4433585.0199999996</v>
      </c>
      <c r="E25" s="180">
        <v>31822192.02</v>
      </c>
      <c r="F25" s="180">
        <v>31822192.02</v>
      </c>
      <c r="G25" s="180">
        <v>31822192.02</v>
      </c>
      <c r="H25" s="180">
        <v>4433585.0199999996</v>
      </c>
    </row>
    <row r="26" spans="1:8" x14ac:dyDescent="0.25">
      <c r="A26" s="182" t="s">
        <v>549</v>
      </c>
      <c r="B26" s="56" t="s">
        <v>550</v>
      </c>
      <c r="C26" s="181">
        <v>15909681</v>
      </c>
      <c r="D26" s="181">
        <v>-2152715.7400000002</v>
      </c>
      <c r="E26" s="181">
        <v>13756965.26</v>
      </c>
      <c r="F26" s="181">
        <v>13756965.26</v>
      </c>
      <c r="G26" s="181">
        <v>13756965.26</v>
      </c>
      <c r="H26" s="181">
        <v>-2152715.7400000002</v>
      </c>
    </row>
    <row r="27" spans="1:8" x14ac:dyDescent="0.25">
      <c r="A27" s="182" t="s">
        <v>1729</v>
      </c>
      <c r="B27" s="56" t="s">
        <v>1730</v>
      </c>
      <c r="C27" s="181">
        <v>3149616</v>
      </c>
      <c r="D27" s="181">
        <v>-1878916.13</v>
      </c>
      <c r="E27" s="181">
        <v>1270699.8700000001</v>
      </c>
      <c r="F27" s="181">
        <v>1270699.8700000001</v>
      </c>
      <c r="G27" s="181">
        <v>1270699.8700000001</v>
      </c>
      <c r="H27" s="181">
        <v>-1878916.13</v>
      </c>
    </row>
    <row r="28" spans="1:8" x14ac:dyDescent="0.25">
      <c r="A28" s="182" t="s">
        <v>1731</v>
      </c>
      <c r="B28" s="56" t="s">
        <v>1732</v>
      </c>
      <c r="C28" s="181">
        <v>8329310</v>
      </c>
      <c r="D28" s="181">
        <v>8465216.8900000006</v>
      </c>
      <c r="E28" s="181">
        <v>16794526.890000001</v>
      </c>
      <c r="F28" s="181">
        <v>16794526.890000001</v>
      </c>
      <c r="G28" s="181">
        <v>16794526.890000001</v>
      </c>
      <c r="H28" s="181">
        <v>8465216.8900000006</v>
      </c>
    </row>
    <row r="29" spans="1:8" s="33" customFormat="1" x14ac:dyDescent="0.25">
      <c r="A29" s="273" t="s">
        <v>551</v>
      </c>
      <c r="B29" s="55" t="s">
        <v>552</v>
      </c>
      <c r="C29" s="180">
        <v>18493651</v>
      </c>
      <c r="D29" s="180">
        <v>6636750.450000003</v>
      </c>
      <c r="E29" s="180">
        <v>25130401.450000003</v>
      </c>
      <c r="F29" s="180">
        <v>25130401.450000003</v>
      </c>
      <c r="G29" s="180">
        <v>25130401.450000003</v>
      </c>
      <c r="H29" s="180">
        <v>6636750.450000003</v>
      </c>
    </row>
    <row r="30" spans="1:8" x14ac:dyDescent="0.25">
      <c r="A30" s="182" t="s">
        <v>553</v>
      </c>
      <c r="B30" s="56" t="s">
        <v>554</v>
      </c>
      <c r="C30" s="181">
        <v>18493651</v>
      </c>
      <c r="D30" s="181">
        <v>6636750.450000003</v>
      </c>
      <c r="E30" s="181">
        <v>25130401.450000003</v>
      </c>
      <c r="F30" s="181">
        <v>25130401.450000003</v>
      </c>
      <c r="G30" s="181">
        <v>25130401.450000003</v>
      </c>
      <c r="H30" s="181">
        <v>6636750.450000003</v>
      </c>
    </row>
    <row r="31" spans="1:8" s="34" customFormat="1" x14ac:dyDescent="0.25">
      <c r="A31" s="272" t="s">
        <v>555</v>
      </c>
      <c r="B31" s="54" t="s">
        <v>556</v>
      </c>
      <c r="C31" s="179">
        <v>978500000</v>
      </c>
      <c r="D31" s="179">
        <v>324629045.57999992</v>
      </c>
      <c r="E31" s="179">
        <v>1303129045.5799999</v>
      </c>
      <c r="F31" s="179">
        <v>1303129045.5799999</v>
      </c>
      <c r="G31" s="179">
        <v>1303129045.5799999</v>
      </c>
      <c r="H31" s="179">
        <v>324629045.57999992</v>
      </c>
    </row>
    <row r="32" spans="1:8" s="33" customFormat="1" x14ac:dyDescent="0.25">
      <c r="A32" s="273" t="s">
        <v>557</v>
      </c>
      <c r="B32" s="55" t="s">
        <v>558</v>
      </c>
      <c r="C32" s="180">
        <v>978500000</v>
      </c>
      <c r="D32" s="180">
        <v>324629045.57999992</v>
      </c>
      <c r="E32" s="180">
        <v>1303129045.5799999</v>
      </c>
      <c r="F32" s="180">
        <v>1303129045.5799999</v>
      </c>
      <c r="G32" s="180">
        <v>1303129045.5799999</v>
      </c>
      <c r="H32" s="180">
        <v>324629045.57999992</v>
      </c>
    </row>
    <row r="33" spans="1:8" x14ac:dyDescent="0.25">
      <c r="A33" s="182" t="s">
        <v>559</v>
      </c>
      <c r="B33" s="56" t="s">
        <v>560</v>
      </c>
      <c r="C33" s="181">
        <v>923289281</v>
      </c>
      <c r="D33" s="181">
        <v>346709614.29999995</v>
      </c>
      <c r="E33" s="181">
        <v>1269998895.3</v>
      </c>
      <c r="F33" s="181">
        <v>1269998895.3</v>
      </c>
      <c r="G33" s="181">
        <v>1269998895.3</v>
      </c>
      <c r="H33" s="181">
        <v>346709614.29999995</v>
      </c>
    </row>
    <row r="34" spans="1:8" x14ac:dyDescent="0.25">
      <c r="A34" s="182" t="s">
        <v>561</v>
      </c>
      <c r="B34" s="56" t="s">
        <v>562</v>
      </c>
      <c r="C34" s="181">
        <v>35033783</v>
      </c>
      <c r="D34" s="181">
        <v>-2342082.8999999985</v>
      </c>
      <c r="E34" s="181">
        <v>32691700.100000001</v>
      </c>
      <c r="F34" s="181">
        <v>32691700.100000001</v>
      </c>
      <c r="G34" s="181">
        <v>32691700.100000001</v>
      </c>
      <c r="H34" s="181">
        <v>-2342082.8999999985</v>
      </c>
    </row>
    <row r="35" spans="1:8" x14ac:dyDescent="0.25">
      <c r="A35" s="182" t="s">
        <v>563</v>
      </c>
      <c r="B35" s="56" t="s">
        <v>564</v>
      </c>
      <c r="C35" s="181">
        <v>20176936</v>
      </c>
      <c r="D35" s="181">
        <v>-19738485.82</v>
      </c>
      <c r="E35" s="181">
        <v>438450.18</v>
      </c>
      <c r="F35" s="181">
        <v>438450.18</v>
      </c>
      <c r="G35" s="181">
        <v>438450.18</v>
      </c>
      <c r="H35" s="181">
        <v>-19738485.82</v>
      </c>
    </row>
    <row r="36" spans="1:8" x14ac:dyDescent="0.25">
      <c r="A36" s="274" t="s">
        <v>1736</v>
      </c>
      <c r="B36" s="54" t="s">
        <v>1702</v>
      </c>
      <c r="C36" s="179">
        <v>112000000</v>
      </c>
      <c r="D36" s="179">
        <v>-97501243.629999995</v>
      </c>
      <c r="E36" s="179">
        <v>14498756.369999999</v>
      </c>
      <c r="F36" s="179">
        <v>14498756.369999999</v>
      </c>
      <c r="G36" s="179">
        <v>14498756.369999999</v>
      </c>
      <c r="H36" s="179">
        <v>-97501243.629999995</v>
      </c>
    </row>
    <row r="37" spans="1:8" x14ac:dyDescent="0.25">
      <c r="A37" s="275" t="s">
        <v>1737</v>
      </c>
      <c r="B37" s="55" t="s">
        <v>1703</v>
      </c>
      <c r="C37" s="180">
        <v>112000000</v>
      </c>
      <c r="D37" s="180">
        <v>-97501243.629999995</v>
      </c>
      <c r="E37" s="180">
        <v>14498756.369999999</v>
      </c>
      <c r="F37" s="180">
        <v>14498756.369999999</v>
      </c>
      <c r="G37" s="180">
        <v>14498756.369999999</v>
      </c>
      <c r="H37" s="180">
        <v>-97501243.629999995</v>
      </c>
    </row>
    <row r="38" spans="1:8" x14ac:dyDescent="0.25">
      <c r="A38" s="183" t="s">
        <v>1738</v>
      </c>
      <c r="B38" s="56" t="s">
        <v>1704</v>
      </c>
      <c r="C38" s="181">
        <v>100000000</v>
      </c>
      <c r="D38" s="181">
        <v>-88024874.480000004</v>
      </c>
      <c r="E38" s="181">
        <v>11975125.52</v>
      </c>
      <c r="F38" s="181">
        <v>11975125.52</v>
      </c>
      <c r="G38" s="181">
        <v>11975125.52</v>
      </c>
      <c r="H38" s="181">
        <v>-88024874.480000004</v>
      </c>
    </row>
    <row r="39" spans="1:8" x14ac:dyDescent="0.25">
      <c r="A39" s="183" t="s">
        <v>1739</v>
      </c>
      <c r="B39" s="56" t="s">
        <v>1705</v>
      </c>
      <c r="C39" s="181">
        <v>2000000</v>
      </c>
      <c r="D39" s="181">
        <v>-1117846.81</v>
      </c>
      <c r="E39" s="181">
        <v>882153.19000000006</v>
      </c>
      <c r="F39" s="181">
        <v>882153.19000000006</v>
      </c>
      <c r="G39" s="181">
        <v>882153.19000000006</v>
      </c>
      <c r="H39" s="181">
        <v>-1117846.81</v>
      </c>
    </row>
    <row r="40" spans="1:8" x14ac:dyDescent="0.25">
      <c r="A40" s="183" t="s">
        <v>1740</v>
      </c>
      <c r="B40" s="56" t="s">
        <v>1706</v>
      </c>
      <c r="C40" s="181">
        <v>5000000</v>
      </c>
      <c r="D40" s="181">
        <v>-4182884.08</v>
      </c>
      <c r="E40" s="181">
        <v>817115.92</v>
      </c>
      <c r="F40" s="181">
        <v>817115.92</v>
      </c>
      <c r="G40" s="181">
        <v>817115.92</v>
      </c>
      <c r="H40" s="181">
        <v>-4182884.08</v>
      </c>
    </row>
    <row r="41" spans="1:8" x14ac:dyDescent="0.25">
      <c r="A41" s="183" t="s">
        <v>1741</v>
      </c>
      <c r="B41" s="56" t="s">
        <v>1707</v>
      </c>
      <c r="C41" s="181">
        <v>0</v>
      </c>
      <c r="D41" s="181">
        <v>0</v>
      </c>
      <c r="E41" s="181">
        <v>0</v>
      </c>
      <c r="F41" s="181">
        <v>0</v>
      </c>
      <c r="G41" s="181">
        <v>0</v>
      </c>
      <c r="H41" s="181">
        <v>0</v>
      </c>
    </row>
    <row r="42" spans="1:8" s="34" customFormat="1" x14ac:dyDescent="0.25">
      <c r="A42" s="272" t="s">
        <v>565</v>
      </c>
      <c r="B42" s="54" t="s">
        <v>566</v>
      </c>
      <c r="C42" s="179">
        <v>7723834</v>
      </c>
      <c r="D42" s="179">
        <v>250035265.19</v>
      </c>
      <c r="E42" s="179">
        <v>257759099.19</v>
      </c>
      <c r="F42" s="179">
        <v>257759099.19</v>
      </c>
      <c r="G42" s="179">
        <v>257759099.19</v>
      </c>
      <c r="H42" s="179">
        <v>250035265.19</v>
      </c>
    </row>
    <row r="43" spans="1:8" s="33" customFormat="1" x14ac:dyDescent="0.25">
      <c r="A43" s="273" t="s">
        <v>567</v>
      </c>
      <c r="B43" s="55" t="s">
        <v>568</v>
      </c>
      <c r="C43" s="180">
        <v>661427</v>
      </c>
      <c r="D43" s="180">
        <v>50994909.229999997</v>
      </c>
      <c r="E43" s="180">
        <v>51656336.229999997</v>
      </c>
      <c r="F43" s="180">
        <v>51656336.229999997</v>
      </c>
      <c r="G43" s="180">
        <v>51656336.229999997</v>
      </c>
      <c r="H43" s="180">
        <v>50994909.229999997</v>
      </c>
    </row>
    <row r="44" spans="1:8" x14ac:dyDescent="0.25">
      <c r="A44" s="182" t="s">
        <v>569</v>
      </c>
      <c r="B44" s="56" t="s">
        <v>570</v>
      </c>
      <c r="C44" s="181">
        <v>410924</v>
      </c>
      <c r="D44" s="181">
        <v>50719285.869999997</v>
      </c>
      <c r="E44" s="181">
        <v>51130209.869999997</v>
      </c>
      <c r="F44" s="181">
        <v>51130209.869999997</v>
      </c>
      <c r="G44" s="181">
        <v>51130209.869999997</v>
      </c>
      <c r="H44" s="181">
        <v>50719285.869999997</v>
      </c>
    </row>
    <row r="45" spans="1:8" x14ac:dyDescent="0.25">
      <c r="A45" s="182" t="s">
        <v>571</v>
      </c>
      <c r="B45" s="56" t="s">
        <v>572</v>
      </c>
      <c r="C45" s="181">
        <v>33879</v>
      </c>
      <c r="D45" s="181">
        <v>-26515.05</v>
      </c>
      <c r="E45" s="181">
        <v>7363.95</v>
      </c>
      <c r="F45" s="181">
        <v>7363.95</v>
      </c>
      <c r="G45" s="181">
        <v>7363.95</v>
      </c>
      <c r="H45" s="181">
        <v>-26515.05</v>
      </c>
    </row>
    <row r="46" spans="1:8" x14ac:dyDescent="0.25">
      <c r="A46" s="182" t="s">
        <v>573</v>
      </c>
      <c r="B46" s="56" t="s">
        <v>1672</v>
      </c>
      <c r="C46" s="181">
        <v>0</v>
      </c>
      <c r="D46" s="181">
        <v>1</v>
      </c>
      <c r="E46" s="181">
        <v>1</v>
      </c>
      <c r="F46" s="181">
        <v>1</v>
      </c>
      <c r="G46" s="181">
        <v>1</v>
      </c>
      <c r="H46" s="181">
        <v>1</v>
      </c>
    </row>
    <row r="47" spans="1:8" x14ac:dyDescent="0.25">
      <c r="A47" s="182" t="s">
        <v>575</v>
      </c>
      <c r="B47" s="56" t="s">
        <v>576</v>
      </c>
      <c r="C47" s="181">
        <v>41957</v>
      </c>
      <c r="D47" s="181">
        <v>17523.28</v>
      </c>
      <c r="E47" s="181">
        <v>59480.28</v>
      </c>
      <c r="F47" s="181">
        <v>59480.28</v>
      </c>
      <c r="G47" s="181">
        <v>59480.28</v>
      </c>
      <c r="H47" s="181">
        <v>17523.28</v>
      </c>
    </row>
    <row r="48" spans="1:8" ht="23.25" x14ac:dyDescent="0.25">
      <c r="A48" s="183" t="s">
        <v>1552</v>
      </c>
      <c r="B48" s="56" t="s">
        <v>1686</v>
      </c>
      <c r="C48" s="181">
        <v>16746</v>
      </c>
      <c r="D48" s="181">
        <v>6446.5300000000061</v>
      </c>
      <c r="E48" s="181">
        <v>23192.530000000006</v>
      </c>
      <c r="F48" s="181">
        <v>23192.530000000006</v>
      </c>
      <c r="G48" s="181">
        <v>23192.530000000006</v>
      </c>
      <c r="H48" s="181">
        <v>6446.5300000000061</v>
      </c>
    </row>
    <row r="49" spans="1:8" x14ac:dyDescent="0.25">
      <c r="A49" s="183" t="s">
        <v>1822</v>
      </c>
      <c r="B49" s="56" t="s">
        <v>1826</v>
      </c>
      <c r="C49" s="181">
        <v>156680</v>
      </c>
      <c r="D49" s="181">
        <v>-141571.09</v>
      </c>
      <c r="E49" s="181">
        <v>15108.910000000002</v>
      </c>
      <c r="F49" s="181">
        <v>15108.910000000002</v>
      </c>
      <c r="G49" s="181">
        <v>15108.910000000002</v>
      </c>
      <c r="H49" s="181">
        <v>-141571.09</v>
      </c>
    </row>
    <row r="50" spans="1:8" x14ac:dyDescent="0.25">
      <c r="A50" s="183" t="s">
        <v>1823</v>
      </c>
      <c r="B50" s="56" t="s">
        <v>1827</v>
      </c>
      <c r="C50" s="181">
        <v>705</v>
      </c>
      <c r="D50" s="181">
        <v>149299.43000000002</v>
      </c>
      <c r="E50" s="181">
        <v>150004.43000000002</v>
      </c>
      <c r="F50" s="181">
        <v>150004.43000000002</v>
      </c>
      <c r="G50" s="181">
        <v>150004.43000000002</v>
      </c>
      <c r="H50" s="181">
        <v>149299.43000000002</v>
      </c>
    </row>
    <row r="51" spans="1:8" x14ac:dyDescent="0.25">
      <c r="A51" s="183" t="s">
        <v>1885</v>
      </c>
      <c r="B51" s="56" t="s">
        <v>1886</v>
      </c>
      <c r="C51" s="181">
        <v>536</v>
      </c>
      <c r="D51" s="181">
        <v>270439.26</v>
      </c>
      <c r="E51" s="181">
        <v>270975.26</v>
      </c>
      <c r="F51" s="181">
        <v>270975.26</v>
      </c>
      <c r="G51" s="181">
        <v>270975.26</v>
      </c>
      <c r="H51" s="181">
        <v>270439.26</v>
      </c>
    </row>
    <row r="52" spans="1:8" s="33" customFormat="1" x14ac:dyDescent="0.25">
      <c r="A52" s="273" t="s">
        <v>577</v>
      </c>
      <c r="B52" s="55" t="s">
        <v>578</v>
      </c>
      <c r="C52" s="180">
        <v>6757855</v>
      </c>
      <c r="D52" s="180">
        <v>198658897.31</v>
      </c>
      <c r="E52" s="180">
        <v>205416752.31</v>
      </c>
      <c r="F52" s="180">
        <v>205416752.31</v>
      </c>
      <c r="G52" s="180">
        <v>205416752.31</v>
      </c>
      <c r="H52" s="180">
        <v>198658897.31</v>
      </c>
    </row>
    <row r="53" spans="1:8" x14ac:dyDescent="0.25">
      <c r="A53" s="182" t="s">
        <v>579</v>
      </c>
      <c r="B53" s="56" t="s">
        <v>580</v>
      </c>
      <c r="C53" s="181">
        <v>4722742</v>
      </c>
      <c r="D53" s="181">
        <v>198362846.42000002</v>
      </c>
      <c r="E53" s="181">
        <v>203085588.42000002</v>
      </c>
      <c r="F53" s="181">
        <v>203085588.42000002</v>
      </c>
      <c r="G53" s="181">
        <v>203085588.42000002</v>
      </c>
      <c r="H53" s="181">
        <v>198362846.42000002</v>
      </c>
    </row>
    <row r="54" spans="1:8" x14ac:dyDescent="0.25">
      <c r="A54" s="182" t="s">
        <v>581</v>
      </c>
      <c r="B54" s="56" t="s">
        <v>582</v>
      </c>
      <c r="C54" s="181">
        <v>97240</v>
      </c>
      <c r="D54" s="181">
        <v>-22843.17</v>
      </c>
      <c r="E54" s="181">
        <v>74396.83</v>
      </c>
      <c r="F54" s="181">
        <v>74396.83</v>
      </c>
      <c r="G54" s="181">
        <v>74396.83</v>
      </c>
      <c r="H54" s="181">
        <v>-22843.17</v>
      </c>
    </row>
    <row r="55" spans="1:8" x14ac:dyDescent="0.25">
      <c r="A55" s="182" t="s">
        <v>583</v>
      </c>
      <c r="B55" s="56" t="s">
        <v>584</v>
      </c>
      <c r="C55" s="181">
        <v>1526623</v>
      </c>
      <c r="D55" s="181">
        <v>-1526623</v>
      </c>
      <c r="E55" s="181">
        <v>0</v>
      </c>
      <c r="F55" s="181">
        <v>0</v>
      </c>
      <c r="G55" s="181">
        <v>0</v>
      </c>
      <c r="H55" s="181">
        <v>-1526623</v>
      </c>
    </row>
    <row r="56" spans="1:8" x14ac:dyDescent="0.25">
      <c r="A56" s="182" t="s">
        <v>585</v>
      </c>
      <c r="B56" s="56" t="s">
        <v>586</v>
      </c>
      <c r="C56" s="181">
        <v>124</v>
      </c>
      <c r="D56" s="181">
        <v>16100</v>
      </c>
      <c r="E56" s="181">
        <v>16224</v>
      </c>
      <c r="F56" s="181">
        <v>16224</v>
      </c>
      <c r="G56" s="181">
        <v>16224</v>
      </c>
      <c r="H56" s="181">
        <v>16100</v>
      </c>
    </row>
    <row r="57" spans="1:8" x14ac:dyDescent="0.25">
      <c r="A57" s="182" t="s">
        <v>587</v>
      </c>
      <c r="B57" s="56" t="s">
        <v>588</v>
      </c>
      <c r="C57" s="181">
        <v>198029</v>
      </c>
      <c r="D57" s="181">
        <v>72905.780000000028</v>
      </c>
      <c r="E57" s="181">
        <v>270934.78000000003</v>
      </c>
      <c r="F57" s="181">
        <v>270934.78000000003</v>
      </c>
      <c r="G57" s="181">
        <v>270934.78000000003</v>
      </c>
      <c r="H57" s="181">
        <v>72905.780000000028</v>
      </c>
    </row>
    <row r="58" spans="1:8" ht="23.25" x14ac:dyDescent="0.25">
      <c r="A58" s="183" t="s">
        <v>1553</v>
      </c>
      <c r="B58" s="56" t="s">
        <v>1554</v>
      </c>
      <c r="C58" s="181">
        <v>79083</v>
      </c>
      <c r="D58" s="181">
        <v>26652.359999999986</v>
      </c>
      <c r="E58" s="181">
        <v>105735.35999999999</v>
      </c>
      <c r="F58" s="181">
        <v>105735.35999999999</v>
      </c>
      <c r="G58" s="181">
        <v>105735.35999999999</v>
      </c>
      <c r="H58" s="181">
        <v>26652.359999999986</v>
      </c>
    </row>
    <row r="59" spans="1:8" ht="34.5" x14ac:dyDescent="0.25">
      <c r="A59" s="183" t="s">
        <v>1775</v>
      </c>
      <c r="B59" s="56" t="s">
        <v>1828</v>
      </c>
      <c r="C59" s="181">
        <v>27386</v>
      </c>
      <c r="D59" s="181">
        <v>54355.500000000015</v>
      </c>
      <c r="E59" s="181">
        <v>81741.500000000015</v>
      </c>
      <c r="F59" s="181">
        <v>81741.500000000015</v>
      </c>
      <c r="G59" s="181">
        <v>81741.500000000015</v>
      </c>
      <c r="H59" s="181">
        <v>54355.500000000015</v>
      </c>
    </row>
    <row r="60" spans="1:8" ht="34.5" x14ac:dyDescent="0.25">
      <c r="A60" s="183" t="s">
        <v>1762</v>
      </c>
      <c r="B60" s="56" t="s">
        <v>1764</v>
      </c>
      <c r="C60" s="181">
        <v>10716</v>
      </c>
      <c r="D60" s="181">
        <v>694451.02000000014</v>
      </c>
      <c r="E60" s="181">
        <v>705167.02000000014</v>
      </c>
      <c r="F60" s="181">
        <v>705167.02000000014</v>
      </c>
      <c r="G60" s="181">
        <v>705167.02000000014</v>
      </c>
      <c r="H60" s="181">
        <v>694451.02000000014</v>
      </c>
    </row>
    <row r="61" spans="1:8" ht="23.25" x14ac:dyDescent="0.25">
      <c r="A61" s="183" t="s">
        <v>1777</v>
      </c>
      <c r="B61" s="56" t="s">
        <v>1829</v>
      </c>
      <c r="C61" s="181">
        <v>95912</v>
      </c>
      <c r="D61" s="181">
        <v>981052.40000000014</v>
      </c>
      <c r="E61" s="181">
        <v>1076964.4000000001</v>
      </c>
      <c r="F61" s="181">
        <v>1076964.4000000001</v>
      </c>
      <c r="G61" s="181">
        <v>1076964.4000000001</v>
      </c>
      <c r="H61" s="181">
        <v>981052.40000000014</v>
      </c>
    </row>
    <row r="62" spans="1:8" s="33" customFormat="1" x14ac:dyDescent="0.25">
      <c r="A62" s="273" t="s">
        <v>589</v>
      </c>
      <c r="B62" s="55" t="s">
        <v>590</v>
      </c>
      <c r="C62" s="180">
        <v>304552</v>
      </c>
      <c r="D62" s="180">
        <v>381458.65</v>
      </c>
      <c r="E62" s="180">
        <v>686010.65</v>
      </c>
      <c r="F62" s="180">
        <v>686010.65</v>
      </c>
      <c r="G62" s="180">
        <v>686010.65</v>
      </c>
      <c r="H62" s="180">
        <v>381458.65</v>
      </c>
    </row>
    <row r="63" spans="1:8" x14ac:dyDescent="0.25">
      <c r="A63" s="182" t="s">
        <v>591</v>
      </c>
      <c r="B63" s="56" t="s">
        <v>592</v>
      </c>
      <c r="C63" s="181">
        <v>304494</v>
      </c>
      <c r="D63" s="181">
        <v>332259.15000000002</v>
      </c>
      <c r="E63" s="181">
        <v>636753.15</v>
      </c>
      <c r="F63" s="181">
        <v>636753.15</v>
      </c>
      <c r="G63" s="181">
        <v>636753.15</v>
      </c>
      <c r="H63" s="181">
        <v>332259.15000000002</v>
      </c>
    </row>
    <row r="64" spans="1:8" x14ac:dyDescent="0.25">
      <c r="A64" s="182" t="s">
        <v>1941</v>
      </c>
      <c r="B64" s="56" t="s">
        <v>1942</v>
      </c>
      <c r="C64" s="181">
        <v>0</v>
      </c>
      <c r="D64" s="181">
        <v>48856.5</v>
      </c>
      <c r="E64" s="181">
        <v>48856.5</v>
      </c>
      <c r="F64" s="181">
        <v>48856.5</v>
      </c>
      <c r="G64" s="181">
        <v>48856.5</v>
      </c>
      <c r="H64" s="181">
        <v>48856.5</v>
      </c>
    </row>
    <row r="65" spans="1:8" x14ac:dyDescent="0.25">
      <c r="A65" s="182" t="s">
        <v>1887</v>
      </c>
      <c r="B65" s="56" t="s">
        <v>1888</v>
      </c>
      <c r="C65" s="181">
        <v>56</v>
      </c>
      <c r="D65" s="181">
        <v>345</v>
      </c>
      <c r="E65" s="181">
        <v>401</v>
      </c>
      <c r="F65" s="181">
        <v>401</v>
      </c>
      <c r="G65" s="181">
        <v>401</v>
      </c>
      <c r="H65" s="181">
        <v>345</v>
      </c>
    </row>
    <row r="66" spans="1:8" x14ac:dyDescent="0.25">
      <c r="A66" s="182" t="s">
        <v>1889</v>
      </c>
      <c r="B66" s="56" t="s">
        <v>1890</v>
      </c>
      <c r="C66" s="181">
        <v>2</v>
      </c>
      <c r="D66" s="181">
        <v>-2</v>
      </c>
      <c r="E66" s="181">
        <v>0</v>
      </c>
      <c r="F66" s="181">
        <v>0</v>
      </c>
      <c r="G66" s="181">
        <v>0</v>
      </c>
      <c r="H66" s="181">
        <v>-2</v>
      </c>
    </row>
    <row r="67" spans="1:8" s="33" customFormat="1" x14ac:dyDescent="0.25">
      <c r="A67" s="273" t="s">
        <v>593</v>
      </c>
      <c r="B67" s="55" t="s">
        <v>594</v>
      </c>
      <c r="C67" s="180">
        <v>0</v>
      </c>
      <c r="D67" s="180">
        <v>0</v>
      </c>
      <c r="E67" s="180">
        <v>0</v>
      </c>
      <c r="F67" s="180">
        <v>0</v>
      </c>
      <c r="G67" s="180">
        <v>0</v>
      </c>
      <c r="H67" s="180">
        <v>0</v>
      </c>
    </row>
    <row r="68" spans="1:8" x14ac:dyDescent="0.25">
      <c r="A68" s="182" t="s">
        <v>595</v>
      </c>
      <c r="B68" s="56" t="s">
        <v>596</v>
      </c>
      <c r="C68" s="181">
        <v>0</v>
      </c>
      <c r="D68" s="181">
        <v>0</v>
      </c>
      <c r="E68" s="181">
        <v>0</v>
      </c>
      <c r="F68" s="181">
        <v>0</v>
      </c>
      <c r="G68" s="181">
        <v>0</v>
      </c>
      <c r="H68" s="181">
        <v>0</v>
      </c>
    </row>
    <row r="69" spans="1:8" s="34" customFormat="1" x14ac:dyDescent="0.25">
      <c r="A69" s="272" t="s">
        <v>597</v>
      </c>
      <c r="B69" s="54" t="s">
        <v>598</v>
      </c>
      <c r="C69" s="179">
        <v>1320647836</v>
      </c>
      <c r="D69" s="179">
        <v>93780032.279999971</v>
      </c>
      <c r="E69" s="179">
        <v>1414427868.28</v>
      </c>
      <c r="F69" s="179">
        <v>1414427868.28</v>
      </c>
      <c r="G69" s="179">
        <v>1414427868.28</v>
      </c>
      <c r="H69" s="179">
        <v>93780032.279999971</v>
      </c>
    </row>
    <row r="70" spans="1:8" s="33" customFormat="1" x14ac:dyDescent="0.25">
      <c r="A70" s="273" t="s">
        <v>599</v>
      </c>
      <c r="B70" s="55" t="s">
        <v>600</v>
      </c>
      <c r="C70" s="180">
        <v>1320647836</v>
      </c>
      <c r="D70" s="180">
        <v>93780032.279999971</v>
      </c>
      <c r="E70" s="180">
        <v>1414427868.28</v>
      </c>
      <c r="F70" s="180">
        <v>1414427868.28</v>
      </c>
      <c r="G70" s="180">
        <v>1414427868.28</v>
      </c>
      <c r="H70" s="180">
        <v>93780032.279999971</v>
      </c>
    </row>
    <row r="71" spans="1:8" ht="23.25" x14ac:dyDescent="0.25">
      <c r="A71" s="182" t="s">
        <v>601</v>
      </c>
      <c r="B71" s="56" t="s">
        <v>602</v>
      </c>
      <c r="C71" s="181">
        <v>391400006</v>
      </c>
      <c r="D71" s="181">
        <v>138680664.29999995</v>
      </c>
      <c r="E71" s="181">
        <v>530080670.29999995</v>
      </c>
      <c r="F71" s="181">
        <v>530080670.29999995</v>
      </c>
      <c r="G71" s="181">
        <v>530080670.29999995</v>
      </c>
      <c r="H71" s="181">
        <v>138680664.29999995</v>
      </c>
    </row>
    <row r="72" spans="1:8" ht="23.25" x14ac:dyDescent="0.25">
      <c r="A72" s="182" t="s">
        <v>603</v>
      </c>
      <c r="B72" s="56" t="s">
        <v>1449</v>
      </c>
      <c r="C72" s="181">
        <v>10955438</v>
      </c>
      <c r="D72" s="181">
        <v>-4943971.25</v>
      </c>
      <c r="E72" s="181">
        <v>6011466.75</v>
      </c>
      <c r="F72" s="181">
        <v>6011466.75</v>
      </c>
      <c r="G72" s="181">
        <v>6011466.75</v>
      </c>
      <c r="H72" s="181">
        <v>-4943971.25</v>
      </c>
    </row>
    <row r="73" spans="1:8" ht="23.25" x14ac:dyDescent="0.25">
      <c r="A73" s="182" t="s">
        <v>604</v>
      </c>
      <c r="B73" s="56" t="s">
        <v>1450</v>
      </c>
      <c r="C73" s="181">
        <v>4667006</v>
      </c>
      <c r="D73" s="181">
        <v>7415437.4600000009</v>
      </c>
      <c r="E73" s="181">
        <v>12082443.460000001</v>
      </c>
      <c r="F73" s="181">
        <v>12082443.460000001</v>
      </c>
      <c r="G73" s="181">
        <v>12082443.460000001</v>
      </c>
      <c r="H73" s="181">
        <v>7415437.4600000009</v>
      </c>
    </row>
    <row r="74" spans="1:8" ht="23.25" x14ac:dyDescent="0.25">
      <c r="A74" s="182" t="s">
        <v>605</v>
      </c>
      <c r="B74" s="56" t="s">
        <v>1451</v>
      </c>
      <c r="C74" s="181">
        <v>7397468</v>
      </c>
      <c r="D74" s="181">
        <v>2630116.5300000012</v>
      </c>
      <c r="E74" s="181">
        <v>10027584.530000001</v>
      </c>
      <c r="F74" s="181">
        <v>10027584.530000001</v>
      </c>
      <c r="G74" s="181">
        <v>10027584.530000001</v>
      </c>
      <c r="H74" s="181">
        <v>2630116.5300000012</v>
      </c>
    </row>
    <row r="75" spans="1:8" ht="23.25" x14ac:dyDescent="0.25">
      <c r="A75" s="182" t="s">
        <v>606</v>
      </c>
      <c r="B75" s="56" t="s">
        <v>1452</v>
      </c>
      <c r="C75" s="181">
        <v>12566924</v>
      </c>
      <c r="D75" s="181">
        <v>-12566924</v>
      </c>
      <c r="E75" s="181">
        <v>0</v>
      </c>
      <c r="F75" s="181">
        <v>0</v>
      </c>
      <c r="G75" s="181">
        <v>0</v>
      </c>
      <c r="H75" s="181">
        <v>-12566924</v>
      </c>
    </row>
    <row r="76" spans="1:8" ht="23.25" x14ac:dyDescent="0.25">
      <c r="A76" s="182" t="s">
        <v>607</v>
      </c>
      <c r="B76" s="56" t="s">
        <v>1453</v>
      </c>
      <c r="C76" s="181">
        <v>0</v>
      </c>
      <c r="D76" s="181">
        <v>0</v>
      </c>
      <c r="E76" s="181">
        <v>0</v>
      </c>
      <c r="F76" s="181">
        <v>0</v>
      </c>
      <c r="G76" s="181">
        <v>0</v>
      </c>
      <c r="H76" s="181">
        <v>0</v>
      </c>
    </row>
    <row r="77" spans="1:8" ht="23.25" x14ac:dyDescent="0.25">
      <c r="A77" s="182" t="s">
        <v>608</v>
      </c>
      <c r="B77" s="56" t="s">
        <v>609</v>
      </c>
      <c r="C77" s="181">
        <v>321255897</v>
      </c>
      <c r="D77" s="181">
        <v>-24897918.890000105</v>
      </c>
      <c r="E77" s="181">
        <v>296357978.1099999</v>
      </c>
      <c r="F77" s="181">
        <v>296357978.1099999</v>
      </c>
      <c r="G77" s="181">
        <v>296357978.1099999</v>
      </c>
      <c r="H77" s="181">
        <v>-24897918.890000105</v>
      </c>
    </row>
    <row r="78" spans="1:8" ht="34.5" x14ac:dyDescent="0.25">
      <c r="A78" s="182" t="s">
        <v>610</v>
      </c>
      <c r="B78" s="56" t="s">
        <v>1454</v>
      </c>
      <c r="C78" s="181">
        <v>67944649</v>
      </c>
      <c r="D78" s="181">
        <v>19676723.100000024</v>
      </c>
      <c r="E78" s="181">
        <v>87621372.100000024</v>
      </c>
      <c r="F78" s="181">
        <v>87621372.100000024</v>
      </c>
      <c r="G78" s="181">
        <v>87621372.100000024</v>
      </c>
      <c r="H78" s="181">
        <v>19676723.100000024</v>
      </c>
    </row>
    <row r="79" spans="1:8" ht="34.5" x14ac:dyDescent="0.25">
      <c r="A79" s="182" t="s">
        <v>611</v>
      </c>
      <c r="B79" s="56" t="s">
        <v>1455</v>
      </c>
      <c r="C79" s="181">
        <v>3102298</v>
      </c>
      <c r="D79" s="181">
        <v>155848.19000000088</v>
      </c>
      <c r="E79" s="181">
        <v>3258146.1900000009</v>
      </c>
      <c r="F79" s="181">
        <v>3258146.1900000009</v>
      </c>
      <c r="G79" s="181">
        <v>3258146.1900000009</v>
      </c>
      <c r="H79" s="181">
        <v>155848.19000000088</v>
      </c>
    </row>
    <row r="80" spans="1:8" ht="23.25" x14ac:dyDescent="0.25">
      <c r="A80" s="182" t="s">
        <v>612</v>
      </c>
      <c r="B80" s="56" t="s">
        <v>1456</v>
      </c>
      <c r="C80" s="181">
        <v>23373402</v>
      </c>
      <c r="D80" s="181">
        <v>767817.70000000298</v>
      </c>
      <c r="E80" s="181">
        <v>24141219.700000003</v>
      </c>
      <c r="F80" s="181">
        <v>24141219.700000003</v>
      </c>
      <c r="G80" s="181">
        <v>24141219.700000003</v>
      </c>
      <c r="H80" s="181">
        <v>767817.70000000298</v>
      </c>
    </row>
    <row r="81" spans="1:8" ht="23.25" x14ac:dyDescent="0.25">
      <c r="A81" s="182" t="s">
        <v>613</v>
      </c>
      <c r="B81" s="56" t="s">
        <v>1457</v>
      </c>
      <c r="C81" s="181">
        <v>2432200</v>
      </c>
      <c r="D81" s="181">
        <v>107980.68999999994</v>
      </c>
      <c r="E81" s="181">
        <v>2540180.69</v>
      </c>
      <c r="F81" s="181">
        <v>2540180.69</v>
      </c>
      <c r="G81" s="181">
        <v>2540180.69</v>
      </c>
      <c r="H81" s="181">
        <v>107980.68999999994</v>
      </c>
    </row>
    <row r="82" spans="1:8" ht="34.5" x14ac:dyDescent="0.25">
      <c r="A82" s="182" t="s">
        <v>614</v>
      </c>
      <c r="B82" s="56" t="s">
        <v>1458</v>
      </c>
      <c r="C82" s="181">
        <v>420000348</v>
      </c>
      <c r="D82" s="181">
        <v>10419660.330000162</v>
      </c>
      <c r="E82" s="181">
        <v>430420008.33000016</v>
      </c>
      <c r="F82" s="181">
        <v>430420008.33000016</v>
      </c>
      <c r="G82" s="181">
        <v>430420008.33000016</v>
      </c>
      <c r="H82" s="181">
        <v>10419660.330000162</v>
      </c>
    </row>
    <row r="83" spans="1:8" ht="34.5" x14ac:dyDescent="0.25">
      <c r="A83" s="182" t="s">
        <v>615</v>
      </c>
      <c r="B83" s="56" t="s">
        <v>1459</v>
      </c>
      <c r="C83" s="181">
        <v>3369361</v>
      </c>
      <c r="D83" s="181">
        <v>-1754316.58</v>
      </c>
      <c r="E83" s="181">
        <v>1615044.42</v>
      </c>
      <c r="F83" s="181">
        <v>1615044.42</v>
      </c>
      <c r="G83" s="181">
        <v>1615044.42</v>
      </c>
      <c r="H83" s="181">
        <v>-1754316.58</v>
      </c>
    </row>
    <row r="84" spans="1:8" ht="34.5" x14ac:dyDescent="0.25">
      <c r="A84" s="182" t="s">
        <v>616</v>
      </c>
      <c r="B84" s="56" t="s">
        <v>1460</v>
      </c>
      <c r="C84" s="181">
        <v>473101</v>
      </c>
      <c r="D84" s="181">
        <v>43621.099999999919</v>
      </c>
      <c r="E84" s="181">
        <v>516722.09999999992</v>
      </c>
      <c r="F84" s="181">
        <v>516722.09999999992</v>
      </c>
      <c r="G84" s="181">
        <v>516722.09999999992</v>
      </c>
      <c r="H84" s="181">
        <v>43621.099999999919</v>
      </c>
    </row>
    <row r="85" spans="1:8" ht="23.25" x14ac:dyDescent="0.25">
      <c r="A85" s="182" t="s">
        <v>617</v>
      </c>
      <c r="B85" s="56" t="s">
        <v>1461</v>
      </c>
      <c r="C85" s="181">
        <v>909733</v>
      </c>
      <c r="D85" s="181">
        <v>165048.68000000017</v>
      </c>
      <c r="E85" s="181">
        <v>1074781.6800000002</v>
      </c>
      <c r="F85" s="181">
        <v>1074781.6800000002</v>
      </c>
      <c r="G85" s="181">
        <v>1074781.6800000002</v>
      </c>
      <c r="H85" s="181">
        <v>165048.68000000017</v>
      </c>
    </row>
    <row r="86" spans="1:8" ht="23.25" x14ac:dyDescent="0.25">
      <c r="A86" s="183" t="s">
        <v>1733</v>
      </c>
      <c r="B86" s="56" t="s">
        <v>1756</v>
      </c>
      <c r="C86" s="181">
        <v>44800005</v>
      </c>
      <c r="D86" s="181">
        <v>-36119755.079999998</v>
      </c>
      <c r="E86" s="181">
        <v>8680249.9199999999</v>
      </c>
      <c r="F86" s="181">
        <v>8680249.9199999999</v>
      </c>
      <c r="G86" s="181">
        <v>8680249.9199999999</v>
      </c>
      <c r="H86" s="181">
        <v>-36119755.079999998</v>
      </c>
    </row>
    <row r="87" spans="1:8" ht="23.25" x14ac:dyDescent="0.25">
      <c r="A87" s="183" t="s">
        <v>1734</v>
      </c>
      <c r="B87" s="56" t="s">
        <v>1735</v>
      </c>
      <c r="C87" s="181">
        <v>6000000</v>
      </c>
      <c r="D87" s="181">
        <v>-6000000</v>
      </c>
      <c r="E87" s="181">
        <v>0</v>
      </c>
      <c r="F87" s="181">
        <v>0</v>
      </c>
      <c r="G87" s="181">
        <v>0</v>
      </c>
      <c r="H87" s="181">
        <v>-6000000</v>
      </c>
    </row>
    <row r="88" spans="1:8" s="35" customFormat="1" ht="34.5" x14ac:dyDescent="0.25">
      <c r="A88" s="184" t="s">
        <v>618</v>
      </c>
      <c r="B88" s="52" t="s">
        <v>1462</v>
      </c>
      <c r="C88" s="178">
        <v>0</v>
      </c>
      <c r="D88" s="178">
        <v>0</v>
      </c>
      <c r="E88" s="178">
        <v>0</v>
      </c>
      <c r="F88" s="178">
        <v>0</v>
      </c>
      <c r="G88" s="178">
        <v>0</v>
      </c>
      <c r="H88" s="178">
        <v>0</v>
      </c>
    </row>
    <row r="89" spans="1:8" s="33" customFormat="1" ht="34.5" x14ac:dyDescent="0.25">
      <c r="A89" s="273" t="s">
        <v>619</v>
      </c>
      <c r="B89" s="55" t="s">
        <v>1462</v>
      </c>
      <c r="C89" s="180">
        <v>0</v>
      </c>
      <c r="D89" s="180">
        <v>0</v>
      </c>
      <c r="E89" s="180">
        <v>0</v>
      </c>
      <c r="F89" s="180">
        <v>0</v>
      </c>
      <c r="G89" s="180">
        <v>0</v>
      </c>
      <c r="H89" s="180">
        <v>0</v>
      </c>
    </row>
    <row r="90" spans="1:8" ht="34.5" x14ac:dyDescent="0.25">
      <c r="A90" s="182" t="s">
        <v>620</v>
      </c>
      <c r="B90" s="56" t="s">
        <v>1463</v>
      </c>
      <c r="C90" s="181">
        <v>0</v>
      </c>
      <c r="D90" s="181">
        <v>0</v>
      </c>
      <c r="E90" s="181">
        <v>0</v>
      </c>
      <c r="F90" s="181">
        <v>0</v>
      </c>
      <c r="G90" s="181">
        <v>0</v>
      </c>
      <c r="H90" s="181">
        <v>0</v>
      </c>
    </row>
    <row r="91" spans="1:8" s="35" customFormat="1" x14ac:dyDescent="0.25">
      <c r="A91" s="184"/>
      <c r="B91" s="52" t="s">
        <v>1490</v>
      </c>
      <c r="C91" s="178">
        <v>0</v>
      </c>
      <c r="D91" s="178">
        <v>0</v>
      </c>
      <c r="E91" s="178">
        <v>0</v>
      </c>
      <c r="F91" s="178">
        <v>0</v>
      </c>
      <c r="G91" s="178">
        <v>0</v>
      </c>
      <c r="H91" s="178">
        <v>0</v>
      </c>
    </row>
    <row r="92" spans="1:8" s="35" customFormat="1" x14ac:dyDescent="0.25">
      <c r="A92" s="184"/>
      <c r="B92" s="52" t="s">
        <v>1491</v>
      </c>
      <c r="C92" s="178">
        <v>0</v>
      </c>
      <c r="D92" s="178">
        <v>0</v>
      </c>
      <c r="E92" s="178">
        <v>0</v>
      </c>
      <c r="F92" s="178">
        <v>0</v>
      </c>
      <c r="G92" s="178">
        <v>0</v>
      </c>
      <c r="H92" s="178">
        <v>0</v>
      </c>
    </row>
    <row r="93" spans="1:8" s="35" customFormat="1" x14ac:dyDescent="0.25">
      <c r="A93" s="184" t="s">
        <v>621</v>
      </c>
      <c r="B93" s="52" t="s">
        <v>622</v>
      </c>
      <c r="C93" s="178">
        <v>1380920564</v>
      </c>
      <c r="D93" s="178">
        <v>232616263.17999983</v>
      </c>
      <c r="E93" s="178">
        <v>1613536827.1799998</v>
      </c>
      <c r="F93" s="178">
        <v>1613536827.1799998</v>
      </c>
      <c r="G93" s="178">
        <v>1613536827.1799998</v>
      </c>
      <c r="H93" s="178">
        <v>232616263.17999983</v>
      </c>
    </row>
    <row r="94" spans="1:8" s="34" customFormat="1" x14ac:dyDescent="0.25">
      <c r="A94" s="272" t="s">
        <v>623</v>
      </c>
      <c r="B94" s="54" t="s">
        <v>624</v>
      </c>
      <c r="C94" s="179">
        <v>1304012711</v>
      </c>
      <c r="D94" s="179">
        <v>244844335.83999991</v>
      </c>
      <c r="E94" s="179">
        <v>1548857046.8399999</v>
      </c>
      <c r="F94" s="179">
        <v>1548857046.8399999</v>
      </c>
      <c r="G94" s="179">
        <v>1548857046.8399999</v>
      </c>
      <c r="H94" s="179">
        <v>244844335.83999991</v>
      </c>
    </row>
    <row r="95" spans="1:8" s="33" customFormat="1" ht="23.25" x14ac:dyDescent="0.25">
      <c r="A95" s="273" t="s">
        <v>625</v>
      </c>
      <c r="B95" s="55" t="s">
        <v>1464</v>
      </c>
      <c r="C95" s="180">
        <v>169861655</v>
      </c>
      <c r="D95" s="180">
        <v>27352856.730000019</v>
      </c>
      <c r="E95" s="180">
        <v>197214511.73000002</v>
      </c>
      <c r="F95" s="180">
        <v>197214511.73000002</v>
      </c>
      <c r="G95" s="180">
        <v>197214511.73000002</v>
      </c>
      <c r="H95" s="180">
        <v>27352856.730000019</v>
      </c>
    </row>
    <row r="96" spans="1:8" ht="23.25" x14ac:dyDescent="0.25">
      <c r="A96" s="182" t="s">
        <v>626</v>
      </c>
      <c r="B96" s="56" t="s">
        <v>1465</v>
      </c>
      <c r="C96" s="181">
        <v>122876826</v>
      </c>
      <c r="D96" s="181">
        <v>14989308.019999981</v>
      </c>
      <c r="E96" s="181">
        <v>137866134.01999998</v>
      </c>
      <c r="F96" s="181">
        <v>137866134.01999998</v>
      </c>
      <c r="G96" s="181">
        <v>137866134.01999998</v>
      </c>
      <c r="H96" s="181">
        <v>14989308.019999981</v>
      </c>
    </row>
    <row r="97" spans="1:8" ht="23.25" x14ac:dyDescent="0.25">
      <c r="A97" s="182" t="s">
        <v>627</v>
      </c>
      <c r="B97" s="56" t="s">
        <v>1466</v>
      </c>
      <c r="C97" s="181">
        <v>4914220</v>
      </c>
      <c r="D97" s="181">
        <v>2516888.04</v>
      </c>
      <c r="E97" s="181">
        <v>7431108.04</v>
      </c>
      <c r="F97" s="181">
        <v>7431108.04</v>
      </c>
      <c r="G97" s="181">
        <v>7431108.04</v>
      </c>
      <c r="H97" s="181">
        <v>2516888.04</v>
      </c>
    </row>
    <row r="98" spans="1:8" x14ac:dyDescent="0.25">
      <c r="A98" s="182" t="s">
        <v>628</v>
      </c>
      <c r="B98" s="56" t="s">
        <v>629</v>
      </c>
      <c r="C98" s="181">
        <v>4458746</v>
      </c>
      <c r="D98" s="181">
        <v>2549611.9399999985</v>
      </c>
      <c r="E98" s="181">
        <v>7008357.9399999985</v>
      </c>
      <c r="F98" s="181">
        <v>7008357.9399999985</v>
      </c>
      <c r="G98" s="181">
        <v>7008357.9399999985</v>
      </c>
      <c r="H98" s="181">
        <v>2549611.9399999985</v>
      </c>
    </row>
    <row r="99" spans="1:8" ht="23.25" x14ac:dyDescent="0.25">
      <c r="A99" s="182" t="s">
        <v>630</v>
      </c>
      <c r="B99" s="56" t="s">
        <v>1467</v>
      </c>
      <c r="C99" s="181">
        <v>21580334</v>
      </c>
      <c r="D99" s="181">
        <v>5289795.1900000013</v>
      </c>
      <c r="E99" s="181">
        <v>26870129.190000001</v>
      </c>
      <c r="F99" s="181">
        <v>26870129.190000001</v>
      </c>
      <c r="G99" s="181">
        <v>26870129.190000001</v>
      </c>
      <c r="H99" s="181">
        <v>5289795.1900000013</v>
      </c>
    </row>
    <row r="100" spans="1:8" x14ac:dyDescent="0.25">
      <c r="A100" s="182" t="s">
        <v>631</v>
      </c>
      <c r="B100" s="56" t="s">
        <v>632</v>
      </c>
      <c r="C100" s="181">
        <v>4203</v>
      </c>
      <c r="D100" s="181">
        <v>12255.57</v>
      </c>
      <c r="E100" s="181">
        <v>16458.57</v>
      </c>
      <c r="F100" s="181">
        <v>16458.57</v>
      </c>
      <c r="G100" s="181">
        <v>16458.57</v>
      </c>
      <c r="H100" s="181">
        <v>12255.57</v>
      </c>
    </row>
    <row r="101" spans="1:8" x14ac:dyDescent="0.25">
      <c r="A101" s="182" t="s">
        <v>633</v>
      </c>
      <c r="B101" s="56" t="s">
        <v>634</v>
      </c>
      <c r="C101" s="181">
        <v>231959</v>
      </c>
      <c r="D101" s="181">
        <v>-102729.95</v>
      </c>
      <c r="E101" s="181">
        <v>129229.05</v>
      </c>
      <c r="F101" s="181">
        <v>129229.05</v>
      </c>
      <c r="G101" s="181">
        <v>129229.05</v>
      </c>
      <c r="H101" s="181">
        <v>-102729.95</v>
      </c>
    </row>
    <row r="102" spans="1:8" x14ac:dyDescent="0.25">
      <c r="A102" s="182" t="s">
        <v>1569</v>
      </c>
      <c r="B102" s="56" t="s">
        <v>1570</v>
      </c>
      <c r="C102" s="181">
        <v>0</v>
      </c>
      <c r="D102" s="181">
        <v>0</v>
      </c>
      <c r="E102" s="181">
        <v>0</v>
      </c>
      <c r="F102" s="181">
        <v>0</v>
      </c>
      <c r="G102" s="181">
        <v>0</v>
      </c>
      <c r="H102" s="181">
        <v>0</v>
      </c>
    </row>
    <row r="103" spans="1:8" x14ac:dyDescent="0.25">
      <c r="A103" s="182" t="s">
        <v>635</v>
      </c>
      <c r="B103" s="56" t="s">
        <v>636</v>
      </c>
      <c r="C103" s="181">
        <v>4777</v>
      </c>
      <c r="D103" s="181">
        <v>-3691.3</v>
      </c>
      <c r="E103" s="181">
        <v>1085.7</v>
      </c>
      <c r="F103" s="181">
        <v>1085.7</v>
      </c>
      <c r="G103" s="181">
        <v>1085.7</v>
      </c>
      <c r="H103" s="181">
        <v>-3691.3</v>
      </c>
    </row>
    <row r="104" spans="1:8" x14ac:dyDescent="0.25">
      <c r="A104" s="182" t="s">
        <v>637</v>
      </c>
      <c r="B104" s="56" t="s">
        <v>638</v>
      </c>
      <c r="C104" s="181">
        <v>0</v>
      </c>
      <c r="D104" s="181">
        <v>1085.7</v>
      </c>
      <c r="E104" s="181">
        <v>1085.7</v>
      </c>
      <c r="F104" s="181">
        <v>1085.7</v>
      </c>
      <c r="G104" s="181">
        <v>1085.7</v>
      </c>
      <c r="H104" s="181">
        <v>1085.7</v>
      </c>
    </row>
    <row r="105" spans="1:8" x14ac:dyDescent="0.25">
      <c r="A105" s="182" t="s">
        <v>639</v>
      </c>
      <c r="B105" s="56" t="s">
        <v>640</v>
      </c>
      <c r="C105" s="181">
        <v>166750</v>
      </c>
      <c r="D105" s="181">
        <v>181457.3</v>
      </c>
      <c r="E105" s="181">
        <v>348207.3</v>
      </c>
      <c r="F105" s="181">
        <v>348207.3</v>
      </c>
      <c r="G105" s="181">
        <v>348207.3</v>
      </c>
      <c r="H105" s="181">
        <v>181457.3</v>
      </c>
    </row>
    <row r="106" spans="1:8" x14ac:dyDescent="0.25">
      <c r="A106" s="182" t="s">
        <v>1798</v>
      </c>
      <c r="B106" s="56" t="s">
        <v>1799</v>
      </c>
      <c r="C106" s="181">
        <v>641</v>
      </c>
      <c r="D106" s="181">
        <v>10.419999999999959</v>
      </c>
      <c r="E106" s="181">
        <v>651.41999999999996</v>
      </c>
      <c r="F106" s="181">
        <v>651.41999999999996</v>
      </c>
      <c r="G106" s="181">
        <v>651.41999999999996</v>
      </c>
      <c r="H106" s="181">
        <v>10.419999999999959</v>
      </c>
    </row>
    <row r="107" spans="1:8" x14ac:dyDescent="0.25">
      <c r="A107" s="182" t="s">
        <v>641</v>
      </c>
      <c r="B107" s="56" t="s">
        <v>642</v>
      </c>
      <c r="C107" s="181">
        <v>287828</v>
      </c>
      <c r="D107" s="181">
        <v>436901.72</v>
      </c>
      <c r="E107" s="181">
        <v>724729.72</v>
      </c>
      <c r="F107" s="181">
        <v>724729.72</v>
      </c>
      <c r="G107" s="181">
        <v>724729.72</v>
      </c>
      <c r="H107" s="181">
        <v>436901.72</v>
      </c>
    </row>
    <row r="108" spans="1:8" ht="23.25" x14ac:dyDescent="0.25">
      <c r="A108" s="182" t="s">
        <v>643</v>
      </c>
      <c r="B108" s="56" t="s">
        <v>644</v>
      </c>
      <c r="C108" s="181">
        <v>187226</v>
      </c>
      <c r="D108" s="181">
        <v>117018.32999999996</v>
      </c>
      <c r="E108" s="181">
        <v>304244.32999999996</v>
      </c>
      <c r="F108" s="181">
        <v>304244.32999999996</v>
      </c>
      <c r="G108" s="181">
        <v>304244.32999999996</v>
      </c>
      <c r="H108" s="181">
        <v>117018.32999999996</v>
      </c>
    </row>
    <row r="109" spans="1:8" ht="23.25" x14ac:dyDescent="0.25">
      <c r="A109" s="182" t="s">
        <v>645</v>
      </c>
      <c r="B109" s="56" t="s">
        <v>646</v>
      </c>
      <c r="C109" s="181">
        <v>24678</v>
      </c>
      <c r="D109" s="181">
        <v>-13893.449999999999</v>
      </c>
      <c r="E109" s="181">
        <v>10784.550000000001</v>
      </c>
      <c r="F109" s="181">
        <v>10784.550000000001</v>
      </c>
      <c r="G109" s="181">
        <v>10784.550000000001</v>
      </c>
      <c r="H109" s="181">
        <v>-13893.449999999999</v>
      </c>
    </row>
    <row r="110" spans="1:8" ht="23.25" x14ac:dyDescent="0.25">
      <c r="A110" s="182" t="s">
        <v>647</v>
      </c>
      <c r="B110" s="56" t="s">
        <v>1468</v>
      </c>
      <c r="C110" s="181">
        <v>163271</v>
      </c>
      <c r="D110" s="181">
        <v>17678.650000000023</v>
      </c>
      <c r="E110" s="181">
        <v>180949.65000000002</v>
      </c>
      <c r="F110" s="181">
        <v>180949.65000000002</v>
      </c>
      <c r="G110" s="181">
        <v>180949.65000000002</v>
      </c>
      <c r="H110" s="181">
        <v>17678.650000000023</v>
      </c>
    </row>
    <row r="111" spans="1:8" x14ac:dyDescent="0.25">
      <c r="A111" s="182" t="s">
        <v>649</v>
      </c>
      <c r="B111" s="56" t="s">
        <v>650</v>
      </c>
      <c r="C111" s="181">
        <v>35080</v>
      </c>
      <c r="D111" s="181">
        <v>-35080</v>
      </c>
      <c r="E111" s="181">
        <v>0</v>
      </c>
      <c r="F111" s="181">
        <v>0</v>
      </c>
      <c r="G111" s="181">
        <v>0</v>
      </c>
      <c r="H111" s="181">
        <v>-35080</v>
      </c>
    </row>
    <row r="112" spans="1:8" x14ac:dyDescent="0.25">
      <c r="A112" s="182" t="s">
        <v>1606</v>
      </c>
      <c r="B112" s="56" t="s">
        <v>1607</v>
      </c>
      <c r="C112" s="181">
        <v>0</v>
      </c>
      <c r="D112" s="181">
        <v>700</v>
      </c>
      <c r="E112" s="181">
        <v>700</v>
      </c>
      <c r="F112" s="181">
        <v>700</v>
      </c>
      <c r="G112" s="181">
        <v>700</v>
      </c>
      <c r="H112" s="181">
        <v>700</v>
      </c>
    </row>
    <row r="113" spans="1:8" x14ac:dyDescent="0.25">
      <c r="A113" s="182" t="s">
        <v>651</v>
      </c>
      <c r="B113" s="56" t="s">
        <v>652</v>
      </c>
      <c r="C113" s="181">
        <v>27676</v>
      </c>
      <c r="D113" s="181">
        <v>-533.50000000000364</v>
      </c>
      <c r="E113" s="181">
        <v>27142.499999999996</v>
      </c>
      <c r="F113" s="181">
        <v>27142.499999999996</v>
      </c>
      <c r="G113" s="181">
        <v>27142.499999999996</v>
      </c>
      <c r="H113" s="181">
        <v>-533.50000000000364</v>
      </c>
    </row>
    <row r="114" spans="1:8" ht="23.25" x14ac:dyDescent="0.25">
      <c r="A114" s="182" t="s">
        <v>653</v>
      </c>
      <c r="B114" s="56" t="s">
        <v>654</v>
      </c>
      <c r="C114" s="181">
        <v>1021890</v>
      </c>
      <c r="D114" s="181">
        <v>-300550.05000000016</v>
      </c>
      <c r="E114" s="181">
        <v>721339.94999999984</v>
      </c>
      <c r="F114" s="181">
        <v>721339.94999999984</v>
      </c>
      <c r="G114" s="181">
        <v>721339.94999999984</v>
      </c>
      <c r="H114" s="181">
        <v>-300550.05000000016</v>
      </c>
    </row>
    <row r="115" spans="1:8" ht="23.25" x14ac:dyDescent="0.25">
      <c r="A115" s="182" t="s">
        <v>655</v>
      </c>
      <c r="B115" s="56" t="s">
        <v>1469</v>
      </c>
      <c r="C115" s="181">
        <v>3783</v>
      </c>
      <c r="D115" s="181">
        <v>-1611.6</v>
      </c>
      <c r="E115" s="181">
        <v>2171.4</v>
      </c>
      <c r="F115" s="181">
        <v>2171.4</v>
      </c>
      <c r="G115" s="181">
        <v>2171.4</v>
      </c>
      <c r="H115" s="181">
        <v>-1611.6</v>
      </c>
    </row>
    <row r="116" spans="1:8" ht="23.25" x14ac:dyDescent="0.25">
      <c r="A116" s="182" t="s">
        <v>656</v>
      </c>
      <c r="B116" s="56" t="s">
        <v>657</v>
      </c>
      <c r="C116" s="181">
        <v>0</v>
      </c>
      <c r="D116" s="181">
        <v>300</v>
      </c>
      <c r="E116" s="181">
        <v>300</v>
      </c>
      <c r="F116" s="181">
        <v>300</v>
      </c>
      <c r="G116" s="181">
        <v>300</v>
      </c>
      <c r="H116" s="181">
        <v>300</v>
      </c>
    </row>
    <row r="117" spans="1:8" ht="23.25" x14ac:dyDescent="0.25">
      <c r="A117" s="182" t="s">
        <v>658</v>
      </c>
      <c r="B117" s="56" t="s">
        <v>1470</v>
      </c>
      <c r="C117" s="181">
        <v>738810</v>
      </c>
      <c r="D117" s="181">
        <v>-33867.300000000163</v>
      </c>
      <c r="E117" s="181">
        <v>704942.69999999984</v>
      </c>
      <c r="F117" s="181">
        <v>704942.69999999984</v>
      </c>
      <c r="G117" s="181">
        <v>704942.69999999984</v>
      </c>
      <c r="H117" s="181">
        <v>-33867.300000000163</v>
      </c>
    </row>
    <row r="118" spans="1:8" x14ac:dyDescent="0.25">
      <c r="A118" s="182" t="s">
        <v>659</v>
      </c>
      <c r="B118" s="56" t="s">
        <v>660</v>
      </c>
      <c r="C118" s="181">
        <v>0</v>
      </c>
      <c r="D118" s="181">
        <v>0</v>
      </c>
      <c r="E118" s="181">
        <v>0</v>
      </c>
      <c r="F118" s="181">
        <v>0</v>
      </c>
      <c r="G118" s="181">
        <v>0</v>
      </c>
      <c r="H118" s="181">
        <v>0</v>
      </c>
    </row>
    <row r="119" spans="1:8" x14ac:dyDescent="0.25">
      <c r="A119" s="182" t="s">
        <v>661</v>
      </c>
      <c r="B119" s="56" t="s">
        <v>662</v>
      </c>
      <c r="C119" s="181">
        <v>0</v>
      </c>
      <c r="D119" s="181">
        <v>0</v>
      </c>
      <c r="E119" s="181">
        <v>0</v>
      </c>
      <c r="F119" s="181">
        <v>0</v>
      </c>
      <c r="G119" s="181">
        <v>0</v>
      </c>
      <c r="H119" s="181">
        <v>0</v>
      </c>
    </row>
    <row r="120" spans="1:8" x14ac:dyDescent="0.25">
      <c r="A120" s="182" t="s">
        <v>663</v>
      </c>
      <c r="B120" s="56" t="s">
        <v>664</v>
      </c>
      <c r="C120" s="181">
        <v>280092</v>
      </c>
      <c r="D120" s="181">
        <v>45477.299999999988</v>
      </c>
      <c r="E120" s="181">
        <v>325569.3</v>
      </c>
      <c r="F120" s="181">
        <v>325569.3</v>
      </c>
      <c r="G120" s="181">
        <v>325569.3</v>
      </c>
      <c r="H120" s="181">
        <v>45477.299999999988</v>
      </c>
    </row>
    <row r="121" spans="1:8" x14ac:dyDescent="0.25">
      <c r="A121" s="182" t="s">
        <v>665</v>
      </c>
      <c r="B121" s="56" t="s">
        <v>666</v>
      </c>
      <c r="C121" s="181">
        <v>22861</v>
      </c>
      <c r="D121" s="181">
        <v>20682.71</v>
      </c>
      <c r="E121" s="181">
        <v>43543.71</v>
      </c>
      <c r="F121" s="181">
        <v>43543.71</v>
      </c>
      <c r="G121" s="181">
        <v>43543.71</v>
      </c>
      <c r="H121" s="181">
        <v>20682.71</v>
      </c>
    </row>
    <row r="122" spans="1:8" x14ac:dyDescent="0.25">
      <c r="A122" s="182" t="s">
        <v>667</v>
      </c>
      <c r="B122" s="56" t="s">
        <v>668</v>
      </c>
      <c r="C122" s="181">
        <v>4262</v>
      </c>
      <c r="D122" s="181">
        <v>-2524.88</v>
      </c>
      <c r="E122" s="181">
        <v>1737.12</v>
      </c>
      <c r="F122" s="181">
        <v>1737.12</v>
      </c>
      <c r="G122" s="181">
        <v>1737.12</v>
      </c>
      <c r="H122" s="181">
        <v>-2524.88</v>
      </c>
    </row>
    <row r="123" spans="1:8" ht="23.25" x14ac:dyDescent="0.25">
      <c r="A123" s="182" t="s">
        <v>669</v>
      </c>
      <c r="B123" s="56" t="s">
        <v>670</v>
      </c>
      <c r="C123" s="181">
        <v>454213</v>
      </c>
      <c r="D123" s="181">
        <v>-206317.09999999998</v>
      </c>
      <c r="E123" s="181">
        <v>247895.90000000002</v>
      </c>
      <c r="F123" s="181">
        <v>247895.90000000002</v>
      </c>
      <c r="G123" s="181">
        <v>247895.90000000002</v>
      </c>
      <c r="H123" s="181">
        <v>-206317.09999999998</v>
      </c>
    </row>
    <row r="124" spans="1:8" x14ac:dyDescent="0.25">
      <c r="A124" s="182" t="s">
        <v>671</v>
      </c>
      <c r="B124" s="56" t="s">
        <v>672</v>
      </c>
      <c r="C124" s="181">
        <v>1001823</v>
      </c>
      <c r="D124" s="181">
        <v>132679.64999999991</v>
      </c>
      <c r="E124" s="181">
        <v>1134502.6499999999</v>
      </c>
      <c r="F124" s="181">
        <v>1134502.6499999999</v>
      </c>
      <c r="G124" s="181">
        <v>1134502.6499999999</v>
      </c>
      <c r="H124" s="181">
        <v>132679.64999999991</v>
      </c>
    </row>
    <row r="125" spans="1:8" x14ac:dyDescent="0.25">
      <c r="A125" s="182" t="s">
        <v>673</v>
      </c>
      <c r="B125" s="56" t="s">
        <v>674</v>
      </c>
      <c r="C125" s="181">
        <v>708467</v>
      </c>
      <c r="D125" s="181">
        <v>212252.84999999998</v>
      </c>
      <c r="E125" s="181">
        <v>920719.85</v>
      </c>
      <c r="F125" s="181">
        <v>920719.85</v>
      </c>
      <c r="G125" s="181">
        <v>920719.85</v>
      </c>
      <c r="H125" s="181">
        <v>212252.84999999998</v>
      </c>
    </row>
    <row r="126" spans="1:8" x14ac:dyDescent="0.25">
      <c r="A126" s="182" t="s">
        <v>675</v>
      </c>
      <c r="B126" s="56" t="s">
        <v>676</v>
      </c>
      <c r="C126" s="181">
        <v>241559</v>
      </c>
      <c r="D126" s="181">
        <v>110157.82</v>
      </c>
      <c r="E126" s="181">
        <v>351716.82</v>
      </c>
      <c r="F126" s="181">
        <v>351716.82</v>
      </c>
      <c r="G126" s="181">
        <v>351716.82</v>
      </c>
      <c r="H126" s="181">
        <v>110157.82</v>
      </c>
    </row>
    <row r="127" spans="1:8" x14ac:dyDescent="0.25">
      <c r="A127" s="182" t="s">
        <v>1619</v>
      </c>
      <c r="B127" s="56" t="s">
        <v>1620</v>
      </c>
      <c r="C127" s="181">
        <v>534</v>
      </c>
      <c r="D127" s="181">
        <v>-534</v>
      </c>
      <c r="E127" s="181">
        <v>0</v>
      </c>
      <c r="F127" s="181">
        <v>0</v>
      </c>
      <c r="G127" s="181">
        <v>0</v>
      </c>
      <c r="H127" s="181">
        <v>-534</v>
      </c>
    </row>
    <row r="128" spans="1:8" ht="23.25" x14ac:dyDescent="0.25">
      <c r="A128" s="182" t="s">
        <v>677</v>
      </c>
      <c r="B128" s="56" t="s">
        <v>1471</v>
      </c>
      <c r="C128" s="181">
        <v>0</v>
      </c>
      <c r="D128" s="181">
        <v>0</v>
      </c>
      <c r="E128" s="181">
        <v>0</v>
      </c>
      <c r="F128" s="181">
        <v>0</v>
      </c>
      <c r="G128" s="181">
        <v>0</v>
      </c>
      <c r="H128" s="181">
        <v>0</v>
      </c>
    </row>
    <row r="129" spans="1:8" x14ac:dyDescent="0.25">
      <c r="A129" s="182" t="s">
        <v>678</v>
      </c>
      <c r="B129" s="56" t="s">
        <v>679</v>
      </c>
      <c r="C129" s="181">
        <v>134104</v>
      </c>
      <c r="D129" s="181">
        <v>-69565.75</v>
      </c>
      <c r="E129" s="181">
        <v>64538.25</v>
      </c>
      <c r="F129" s="181">
        <v>64538.25</v>
      </c>
      <c r="G129" s="181">
        <v>64538.25</v>
      </c>
      <c r="H129" s="181">
        <v>-69565.75</v>
      </c>
    </row>
    <row r="130" spans="1:8" x14ac:dyDescent="0.25">
      <c r="A130" s="182" t="s">
        <v>680</v>
      </c>
      <c r="B130" s="56" t="s">
        <v>681</v>
      </c>
      <c r="C130" s="181">
        <v>67103</v>
      </c>
      <c r="D130" s="181">
        <v>124054.96000000002</v>
      </c>
      <c r="E130" s="181">
        <v>191157.96000000002</v>
      </c>
      <c r="F130" s="181">
        <v>191157.96000000002</v>
      </c>
      <c r="G130" s="181">
        <v>191157.96000000002</v>
      </c>
      <c r="H130" s="181">
        <v>124054.96000000002</v>
      </c>
    </row>
    <row r="131" spans="1:8" x14ac:dyDescent="0.25">
      <c r="A131" s="182" t="s">
        <v>682</v>
      </c>
      <c r="B131" s="56" t="s">
        <v>683</v>
      </c>
      <c r="C131" s="181">
        <v>256223</v>
      </c>
      <c r="D131" s="181">
        <v>-22384.440000000002</v>
      </c>
      <c r="E131" s="181">
        <v>233838.56</v>
      </c>
      <c r="F131" s="181">
        <v>233838.56</v>
      </c>
      <c r="G131" s="181">
        <v>233838.56</v>
      </c>
      <c r="H131" s="181">
        <v>-22384.440000000002</v>
      </c>
    </row>
    <row r="132" spans="1:8" x14ac:dyDescent="0.25">
      <c r="A132" s="182" t="s">
        <v>684</v>
      </c>
      <c r="B132" s="56" t="s">
        <v>685</v>
      </c>
      <c r="C132" s="181">
        <v>8835476</v>
      </c>
      <c r="D132" s="181">
        <v>1061545.110000005</v>
      </c>
      <c r="E132" s="181">
        <v>9897021.110000005</v>
      </c>
      <c r="F132" s="181">
        <v>9897021.110000005</v>
      </c>
      <c r="G132" s="181">
        <v>9897021.110000005</v>
      </c>
      <c r="H132" s="181">
        <v>1061545.110000005</v>
      </c>
    </row>
    <row r="133" spans="1:8" x14ac:dyDescent="0.25">
      <c r="A133" s="182" t="s">
        <v>686</v>
      </c>
      <c r="B133" s="56" t="s">
        <v>687</v>
      </c>
      <c r="C133" s="181">
        <v>507380</v>
      </c>
      <c r="D133" s="181">
        <v>36716.770000000019</v>
      </c>
      <c r="E133" s="181">
        <v>544096.77</v>
      </c>
      <c r="F133" s="181">
        <v>544096.77</v>
      </c>
      <c r="G133" s="181">
        <v>544096.77</v>
      </c>
      <c r="H133" s="181">
        <v>36716.770000000019</v>
      </c>
    </row>
    <row r="134" spans="1:8" ht="23.25" x14ac:dyDescent="0.25">
      <c r="A134" s="182" t="s">
        <v>688</v>
      </c>
      <c r="B134" s="56" t="s">
        <v>689</v>
      </c>
      <c r="C134" s="181">
        <v>569217</v>
      </c>
      <c r="D134" s="181">
        <v>306851.37999999989</v>
      </c>
      <c r="E134" s="181">
        <v>876068.37999999989</v>
      </c>
      <c r="F134" s="181">
        <v>876068.37999999989</v>
      </c>
      <c r="G134" s="181">
        <v>876068.37999999989</v>
      </c>
      <c r="H134" s="181">
        <v>306851.37999999989</v>
      </c>
    </row>
    <row r="135" spans="1:8" x14ac:dyDescent="0.25">
      <c r="A135" s="182" t="s">
        <v>690</v>
      </c>
      <c r="B135" s="56" t="s">
        <v>691</v>
      </c>
      <c r="C135" s="181">
        <v>0</v>
      </c>
      <c r="D135" s="181">
        <v>1110.3</v>
      </c>
      <c r="E135" s="181">
        <v>1110.3</v>
      </c>
      <c r="F135" s="181">
        <v>1110.3</v>
      </c>
      <c r="G135" s="181">
        <v>1110.3</v>
      </c>
      <c r="H135" s="181">
        <v>1110.3</v>
      </c>
    </row>
    <row r="136" spans="1:8" ht="23.25" x14ac:dyDescent="0.25">
      <c r="A136" s="182" t="s">
        <v>692</v>
      </c>
      <c r="B136" s="56" t="s">
        <v>1472</v>
      </c>
      <c r="C136" s="181">
        <v>49643</v>
      </c>
      <c r="D136" s="181">
        <v>-18399.68</v>
      </c>
      <c r="E136" s="181">
        <v>31243.32</v>
      </c>
      <c r="F136" s="181">
        <v>31243.32</v>
      </c>
      <c r="G136" s="181">
        <v>31243.32</v>
      </c>
      <c r="H136" s="181">
        <v>-18399.68</v>
      </c>
    </row>
    <row r="137" spans="1:8" s="33" customFormat="1" ht="23.25" x14ac:dyDescent="0.25">
      <c r="A137" s="273" t="s">
        <v>693</v>
      </c>
      <c r="B137" s="55" t="s">
        <v>694</v>
      </c>
      <c r="C137" s="180">
        <v>7755728</v>
      </c>
      <c r="D137" s="180">
        <v>1167804.6600000001</v>
      </c>
      <c r="E137" s="180">
        <v>8923532.6600000001</v>
      </c>
      <c r="F137" s="180">
        <v>8923532.6600000001</v>
      </c>
      <c r="G137" s="180">
        <v>8923532.6600000001</v>
      </c>
      <c r="H137" s="180">
        <v>1167804.6600000001</v>
      </c>
    </row>
    <row r="138" spans="1:8" ht="23.25" x14ac:dyDescent="0.25">
      <c r="A138" s="182" t="s">
        <v>695</v>
      </c>
      <c r="B138" s="56" t="s">
        <v>696</v>
      </c>
      <c r="C138" s="181">
        <v>3650721</v>
      </c>
      <c r="D138" s="181">
        <v>-804809.36999999965</v>
      </c>
      <c r="E138" s="181">
        <v>2845911.6300000004</v>
      </c>
      <c r="F138" s="181">
        <v>2845911.6300000004</v>
      </c>
      <c r="G138" s="181">
        <v>2845911.6300000004</v>
      </c>
      <c r="H138" s="181">
        <v>-804809.36999999965</v>
      </c>
    </row>
    <row r="139" spans="1:8" x14ac:dyDescent="0.25">
      <c r="A139" s="182" t="s">
        <v>697</v>
      </c>
      <c r="B139" s="56" t="s">
        <v>698</v>
      </c>
      <c r="C139" s="181">
        <v>3855</v>
      </c>
      <c r="D139" s="181">
        <v>-3855</v>
      </c>
      <c r="E139" s="181">
        <v>0</v>
      </c>
      <c r="F139" s="181">
        <v>0</v>
      </c>
      <c r="G139" s="181">
        <v>0</v>
      </c>
      <c r="H139" s="181">
        <v>-3855</v>
      </c>
    </row>
    <row r="140" spans="1:8" x14ac:dyDescent="0.25">
      <c r="A140" s="182" t="s">
        <v>699</v>
      </c>
      <c r="B140" s="56" t="s">
        <v>700</v>
      </c>
      <c r="C140" s="181">
        <v>9794</v>
      </c>
      <c r="D140" s="181">
        <v>20197.78</v>
      </c>
      <c r="E140" s="181">
        <v>29991.78</v>
      </c>
      <c r="F140" s="181">
        <v>29991.78</v>
      </c>
      <c r="G140" s="181">
        <v>29991.78</v>
      </c>
      <c r="H140" s="181">
        <v>20197.78</v>
      </c>
    </row>
    <row r="141" spans="1:8" x14ac:dyDescent="0.25">
      <c r="A141" s="182" t="s">
        <v>701</v>
      </c>
      <c r="B141" s="56" t="s">
        <v>702</v>
      </c>
      <c r="C141" s="181">
        <v>186651</v>
      </c>
      <c r="D141" s="181">
        <v>62113.530000000115</v>
      </c>
      <c r="E141" s="181">
        <v>248764.53000000012</v>
      </c>
      <c r="F141" s="181">
        <v>248764.53000000012</v>
      </c>
      <c r="G141" s="181">
        <v>248764.53000000012</v>
      </c>
      <c r="H141" s="181">
        <v>62113.530000000115</v>
      </c>
    </row>
    <row r="142" spans="1:8" x14ac:dyDescent="0.25">
      <c r="A142" s="182" t="s">
        <v>703</v>
      </c>
      <c r="B142" s="56" t="s">
        <v>704</v>
      </c>
      <c r="C142" s="181">
        <v>4567</v>
      </c>
      <c r="D142" s="181">
        <v>-4089.38</v>
      </c>
      <c r="E142" s="181">
        <v>477.62</v>
      </c>
      <c r="F142" s="181">
        <v>477.62</v>
      </c>
      <c r="G142" s="181">
        <v>477.62</v>
      </c>
      <c r="H142" s="181">
        <v>-4089.38</v>
      </c>
    </row>
    <row r="143" spans="1:8" ht="23.25" x14ac:dyDescent="0.25">
      <c r="A143" s="182" t="s">
        <v>705</v>
      </c>
      <c r="B143" s="56" t="s">
        <v>1473</v>
      </c>
      <c r="C143" s="181">
        <v>4929</v>
      </c>
      <c r="D143" s="181">
        <v>-91.649999999999636</v>
      </c>
      <c r="E143" s="181">
        <v>4837.3500000000004</v>
      </c>
      <c r="F143" s="181">
        <v>4837.3500000000004</v>
      </c>
      <c r="G143" s="181">
        <v>4837.3500000000004</v>
      </c>
      <c r="H143" s="181">
        <v>-91.649999999999636</v>
      </c>
    </row>
    <row r="144" spans="1:8" ht="23.25" x14ac:dyDescent="0.25">
      <c r="A144" s="182" t="s">
        <v>706</v>
      </c>
      <c r="B144" s="56" t="s">
        <v>1474</v>
      </c>
      <c r="C144" s="181">
        <v>50199</v>
      </c>
      <c r="D144" s="181">
        <v>-26745.57</v>
      </c>
      <c r="E144" s="181">
        <v>23453.43</v>
      </c>
      <c r="F144" s="181">
        <v>23453.43</v>
      </c>
      <c r="G144" s="181">
        <v>23453.43</v>
      </c>
      <c r="H144" s="181">
        <v>-26745.57</v>
      </c>
    </row>
    <row r="145" spans="1:8" x14ac:dyDescent="0.25">
      <c r="A145" s="182" t="s">
        <v>707</v>
      </c>
      <c r="B145" s="56" t="s">
        <v>708</v>
      </c>
      <c r="C145" s="181">
        <v>1022038</v>
      </c>
      <c r="D145" s="181">
        <v>-24783.270000000135</v>
      </c>
      <c r="E145" s="181">
        <v>997254.72999999986</v>
      </c>
      <c r="F145" s="181">
        <v>997254.72999999986</v>
      </c>
      <c r="G145" s="181">
        <v>997254.72999999986</v>
      </c>
      <c r="H145" s="181">
        <v>-24783.270000000135</v>
      </c>
    </row>
    <row r="146" spans="1:8" x14ac:dyDescent="0.25">
      <c r="A146" s="182" t="s">
        <v>709</v>
      </c>
      <c r="B146" s="56" t="s">
        <v>710</v>
      </c>
      <c r="C146" s="181">
        <v>0</v>
      </c>
      <c r="D146" s="181">
        <v>0</v>
      </c>
      <c r="E146" s="181">
        <v>0</v>
      </c>
      <c r="F146" s="181">
        <v>0</v>
      </c>
      <c r="G146" s="181">
        <v>0</v>
      </c>
      <c r="H146" s="181">
        <v>0</v>
      </c>
    </row>
    <row r="147" spans="1:8" x14ac:dyDescent="0.25">
      <c r="A147" s="182" t="s">
        <v>711</v>
      </c>
      <c r="B147" s="56" t="s">
        <v>712</v>
      </c>
      <c r="C147" s="181">
        <v>468362</v>
      </c>
      <c r="D147" s="181">
        <v>222617.94000000018</v>
      </c>
      <c r="E147" s="181">
        <v>690979.94000000018</v>
      </c>
      <c r="F147" s="181">
        <v>690979.94000000018</v>
      </c>
      <c r="G147" s="181">
        <v>690979.94000000018</v>
      </c>
      <c r="H147" s="181">
        <v>222617.94000000018</v>
      </c>
    </row>
    <row r="148" spans="1:8" x14ac:dyDescent="0.25">
      <c r="A148" s="182" t="s">
        <v>713</v>
      </c>
      <c r="B148" s="56" t="s">
        <v>714</v>
      </c>
      <c r="C148" s="181">
        <v>1992953</v>
      </c>
      <c r="D148" s="181">
        <v>739390.08999999985</v>
      </c>
      <c r="E148" s="181">
        <v>2732343.09</v>
      </c>
      <c r="F148" s="181">
        <v>2732343.09</v>
      </c>
      <c r="G148" s="181">
        <v>2732343.09</v>
      </c>
      <c r="H148" s="181">
        <v>739390.08999999985</v>
      </c>
    </row>
    <row r="149" spans="1:8" x14ac:dyDescent="0.25">
      <c r="A149" s="182" t="s">
        <v>715</v>
      </c>
      <c r="B149" s="56" t="s">
        <v>716</v>
      </c>
      <c r="C149" s="181">
        <v>103062</v>
      </c>
      <c r="D149" s="181">
        <v>-89807.790000000008</v>
      </c>
      <c r="E149" s="181">
        <v>13254.21</v>
      </c>
      <c r="F149" s="181">
        <v>13254.21</v>
      </c>
      <c r="G149" s="181">
        <v>13254.21</v>
      </c>
      <c r="H149" s="181">
        <v>-89807.790000000008</v>
      </c>
    </row>
    <row r="150" spans="1:8" x14ac:dyDescent="0.25">
      <c r="A150" s="182" t="s">
        <v>717</v>
      </c>
      <c r="B150" s="56" t="s">
        <v>718</v>
      </c>
      <c r="C150" s="181">
        <v>717</v>
      </c>
      <c r="D150" s="181">
        <v>-717</v>
      </c>
      <c r="E150" s="181">
        <v>0</v>
      </c>
      <c r="F150" s="181">
        <v>0</v>
      </c>
      <c r="G150" s="181">
        <v>0</v>
      </c>
      <c r="H150" s="181">
        <v>-717</v>
      </c>
    </row>
    <row r="151" spans="1:8" x14ac:dyDescent="0.25">
      <c r="A151" s="183" t="s">
        <v>1499</v>
      </c>
      <c r="B151" s="56" t="s">
        <v>1500</v>
      </c>
      <c r="C151" s="181">
        <v>81065</v>
      </c>
      <c r="D151" s="181">
        <v>1220301.8500000001</v>
      </c>
      <c r="E151" s="181">
        <v>1301366.8500000001</v>
      </c>
      <c r="F151" s="181">
        <v>1301366.8500000001</v>
      </c>
      <c r="G151" s="181">
        <v>1301366.8500000001</v>
      </c>
      <c r="H151" s="181">
        <v>1220301.8500000001</v>
      </c>
    </row>
    <row r="152" spans="1:8" x14ac:dyDescent="0.25">
      <c r="A152" s="183" t="s">
        <v>1612</v>
      </c>
      <c r="B152" s="56" t="s">
        <v>1613</v>
      </c>
      <c r="C152" s="181">
        <v>176815</v>
      </c>
      <c r="D152" s="181">
        <v>-141917.5</v>
      </c>
      <c r="E152" s="181">
        <v>34897.5</v>
      </c>
      <c r="F152" s="181">
        <v>34897.5</v>
      </c>
      <c r="G152" s="181">
        <v>34897.5</v>
      </c>
      <c r="H152" s="181">
        <v>-141917.5</v>
      </c>
    </row>
    <row r="153" spans="1:8" s="33" customFormat="1" x14ac:dyDescent="0.25">
      <c r="A153" s="273" t="s">
        <v>719</v>
      </c>
      <c r="B153" s="55" t="s">
        <v>720</v>
      </c>
      <c r="C153" s="180">
        <v>58433480</v>
      </c>
      <c r="D153" s="180">
        <v>4468945.6600000188</v>
      </c>
      <c r="E153" s="180">
        <v>62902425.660000019</v>
      </c>
      <c r="F153" s="180">
        <v>62902425.660000019</v>
      </c>
      <c r="G153" s="180">
        <v>62902425.660000019</v>
      </c>
      <c r="H153" s="180">
        <v>4468945.6600000188</v>
      </c>
    </row>
    <row r="154" spans="1:8" x14ac:dyDescent="0.25">
      <c r="A154" s="182" t="s">
        <v>721</v>
      </c>
      <c r="B154" s="56" t="s">
        <v>722</v>
      </c>
      <c r="C154" s="181">
        <v>9577</v>
      </c>
      <c r="D154" s="181">
        <v>8633.7799999999988</v>
      </c>
      <c r="E154" s="181">
        <v>18210.78</v>
      </c>
      <c r="F154" s="181">
        <v>18210.78</v>
      </c>
      <c r="G154" s="181">
        <v>18210.78</v>
      </c>
      <c r="H154" s="181">
        <v>8633.7799999999988</v>
      </c>
    </row>
    <row r="155" spans="1:8" x14ac:dyDescent="0.25">
      <c r="A155" s="182" t="s">
        <v>723</v>
      </c>
      <c r="B155" s="56" t="s">
        <v>724</v>
      </c>
      <c r="C155" s="181">
        <v>868735</v>
      </c>
      <c r="D155" s="181">
        <v>128968.43000000028</v>
      </c>
      <c r="E155" s="181">
        <v>997703.43000000028</v>
      </c>
      <c r="F155" s="181">
        <v>997703.43000000028</v>
      </c>
      <c r="G155" s="181">
        <v>997703.43000000028</v>
      </c>
      <c r="H155" s="181">
        <v>128968.43000000028</v>
      </c>
    </row>
    <row r="156" spans="1:8" x14ac:dyDescent="0.25">
      <c r="A156" s="182" t="s">
        <v>725</v>
      </c>
      <c r="B156" s="56" t="s">
        <v>726</v>
      </c>
      <c r="C156" s="181">
        <v>2427486</v>
      </c>
      <c r="D156" s="181">
        <v>-136691.89999999944</v>
      </c>
      <c r="E156" s="181">
        <v>2290794.1000000006</v>
      </c>
      <c r="F156" s="181">
        <v>2290794.1000000006</v>
      </c>
      <c r="G156" s="181">
        <v>2290794.1000000006</v>
      </c>
      <c r="H156" s="181">
        <v>-136691.89999999944</v>
      </c>
    </row>
    <row r="157" spans="1:8" x14ac:dyDescent="0.25">
      <c r="A157" s="182" t="s">
        <v>727</v>
      </c>
      <c r="B157" s="56" t="s">
        <v>728</v>
      </c>
      <c r="C157" s="181">
        <v>1406237</v>
      </c>
      <c r="D157" s="181">
        <v>260740.88999999966</v>
      </c>
      <c r="E157" s="181">
        <v>1666977.8899999997</v>
      </c>
      <c r="F157" s="181">
        <v>1666977.8899999997</v>
      </c>
      <c r="G157" s="181">
        <v>1666977.8899999997</v>
      </c>
      <c r="H157" s="181">
        <v>260740.88999999966</v>
      </c>
    </row>
    <row r="158" spans="1:8" x14ac:dyDescent="0.25">
      <c r="A158" s="182" t="s">
        <v>729</v>
      </c>
      <c r="B158" s="56" t="s">
        <v>730</v>
      </c>
      <c r="C158" s="181">
        <v>4079930</v>
      </c>
      <c r="D158" s="181">
        <v>745461.45000000205</v>
      </c>
      <c r="E158" s="181">
        <v>4825391.450000002</v>
      </c>
      <c r="F158" s="181">
        <v>4825391.450000002</v>
      </c>
      <c r="G158" s="181">
        <v>4825391.450000002</v>
      </c>
      <c r="H158" s="181">
        <v>745461.45000000205</v>
      </c>
    </row>
    <row r="159" spans="1:8" ht="23.25" x14ac:dyDescent="0.25">
      <c r="A159" s="182" t="s">
        <v>731</v>
      </c>
      <c r="B159" s="56" t="s">
        <v>1475</v>
      </c>
      <c r="C159" s="181">
        <v>31546</v>
      </c>
      <c r="D159" s="181">
        <v>-10602.910000000003</v>
      </c>
      <c r="E159" s="181">
        <v>20943.089999999997</v>
      </c>
      <c r="F159" s="181">
        <v>20943.089999999997</v>
      </c>
      <c r="G159" s="181">
        <v>20943.089999999997</v>
      </c>
      <c r="H159" s="181">
        <v>-10602.910000000003</v>
      </c>
    </row>
    <row r="160" spans="1:8" x14ac:dyDescent="0.25">
      <c r="A160" s="182" t="s">
        <v>732</v>
      </c>
      <c r="B160" s="56" t="s">
        <v>733</v>
      </c>
      <c r="C160" s="181">
        <v>738590</v>
      </c>
      <c r="D160" s="181">
        <v>199426.79999999993</v>
      </c>
      <c r="E160" s="181">
        <v>938016.79999999993</v>
      </c>
      <c r="F160" s="181">
        <v>938016.79999999993</v>
      </c>
      <c r="G160" s="181">
        <v>938016.79999999993</v>
      </c>
      <c r="H160" s="181">
        <v>199426.79999999993</v>
      </c>
    </row>
    <row r="161" spans="1:8" x14ac:dyDescent="0.25">
      <c r="A161" s="182" t="s">
        <v>734</v>
      </c>
      <c r="B161" s="56" t="s">
        <v>735</v>
      </c>
      <c r="C161" s="181">
        <v>684061</v>
      </c>
      <c r="D161" s="181">
        <v>37528.260000000009</v>
      </c>
      <c r="E161" s="181">
        <v>721589.26</v>
      </c>
      <c r="F161" s="181">
        <v>721589.26</v>
      </c>
      <c r="G161" s="181">
        <v>721589.26</v>
      </c>
      <c r="H161" s="181">
        <v>37528.260000000009</v>
      </c>
    </row>
    <row r="162" spans="1:8" x14ac:dyDescent="0.25">
      <c r="A162" s="182" t="s">
        <v>736</v>
      </c>
      <c r="B162" s="56" t="s">
        <v>737</v>
      </c>
      <c r="C162" s="181">
        <v>812848</v>
      </c>
      <c r="D162" s="181">
        <v>226735.4800000001</v>
      </c>
      <c r="E162" s="181">
        <v>1039583.4800000001</v>
      </c>
      <c r="F162" s="181">
        <v>1039583.4800000001</v>
      </c>
      <c r="G162" s="181">
        <v>1039583.4800000001</v>
      </c>
      <c r="H162" s="181">
        <v>226735.4800000001</v>
      </c>
    </row>
    <row r="163" spans="1:8" x14ac:dyDescent="0.25">
      <c r="A163" s="182" t="s">
        <v>738</v>
      </c>
      <c r="B163" s="56" t="s">
        <v>739</v>
      </c>
      <c r="C163" s="181">
        <v>38779625</v>
      </c>
      <c r="D163" s="181">
        <v>8192307.0800000131</v>
      </c>
      <c r="E163" s="181">
        <v>46971932.080000013</v>
      </c>
      <c r="F163" s="181">
        <v>46971932.080000013</v>
      </c>
      <c r="G163" s="181">
        <v>46971932.080000013</v>
      </c>
      <c r="H163" s="181">
        <v>8192307.0800000131</v>
      </c>
    </row>
    <row r="164" spans="1:8" x14ac:dyDescent="0.25">
      <c r="A164" s="182" t="s">
        <v>740</v>
      </c>
      <c r="B164" s="56" t="s">
        <v>741</v>
      </c>
      <c r="C164" s="181">
        <v>411743</v>
      </c>
      <c r="D164" s="181">
        <v>230901.93999999994</v>
      </c>
      <c r="E164" s="181">
        <v>642644.93999999994</v>
      </c>
      <c r="F164" s="181">
        <v>642644.93999999994</v>
      </c>
      <c r="G164" s="181">
        <v>642644.93999999994</v>
      </c>
      <c r="H164" s="181">
        <v>230901.93999999994</v>
      </c>
    </row>
    <row r="165" spans="1:8" x14ac:dyDescent="0.25">
      <c r="A165" s="182" t="s">
        <v>742</v>
      </c>
      <c r="B165" s="56" t="s">
        <v>743</v>
      </c>
      <c r="C165" s="181">
        <v>957006</v>
      </c>
      <c r="D165" s="181">
        <v>1588023.27</v>
      </c>
      <c r="E165" s="181">
        <v>2545029.27</v>
      </c>
      <c r="F165" s="181">
        <v>2545029.27</v>
      </c>
      <c r="G165" s="181">
        <v>2545029.27</v>
      </c>
      <c r="H165" s="181">
        <v>1588023.27</v>
      </c>
    </row>
    <row r="166" spans="1:8" x14ac:dyDescent="0.25">
      <c r="A166" s="182" t="s">
        <v>744</v>
      </c>
      <c r="B166" s="56" t="s">
        <v>745</v>
      </c>
      <c r="C166" s="181">
        <v>3529</v>
      </c>
      <c r="D166" s="181">
        <v>-550.51000000000022</v>
      </c>
      <c r="E166" s="181">
        <v>2978.49</v>
      </c>
      <c r="F166" s="181">
        <v>2978.49</v>
      </c>
      <c r="G166" s="181">
        <v>2978.49</v>
      </c>
      <c r="H166" s="181">
        <v>-550.51000000000022</v>
      </c>
    </row>
    <row r="167" spans="1:8" x14ac:dyDescent="0.25">
      <c r="A167" s="182" t="s">
        <v>746</v>
      </c>
      <c r="B167" s="56" t="s">
        <v>747</v>
      </c>
      <c r="C167" s="181">
        <v>2775</v>
      </c>
      <c r="D167" s="181">
        <v>-2775</v>
      </c>
      <c r="E167" s="181">
        <v>0</v>
      </c>
      <c r="F167" s="181">
        <v>0</v>
      </c>
      <c r="G167" s="181">
        <v>0</v>
      </c>
      <c r="H167" s="181">
        <v>-2775</v>
      </c>
    </row>
    <row r="168" spans="1:8" x14ac:dyDescent="0.25">
      <c r="A168" s="182" t="s">
        <v>748</v>
      </c>
      <c r="B168" s="56" t="s">
        <v>749</v>
      </c>
      <c r="C168" s="181">
        <v>7219792</v>
      </c>
      <c r="D168" s="181">
        <v>-6999161.3999999994</v>
      </c>
      <c r="E168" s="181">
        <v>220630.60000000012</v>
      </c>
      <c r="F168" s="181">
        <v>220630.60000000012</v>
      </c>
      <c r="G168" s="181">
        <v>220630.60000000012</v>
      </c>
      <c r="H168" s="181">
        <v>-6999161.3999999994</v>
      </c>
    </row>
    <row r="169" spans="1:8" s="33" customFormat="1" x14ac:dyDescent="0.25">
      <c r="A169" s="273" t="s">
        <v>750</v>
      </c>
      <c r="B169" s="55" t="s">
        <v>751</v>
      </c>
      <c r="C169" s="180">
        <v>6080511</v>
      </c>
      <c r="D169" s="180">
        <v>972902.74999999907</v>
      </c>
      <c r="E169" s="180">
        <v>7053413.7499999991</v>
      </c>
      <c r="F169" s="180">
        <v>7053413.7499999991</v>
      </c>
      <c r="G169" s="180">
        <v>7053413.7499999991</v>
      </c>
      <c r="H169" s="180">
        <v>972902.74999999907</v>
      </c>
    </row>
    <row r="170" spans="1:8" x14ac:dyDescent="0.25">
      <c r="A170" s="182" t="s">
        <v>752</v>
      </c>
      <c r="B170" s="56" t="s">
        <v>753</v>
      </c>
      <c r="C170" s="181">
        <v>16750</v>
      </c>
      <c r="D170" s="181">
        <v>34765.1</v>
      </c>
      <c r="E170" s="181">
        <v>51515.1</v>
      </c>
      <c r="F170" s="181">
        <v>51515.1</v>
      </c>
      <c r="G170" s="181">
        <v>51515.1</v>
      </c>
      <c r="H170" s="181">
        <v>34765.1</v>
      </c>
    </row>
    <row r="171" spans="1:8" x14ac:dyDescent="0.25">
      <c r="A171" s="182" t="s">
        <v>754</v>
      </c>
      <c r="B171" s="56" t="s">
        <v>755</v>
      </c>
      <c r="C171" s="181">
        <v>1207</v>
      </c>
      <c r="D171" s="181">
        <v>-772.72</v>
      </c>
      <c r="E171" s="181">
        <v>434.28</v>
      </c>
      <c r="F171" s="181">
        <v>434.28</v>
      </c>
      <c r="G171" s="181">
        <v>434.28</v>
      </c>
      <c r="H171" s="181">
        <v>-772.72</v>
      </c>
    </row>
    <row r="172" spans="1:8" x14ac:dyDescent="0.25">
      <c r="A172" s="182" t="s">
        <v>756</v>
      </c>
      <c r="B172" s="56" t="s">
        <v>757</v>
      </c>
      <c r="C172" s="181">
        <v>113785</v>
      </c>
      <c r="D172" s="181">
        <v>-55302.100000000006</v>
      </c>
      <c r="E172" s="181">
        <v>58482.899999999994</v>
      </c>
      <c r="F172" s="181">
        <v>58482.899999999994</v>
      </c>
      <c r="G172" s="181">
        <v>58482.899999999994</v>
      </c>
      <c r="H172" s="181">
        <v>-55302.100000000006</v>
      </c>
    </row>
    <row r="173" spans="1:8" x14ac:dyDescent="0.25">
      <c r="A173" s="182" t="s">
        <v>758</v>
      </c>
      <c r="B173" s="56" t="s">
        <v>759</v>
      </c>
      <c r="C173" s="181">
        <v>13351</v>
      </c>
      <c r="D173" s="181">
        <v>-5591.92</v>
      </c>
      <c r="E173" s="181">
        <v>7759.08</v>
      </c>
      <c r="F173" s="181">
        <v>7759.08</v>
      </c>
      <c r="G173" s="181">
        <v>7759.08</v>
      </c>
      <c r="H173" s="181">
        <v>-5591.92</v>
      </c>
    </row>
    <row r="174" spans="1:8" x14ac:dyDescent="0.25">
      <c r="A174" s="182" t="s">
        <v>760</v>
      </c>
      <c r="B174" s="56" t="s">
        <v>761</v>
      </c>
      <c r="C174" s="181">
        <v>139065</v>
      </c>
      <c r="D174" s="181">
        <v>111224.96999999997</v>
      </c>
      <c r="E174" s="181">
        <v>250289.96999999997</v>
      </c>
      <c r="F174" s="181">
        <v>250289.96999999997</v>
      </c>
      <c r="G174" s="181">
        <v>250289.96999999997</v>
      </c>
      <c r="H174" s="181">
        <v>111224.96999999997</v>
      </c>
    </row>
    <row r="175" spans="1:8" x14ac:dyDescent="0.25">
      <c r="A175" s="182" t="s">
        <v>762</v>
      </c>
      <c r="B175" s="56" t="s">
        <v>763</v>
      </c>
      <c r="C175" s="181">
        <v>4996</v>
      </c>
      <c r="D175" s="181">
        <v>5861</v>
      </c>
      <c r="E175" s="181">
        <v>10857</v>
      </c>
      <c r="F175" s="181">
        <v>10857</v>
      </c>
      <c r="G175" s="181">
        <v>10857</v>
      </c>
      <c r="H175" s="181">
        <v>5861</v>
      </c>
    </row>
    <row r="176" spans="1:8" x14ac:dyDescent="0.25">
      <c r="A176" s="182" t="s">
        <v>764</v>
      </c>
      <c r="B176" s="56" t="s">
        <v>765</v>
      </c>
      <c r="C176" s="181">
        <v>364</v>
      </c>
      <c r="D176" s="181">
        <v>-364</v>
      </c>
      <c r="E176" s="181">
        <v>0</v>
      </c>
      <c r="F176" s="181">
        <v>0</v>
      </c>
      <c r="G176" s="181">
        <v>0</v>
      </c>
      <c r="H176" s="181">
        <v>-364</v>
      </c>
    </row>
    <row r="177" spans="1:8" x14ac:dyDescent="0.25">
      <c r="A177" s="182" t="s">
        <v>766</v>
      </c>
      <c r="B177" s="56" t="s">
        <v>767</v>
      </c>
      <c r="C177" s="181">
        <v>578</v>
      </c>
      <c r="D177" s="181">
        <v>-360.86</v>
      </c>
      <c r="E177" s="181">
        <v>217.14</v>
      </c>
      <c r="F177" s="181">
        <v>217.14</v>
      </c>
      <c r="G177" s="181">
        <v>217.14</v>
      </c>
      <c r="H177" s="181">
        <v>-360.86</v>
      </c>
    </row>
    <row r="178" spans="1:8" x14ac:dyDescent="0.25">
      <c r="A178" s="182" t="s">
        <v>768</v>
      </c>
      <c r="B178" s="56" t="s">
        <v>769</v>
      </c>
      <c r="C178" s="181">
        <v>16709</v>
      </c>
      <c r="D178" s="181">
        <v>-10742.48</v>
      </c>
      <c r="E178" s="181">
        <v>5966.5199999999995</v>
      </c>
      <c r="F178" s="181">
        <v>5966.5199999999995</v>
      </c>
      <c r="G178" s="181">
        <v>5966.5199999999995</v>
      </c>
      <c r="H178" s="181">
        <v>-10742.48</v>
      </c>
    </row>
    <row r="179" spans="1:8" x14ac:dyDescent="0.25">
      <c r="A179" s="182" t="s">
        <v>770</v>
      </c>
      <c r="B179" s="56" t="s">
        <v>771</v>
      </c>
      <c r="C179" s="181">
        <v>452166</v>
      </c>
      <c r="D179" s="181">
        <v>34456.710000000079</v>
      </c>
      <c r="E179" s="181">
        <v>486622.71000000008</v>
      </c>
      <c r="F179" s="181">
        <v>486622.71000000008</v>
      </c>
      <c r="G179" s="181">
        <v>486622.71000000008</v>
      </c>
      <c r="H179" s="181">
        <v>34456.710000000079</v>
      </c>
    </row>
    <row r="180" spans="1:8" x14ac:dyDescent="0.25">
      <c r="A180" s="182" t="s">
        <v>772</v>
      </c>
      <c r="B180" s="56" t="s">
        <v>773</v>
      </c>
      <c r="C180" s="181">
        <v>4904742</v>
      </c>
      <c r="D180" s="181">
        <v>703287.52999999933</v>
      </c>
      <c r="E180" s="181">
        <v>5608029.5299999993</v>
      </c>
      <c r="F180" s="181">
        <v>5608029.5299999993</v>
      </c>
      <c r="G180" s="181">
        <v>5608029.5299999993</v>
      </c>
      <c r="H180" s="181">
        <v>703287.52999999933</v>
      </c>
    </row>
    <row r="181" spans="1:8" x14ac:dyDescent="0.25">
      <c r="A181" s="182" t="s">
        <v>1395</v>
      </c>
      <c r="B181" s="56" t="s">
        <v>1396</v>
      </c>
      <c r="C181" s="181">
        <v>534</v>
      </c>
      <c r="D181" s="181">
        <v>-534</v>
      </c>
      <c r="E181" s="181">
        <v>0</v>
      </c>
      <c r="F181" s="181">
        <v>0</v>
      </c>
      <c r="G181" s="181">
        <v>0</v>
      </c>
      <c r="H181" s="181">
        <v>-534</v>
      </c>
    </row>
    <row r="182" spans="1:8" x14ac:dyDescent="0.25">
      <c r="A182" s="182" t="s">
        <v>774</v>
      </c>
      <c r="B182" s="56" t="s">
        <v>775</v>
      </c>
      <c r="C182" s="181">
        <v>973</v>
      </c>
      <c r="D182" s="181">
        <v>-973</v>
      </c>
      <c r="E182" s="181">
        <v>0</v>
      </c>
      <c r="F182" s="181">
        <v>0</v>
      </c>
      <c r="G182" s="181">
        <v>0</v>
      </c>
      <c r="H182" s="181">
        <v>-973</v>
      </c>
    </row>
    <row r="183" spans="1:8" x14ac:dyDescent="0.25">
      <c r="A183" s="182" t="s">
        <v>776</v>
      </c>
      <c r="B183" s="56" t="s">
        <v>777</v>
      </c>
      <c r="C183" s="181">
        <v>70492</v>
      </c>
      <c r="D183" s="181">
        <v>-11854.96</v>
      </c>
      <c r="E183" s="181">
        <v>58637.04</v>
      </c>
      <c r="F183" s="181">
        <v>58637.04</v>
      </c>
      <c r="G183" s="181">
        <v>58637.04</v>
      </c>
      <c r="H183" s="181">
        <v>-11854.96</v>
      </c>
    </row>
    <row r="184" spans="1:8" x14ac:dyDescent="0.25">
      <c r="A184" s="182" t="s">
        <v>778</v>
      </c>
      <c r="B184" s="56" t="s">
        <v>779</v>
      </c>
      <c r="C184" s="181">
        <v>3136</v>
      </c>
      <c r="D184" s="181">
        <v>-2267.44</v>
      </c>
      <c r="E184" s="181">
        <v>868.56</v>
      </c>
      <c r="F184" s="181">
        <v>868.56</v>
      </c>
      <c r="G184" s="181">
        <v>868.56</v>
      </c>
      <c r="H184" s="181">
        <v>-2267.44</v>
      </c>
    </row>
    <row r="185" spans="1:8" x14ac:dyDescent="0.25">
      <c r="A185" s="182" t="s">
        <v>780</v>
      </c>
      <c r="B185" s="56" t="s">
        <v>781</v>
      </c>
      <c r="C185" s="181">
        <v>25772</v>
      </c>
      <c r="D185" s="181">
        <v>178.5399999999936</v>
      </c>
      <c r="E185" s="181">
        <v>25950.539999999994</v>
      </c>
      <c r="F185" s="181">
        <v>25950.539999999994</v>
      </c>
      <c r="G185" s="181">
        <v>25950.539999999994</v>
      </c>
      <c r="H185" s="181">
        <v>178.5399999999936</v>
      </c>
    </row>
    <row r="186" spans="1:8" ht="23.25" x14ac:dyDescent="0.25">
      <c r="A186" s="182" t="s">
        <v>782</v>
      </c>
      <c r="B186" s="56" t="s">
        <v>783</v>
      </c>
      <c r="C186" s="181">
        <v>22408</v>
      </c>
      <c r="D186" s="181">
        <v>24327.5</v>
      </c>
      <c r="E186" s="181">
        <v>46735.5</v>
      </c>
      <c r="F186" s="181">
        <v>46735.5</v>
      </c>
      <c r="G186" s="181">
        <v>46735.5</v>
      </c>
      <c r="H186" s="181">
        <v>24327.5</v>
      </c>
    </row>
    <row r="187" spans="1:8" x14ac:dyDescent="0.25">
      <c r="A187" s="182" t="s">
        <v>784</v>
      </c>
      <c r="B187" s="56" t="s">
        <v>785</v>
      </c>
      <c r="C187" s="181">
        <v>292937</v>
      </c>
      <c r="D187" s="181">
        <v>148110.88000000006</v>
      </c>
      <c r="E187" s="181">
        <v>441047.88000000006</v>
      </c>
      <c r="F187" s="181">
        <v>441047.88000000006</v>
      </c>
      <c r="G187" s="181">
        <v>441047.88000000006</v>
      </c>
      <c r="H187" s="181">
        <v>148110.88000000006</v>
      </c>
    </row>
    <row r="188" spans="1:8" x14ac:dyDescent="0.25">
      <c r="A188" s="182" t="s">
        <v>786</v>
      </c>
      <c r="B188" s="56" t="s">
        <v>749</v>
      </c>
      <c r="C188" s="181">
        <v>546</v>
      </c>
      <c r="D188" s="181">
        <v>-546</v>
      </c>
      <c r="E188" s="181">
        <v>0</v>
      </c>
      <c r="F188" s="181">
        <v>0</v>
      </c>
      <c r="G188" s="181">
        <v>0</v>
      </c>
      <c r="H188" s="181">
        <v>-546</v>
      </c>
    </row>
    <row r="189" spans="1:8" s="33" customFormat="1" ht="23.25" x14ac:dyDescent="0.25">
      <c r="A189" s="273" t="s">
        <v>787</v>
      </c>
      <c r="B189" s="55" t="s">
        <v>1476</v>
      </c>
      <c r="C189" s="180">
        <v>1050000864</v>
      </c>
      <c r="D189" s="180">
        <v>214682120.59999967</v>
      </c>
      <c r="E189" s="180">
        <v>1264682984.5999997</v>
      </c>
      <c r="F189" s="180">
        <v>1264682984.5999997</v>
      </c>
      <c r="G189" s="180">
        <v>1264682984.5999997</v>
      </c>
      <c r="H189" s="180">
        <v>214682120.59999967</v>
      </c>
    </row>
    <row r="190" spans="1:8" x14ac:dyDescent="0.25">
      <c r="A190" s="182" t="s">
        <v>788</v>
      </c>
      <c r="B190" s="56" t="s">
        <v>789</v>
      </c>
      <c r="C190" s="181">
        <v>125906168</v>
      </c>
      <c r="D190" s="181">
        <v>45223143.480000019</v>
      </c>
      <c r="E190" s="181">
        <v>171129311.48000002</v>
      </c>
      <c r="F190" s="181">
        <v>171129311.48000002</v>
      </c>
      <c r="G190" s="181">
        <v>171129311.48000002</v>
      </c>
      <c r="H190" s="181">
        <v>45223143.480000019</v>
      </c>
    </row>
    <row r="191" spans="1:8" x14ac:dyDescent="0.25">
      <c r="A191" s="182" t="s">
        <v>790</v>
      </c>
      <c r="B191" s="56" t="s">
        <v>791</v>
      </c>
      <c r="C191" s="181">
        <v>641040191</v>
      </c>
      <c r="D191" s="181">
        <v>153551130.35999978</v>
      </c>
      <c r="E191" s="181">
        <v>794591321.35999978</v>
      </c>
      <c r="F191" s="181">
        <v>794591321.35999978</v>
      </c>
      <c r="G191" s="181">
        <v>794591321.35999978</v>
      </c>
      <c r="H191" s="181">
        <v>153551130.35999978</v>
      </c>
    </row>
    <row r="192" spans="1:8" x14ac:dyDescent="0.25">
      <c r="A192" s="182" t="s">
        <v>792</v>
      </c>
      <c r="B192" s="56" t="s">
        <v>793</v>
      </c>
      <c r="C192" s="181">
        <v>212405</v>
      </c>
      <c r="D192" s="181">
        <v>-160769.5</v>
      </c>
      <c r="E192" s="181">
        <v>51635.5</v>
      </c>
      <c r="F192" s="181">
        <v>51635.5</v>
      </c>
      <c r="G192" s="181">
        <v>51635.5</v>
      </c>
      <c r="H192" s="181">
        <v>-160769.5</v>
      </c>
    </row>
    <row r="193" spans="1:8" x14ac:dyDescent="0.25">
      <c r="A193" s="182" t="s">
        <v>794</v>
      </c>
      <c r="B193" s="56" t="s">
        <v>795</v>
      </c>
      <c r="C193" s="181">
        <v>608845</v>
      </c>
      <c r="D193" s="181">
        <v>112408.30999999982</v>
      </c>
      <c r="E193" s="181">
        <v>721253.30999999982</v>
      </c>
      <c r="F193" s="181">
        <v>721253.30999999982</v>
      </c>
      <c r="G193" s="181">
        <v>721253.30999999982</v>
      </c>
      <c r="H193" s="181">
        <v>112408.30999999982</v>
      </c>
    </row>
    <row r="194" spans="1:8" x14ac:dyDescent="0.25">
      <c r="A194" s="182" t="s">
        <v>796</v>
      </c>
      <c r="B194" s="56" t="s">
        <v>797</v>
      </c>
      <c r="C194" s="181">
        <v>16823727</v>
      </c>
      <c r="D194" s="181">
        <v>887243.9299999997</v>
      </c>
      <c r="E194" s="181">
        <v>17710970.93</v>
      </c>
      <c r="F194" s="181">
        <v>17710970.93</v>
      </c>
      <c r="G194" s="181">
        <v>17710970.93</v>
      </c>
      <c r="H194" s="181">
        <v>887243.9299999997</v>
      </c>
    </row>
    <row r="195" spans="1:8" x14ac:dyDescent="0.25">
      <c r="A195" s="182" t="s">
        <v>798</v>
      </c>
      <c r="B195" s="56" t="s">
        <v>799</v>
      </c>
      <c r="C195" s="181">
        <v>126943893</v>
      </c>
      <c r="D195" s="181">
        <v>9584528.4799999893</v>
      </c>
      <c r="E195" s="181">
        <v>136528421.47999999</v>
      </c>
      <c r="F195" s="181">
        <v>136528421.47999999</v>
      </c>
      <c r="G195" s="181">
        <v>136528421.47999999</v>
      </c>
      <c r="H195" s="181">
        <v>9584528.4799999893</v>
      </c>
    </row>
    <row r="196" spans="1:8" x14ac:dyDescent="0.25">
      <c r="A196" s="182" t="s">
        <v>800</v>
      </c>
      <c r="B196" s="56" t="s">
        <v>801</v>
      </c>
      <c r="C196" s="181">
        <v>52913667</v>
      </c>
      <c r="D196" s="181">
        <v>8103912.909999989</v>
      </c>
      <c r="E196" s="181">
        <v>61017579.909999989</v>
      </c>
      <c r="F196" s="181">
        <v>61017579.909999989</v>
      </c>
      <c r="G196" s="181">
        <v>61017579.909999989</v>
      </c>
      <c r="H196" s="181">
        <v>8103912.909999989</v>
      </c>
    </row>
    <row r="197" spans="1:8" ht="23.25" x14ac:dyDescent="0.25">
      <c r="A197" s="182" t="s">
        <v>802</v>
      </c>
      <c r="B197" s="56" t="s">
        <v>803</v>
      </c>
      <c r="C197" s="181">
        <v>188557</v>
      </c>
      <c r="D197" s="181">
        <v>253258.01</v>
      </c>
      <c r="E197" s="181">
        <v>441815.01</v>
      </c>
      <c r="F197" s="181">
        <v>441815.01</v>
      </c>
      <c r="G197" s="181">
        <v>441815.01</v>
      </c>
      <c r="H197" s="181">
        <v>253258.01</v>
      </c>
    </row>
    <row r="198" spans="1:8" ht="23.25" x14ac:dyDescent="0.25">
      <c r="A198" s="182" t="s">
        <v>804</v>
      </c>
      <c r="B198" s="56" t="s">
        <v>805</v>
      </c>
      <c r="C198" s="181">
        <v>184360</v>
      </c>
      <c r="D198" s="181">
        <v>305630.01</v>
      </c>
      <c r="E198" s="181">
        <v>489990.01</v>
      </c>
      <c r="F198" s="181">
        <v>489990.01</v>
      </c>
      <c r="G198" s="181">
        <v>489990.01</v>
      </c>
      <c r="H198" s="181">
        <v>305630.01</v>
      </c>
    </row>
    <row r="199" spans="1:8" ht="23.25" x14ac:dyDescent="0.25">
      <c r="A199" s="182" t="s">
        <v>806</v>
      </c>
      <c r="B199" s="56" t="s">
        <v>807</v>
      </c>
      <c r="C199" s="181">
        <v>246641</v>
      </c>
      <c r="D199" s="181">
        <v>416735.33999999997</v>
      </c>
      <c r="E199" s="181">
        <v>663376.34</v>
      </c>
      <c r="F199" s="181">
        <v>663376.34</v>
      </c>
      <c r="G199" s="181">
        <v>663376.34</v>
      </c>
      <c r="H199" s="181">
        <v>416735.33999999997</v>
      </c>
    </row>
    <row r="200" spans="1:8" x14ac:dyDescent="0.25">
      <c r="A200" s="182" t="s">
        <v>808</v>
      </c>
      <c r="B200" s="56" t="s">
        <v>809</v>
      </c>
      <c r="C200" s="181">
        <v>39944300</v>
      </c>
      <c r="D200" s="181">
        <v>6222765.5799999982</v>
      </c>
      <c r="E200" s="181">
        <v>46167065.579999998</v>
      </c>
      <c r="F200" s="181">
        <v>46167065.579999998</v>
      </c>
      <c r="G200" s="181">
        <v>46167065.579999998</v>
      </c>
      <c r="H200" s="181">
        <v>6222765.5799999982</v>
      </c>
    </row>
    <row r="201" spans="1:8" ht="23.25" x14ac:dyDescent="0.25">
      <c r="A201" s="182" t="s">
        <v>810</v>
      </c>
      <c r="B201" s="56" t="s">
        <v>811</v>
      </c>
      <c r="C201" s="181">
        <v>18342546</v>
      </c>
      <c r="D201" s="181">
        <v>12503031.600000001</v>
      </c>
      <c r="E201" s="181">
        <v>30845577.600000001</v>
      </c>
      <c r="F201" s="181">
        <v>30845577.600000001</v>
      </c>
      <c r="G201" s="181">
        <v>30845577.600000001</v>
      </c>
      <c r="H201" s="181">
        <v>12503031.600000001</v>
      </c>
    </row>
    <row r="202" spans="1:8" x14ac:dyDescent="0.25">
      <c r="A202" s="182" t="s">
        <v>812</v>
      </c>
      <c r="B202" s="56" t="s">
        <v>813</v>
      </c>
      <c r="C202" s="181">
        <v>10695777</v>
      </c>
      <c r="D202" s="181">
        <v>-9578927.7799999993</v>
      </c>
      <c r="E202" s="181">
        <v>1116849.22</v>
      </c>
      <c r="F202" s="181">
        <v>1116849.22</v>
      </c>
      <c r="G202" s="181">
        <v>1116849.22</v>
      </c>
      <c r="H202" s="181">
        <v>-9578927.7799999993</v>
      </c>
    </row>
    <row r="203" spans="1:8" x14ac:dyDescent="0.25">
      <c r="A203" s="182" t="s">
        <v>814</v>
      </c>
      <c r="B203" s="56" t="s">
        <v>815</v>
      </c>
      <c r="C203" s="181">
        <v>1578434</v>
      </c>
      <c r="D203" s="181">
        <v>459019.92999999993</v>
      </c>
      <c r="E203" s="181">
        <v>2037453.93</v>
      </c>
      <c r="F203" s="181">
        <v>2037453.93</v>
      </c>
      <c r="G203" s="181">
        <v>2037453.93</v>
      </c>
      <c r="H203" s="181">
        <v>459019.92999999993</v>
      </c>
    </row>
    <row r="204" spans="1:8" x14ac:dyDescent="0.25">
      <c r="A204" s="182" t="s">
        <v>816</v>
      </c>
      <c r="B204" s="56" t="s">
        <v>817</v>
      </c>
      <c r="C204" s="181">
        <v>81363</v>
      </c>
      <c r="D204" s="181">
        <v>-54428.12</v>
      </c>
      <c r="E204" s="181">
        <v>26934.879999999997</v>
      </c>
      <c r="F204" s="181">
        <v>26934.879999999997</v>
      </c>
      <c r="G204" s="181">
        <v>26934.879999999997</v>
      </c>
      <c r="H204" s="181">
        <v>-54428.12</v>
      </c>
    </row>
    <row r="205" spans="1:8" x14ac:dyDescent="0.25">
      <c r="A205" s="182" t="s">
        <v>1571</v>
      </c>
      <c r="B205" s="56" t="s">
        <v>1572</v>
      </c>
      <c r="C205" s="181">
        <v>4276</v>
      </c>
      <c r="D205" s="181">
        <v>14223.43</v>
      </c>
      <c r="E205" s="181">
        <v>18499.43</v>
      </c>
      <c r="F205" s="181">
        <v>18499.43</v>
      </c>
      <c r="G205" s="181">
        <v>18499.43</v>
      </c>
      <c r="H205" s="181">
        <v>14223.43</v>
      </c>
    </row>
    <row r="206" spans="1:8" x14ac:dyDescent="0.25">
      <c r="A206" s="182" t="s">
        <v>1627</v>
      </c>
      <c r="B206" s="56" t="s">
        <v>1628</v>
      </c>
      <c r="C206" s="181">
        <v>0</v>
      </c>
      <c r="D206" s="181">
        <v>0</v>
      </c>
      <c r="E206" s="181">
        <v>0</v>
      </c>
      <c r="F206" s="181">
        <v>0</v>
      </c>
      <c r="G206" s="181">
        <v>0</v>
      </c>
      <c r="H206" s="181">
        <v>0</v>
      </c>
    </row>
    <row r="207" spans="1:8" x14ac:dyDescent="0.25">
      <c r="A207" s="183" t="s">
        <v>1922</v>
      </c>
      <c r="B207" s="182" t="s">
        <v>1923</v>
      </c>
      <c r="C207" s="181">
        <v>14285714</v>
      </c>
      <c r="D207" s="181">
        <v>-14285714</v>
      </c>
      <c r="E207" s="181">
        <v>0</v>
      </c>
      <c r="F207" s="181">
        <v>0</v>
      </c>
      <c r="G207" s="181">
        <v>0</v>
      </c>
      <c r="H207" s="181">
        <v>-14285714</v>
      </c>
    </row>
    <row r="208" spans="1:8" x14ac:dyDescent="0.25">
      <c r="A208" s="183" t="s">
        <v>1927</v>
      </c>
      <c r="B208" s="182" t="s">
        <v>1628</v>
      </c>
      <c r="C208" s="181">
        <v>0</v>
      </c>
      <c r="D208" s="181">
        <v>1363.1100000000001</v>
      </c>
      <c r="E208" s="181">
        <v>1363.1100000000001</v>
      </c>
      <c r="F208" s="181">
        <v>1363.1100000000001</v>
      </c>
      <c r="G208" s="181">
        <v>1363.1100000000001</v>
      </c>
      <c r="H208" s="181">
        <v>1363.1100000000001</v>
      </c>
    </row>
    <row r="209" spans="1:8" x14ac:dyDescent="0.25">
      <c r="A209" s="183" t="s">
        <v>1933</v>
      </c>
      <c r="B209" s="182" t="s">
        <v>1937</v>
      </c>
      <c r="C209" s="181">
        <v>0</v>
      </c>
      <c r="D209" s="181">
        <v>1123565.5199999996</v>
      </c>
      <c r="E209" s="181">
        <v>1123565.5199999996</v>
      </c>
      <c r="F209" s="181">
        <v>1123565.5199999996</v>
      </c>
      <c r="G209" s="181">
        <v>1123565.5199999996</v>
      </c>
      <c r="H209" s="181">
        <v>1123565.5199999996</v>
      </c>
    </row>
    <row r="210" spans="1:8" s="33" customFormat="1" ht="23.25" x14ac:dyDescent="0.25">
      <c r="A210" s="273" t="s">
        <v>818</v>
      </c>
      <c r="B210" s="55" t="s">
        <v>819</v>
      </c>
      <c r="C210" s="180">
        <v>8423397</v>
      </c>
      <c r="D210" s="180">
        <v>-4330638.92</v>
      </c>
      <c r="E210" s="180">
        <v>4092758.08</v>
      </c>
      <c r="F210" s="180">
        <v>4092758.08</v>
      </c>
      <c r="G210" s="180">
        <v>4092758.08</v>
      </c>
      <c r="H210" s="180">
        <v>-4330638.92</v>
      </c>
    </row>
    <row r="211" spans="1:8" x14ac:dyDescent="0.25">
      <c r="A211" s="182" t="s">
        <v>820</v>
      </c>
      <c r="B211" s="56" t="s">
        <v>821</v>
      </c>
      <c r="C211" s="181">
        <v>2741946</v>
      </c>
      <c r="D211" s="181">
        <v>1350812.08</v>
      </c>
      <c r="E211" s="181">
        <v>4092758.08</v>
      </c>
      <c r="F211" s="181">
        <v>4092758.08</v>
      </c>
      <c r="G211" s="181">
        <v>4092758.08</v>
      </c>
      <c r="H211" s="181">
        <v>1350812.08</v>
      </c>
    </row>
    <row r="212" spans="1:8" x14ac:dyDescent="0.25">
      <c r="A212" s="182" t="s">
        <v>822</v>
      </c>
      <c r="B212" s="56" t="s">
        <v>823</v>
      </c>
      <c r="C212" s="181">
        <v>0</v>
      </c>
      <c r="D212" s="181">
        <v>0</v>
      </c>
      <c r="E212" s="181">
        <v>0</v>
      </c>
      <c r="F212" s="181">
        <v>0</v>
      </c>
      <c r="G212" s="181">
        <v>0</v>
      </c>
      <c r="H212" s="181">
        <v>0</v>
      </c>
    </row>
    <row r="213" spans="1:8" x14ac:dyDescent="0.25">
      <c r="A213" s="182" t="s">
        <v>824</v>
      </c>
      <c r="B213" s="56" t="s">
        <v>825</v>
      </c>
      <c r="C213" s="181">
        <v>0</v>
      </c>
      <c r="D213" s="181">
        <v>0</v>
      </c>
      <c r="E213" s="181">
        <v>0</v>
      </c>
      <c r="F213" s="181">
        <v>0</v>
      </c>
      <c r="G213" s="181">
        <v>0</v>
      </c>
      <c r="H213" s="181">
        <v>0</v>
      </c>
    </row>
    <row r="214" spans="1:8" x14ac:dyDescent="0.25">
      <c r="A214" s="182" t="s">
        <v>1573</v>
      </c>
      <c r="B214" s="56" t="s">
        <v>1574</v>
      </c>
      <c r="C214" s="181">
        <v>5681451</v>
      </c>
      <c r="D214" s="181">
        <v>-5681451</v>
      </c>
      <c r="E214" s="181">
        <v>0</v>
      </c>
      <c r="F214" s="181">
        <v>0</v>
      </c>
      <c r="G214" s="181">
        <v>0</v>
      </c>
      <c r="H214" s="181">
        <v>-5681451</v>
      </c>
    </row>
    <row r="215" spans="1:8" s="33" customFormat="1" ht="23.25" x14ac:dyDescent="0.25">
      <c r="A215" s="273" t="s">
        <v>826</v>
      </c>
      <c r="B215" s="55" t="s">
        <v>1477</v>
      </c>
      <c r="C215" s="180">
        <v>1182744</v>
      </c>
      <c r="D215" s="180">
        <v>117725.72999999975</v>
      </c>
      <c r="E215" s="180">
        <v>1300469.7299999997</v>
      </c>
      <c r="F215" s="180">
        <v>1300469.7299999997</v>
      </c>
      <c r="G215" s="180">
        <v>1300469.7299999997</v>
      </c>
      <c r="H215" s="180">
        <v>117725.72999999975</v>
      </c>
    </row>
    <row r="216" spans="1:8" x14ac:dyDescent="0.25">
      <c r="A216" s="182" t="s">
        <v>827</v>
      </c>
      <c r="B216" s="56" t="s">
        <v>828</v>
      </c>
      <c r="C216" s="181">
        <v>3742</v>
      </c>
      <c r="D216" s="181">
        <v>-2656.3</v>
      </c>
      <c r="E216" s="181">
        <v>1085.7</v>
      </c>
      <c r="F216" s="181">
        <v>1085.7</v>
      </c>
      <c r="G216" s="181">
        <v>1085.7</v>
      </c>
      <c r="H216" s="181">
        <v>-2656.3</v>
      </c>
    </row>
    <row r="217" spans="1:8" x14ac:dyDescent="0.25">
      <c r="A217" s="182" t="s">
        <v>829</v>
      </c>
      <c r="B217" s="56" t="s">
        <v>830</v>
      </c>
      <c r="C217" s="181">
        <v>606125</v>
      </c>
      <c r="D217" s="181">
        <v>122499.39999999991</v>
      </c>
      <c r="E217" s="181">
        <v>728624.39999999991</v>
      </c>
      <c r="F217" s="181">
        <v>728624.39999999991</v>
      </c>
      <c r="G217" s="181">
        <v>728624.39999999991</v>
      </c>
      <c r="H217" s="181">
        <v>122499.39999999991</v>
      </c>
    </row>
    <row r="218" spans="1:8" x14ac:dyDescent="0.25">
      <c r="A218" s="182" t="s">
        <v>831</v>
      </c>
      <c r="B218" s="56" t="s">
        <v>832</v>
      </c>
      <c r="C218" s="181">
        <v>51292</v>
      </c>
      <c r="D218" s="181">
        <v>22378.73000000001</v>
      </c>
      <c r="E218" s="181">
        <v>73670.73000000001</v>
      </c>
      <c r="F218" s="181">
        <v>73670.73000000001</v>
      </c>
      <c r="G218" s="181">
        <v>73670.73000000001</v>
      </c>
      <c r="H218" s="181">
        <v>22378.73000000001</v>
      </c>
    </row>
    <row r="219" spans="1:8" x14ac:dyDescent="0.25">
      <c r="A219" s="182" t="s">
        <v>833</v>
      </c>
      <c r="B219" s="56" t="s">
        <v>834</v>
      </c>
      <c r="C219" s="181">
        <v>114213</v>
      </c>
      <c r="D219" s="181">
        <v>-71967.299999999988</v>
      </c>
      <c r="E219" s="181">
        <v>42245.700000000004</v>
      </c>
      <c r="F219" s="181">
        <v>42245.700000000004</v>
      </c>
      <c r="G219" s="181">
        <v>42245.700000000004</v>
      </c>
      <c r="H219" s="181">
        <v>-71967.299999999988</v>
      </c>
    </row>
    <row r="220" spans="1:8" x14ac:dyDescent="0.25">
      <c r="A220" s="182" t="s">
        <v>835</v>
      </c>
      <c r="B220" s="56" t="s">
        <v>836</v>
      </c>
      <c r="C220" s="181">
        <v>162643</v>
      </c>
      <c r="D220" s="181">
        <v>-15121.149999999994</v>
      </c>
      <c r="E220" s="181">
        <v>147521.85</v>
      </c>
      <c r="F220" s="181">
        <v>147521.85</v>
      </c>
      <c r="G220" s="181">
        <v>147521.85</v>
      </c>
      <c r="H220" s="181">
        <v>-15121.149999999994</v>
      </c>
    </row>
    <row r="221" spans="1:8" x14ac:dyDescent="0.25">
      <c r="A221" s="182" t="s">
        <v>837</v>
      </c>
      <c r="B221" s="56" t="s">
        <v>838</v>
      </c>
      <c r="C221" s="181">
        <v>244729</v>
      </c>
      <c r="D221" s="181">
        <v>62592.349999999977</v>
      </c>
      <c r="E221" s="181">
        <v>307321.34999999998</v>
      </c>
      <c r="F221" s="181">
        <v>307321.34999999998</v>
      </c>
      <c r="G221" s="181">
        <v>307321.34999999998</v>
      </c>
      <c r="H221" s="181">
        <v>62592.349999999977</v>
      </c>
    </row>
    <row r="222" spans="1:8" s="33" customFormat="1" x14ac:dyDescent="0.25">
      <c r="A222" s="273" t="s">
        <v>839</v>
      </c>
      <c r="B222" s="55" t="s">
        <v>840</v>
      </c>
      <c r="C222" s="180">
        <v>2274332</v>
      </c>
      <c r="D222" s="180">
        <v>412618.63000000035</v>
      </c>
      <c r="E222" s="180">
        <v>2686950.6300000004</v>
      </c>
      <c r="F222" s="180">
        <v>2686950.6300000004</v>
      </c>
      <c r="G222" s="180">
        <v>2686950.6300000004</v>
      </c>
      <c r="H222" s="180">
        <v>412618.63000000035</v>
      </c>
    </row>
    <row r="223" spans="1:8" ht="23.25" x14ac:dyDescent="0.25">
      <c r="A223" s="182" t="s">
        <v>841</v>
      </c>
      <c r="B223" s="56" t="s">
        <v>842</v>
      </c>
      <c r="C223" s="181">
        <v>2274332</v>
      </c>
      <c r="D223" s="181">
        <v>412618.63000000035</v>
      </c>
      <c r="E223" s="181">
        <v>2686950.6300000004</v>
      </c>
      <c r="F223" s="181">
        <v>2686950.6300000004</v>
      </c>
      <c r="G223" s="181">
        <v>2686950.6300000004</v>
      </c>
      <c r="H223" s="181">
        <v>412618.63000000035</v>
      </c>
    </row>
    <row r="224" spans="1:8" s="34" customFormat="1" x14ac:dyDescent="0.25">
      <c r="A224" s="272" t="s">
        <v>843</v>
      </c>
      <c r="B224" s="54" t="s">
        <v>844</v>
      </c>
      <c r="C224" s="179">
        <v>76907853</v>
      </c>
      <c r="D224" s="179">
        <v>-12228072.660000034</v>
      </c>
      <c r="E224" s="179">
        <v>64679780.339999966</v>
      </c>
      <c r="F224" s="179">
        <v>64679780.339999966</v>
      </c>
      <c r="G224" s="179">
        <v>64679780.339999966</v>
      </c>
      <c r="H224" s="179">
        <v>-12228072.660000034</v>
      </c>
    </row>
    <row r="225" spans="1:8" x14ac:dyDescent="0.25">
      <c r="A225" s="182" t="s">
        <v>845</v>
      </c>
      <c r="B225" s="56" t="s">
        <v>846</v>
      </c>
      <c r="C225" s="181">
        <v>18623559</v>
      </c>
      <c r="D225" s="181">
        <v>577229.27999999002</v>
      </c>
      <c r="E225" s="181">
        <v>19200788.27999999</v>
      </c>
      <c r="F225" s="181">
        <v>19200788.27999999</v>
      </c>
      <c r="G225" s="181">
        <v>19200788.27999999</v>
      </c>
      <c r="H225" s="181">
        <v>577229.27999999002</v>
      </c>
    </row>
    <row r="226" spans="1:8" ht="23.25" x14ac:dyDescent="0.25">
      <c r="A226" s="182" t="s">
        <v>847</v>
      </c>
      <c r="B226" s="56" t="s">
        <v>1478</v>
      </c>
      <c r="C226" s="181">
        <v>18623559</v>
      </c>
      <c r="D226" s="181">
        <v>577229.27999999002</v>
      </c>
      <c r="E226" s="181">
        <v>19200788.27999999</v>
      </c>
      <c r="F226" s="181">
        <v>19200788.27999999</v>
      </c>
      <c r="G226" s="181">
        <v>19200788.27999999</v>
      </c>
      <c r="H226" s="181">
        <v>577229.27999999002</v>
      </c>
    </row>
    <row r="227" spans="1:8" x14ac:dyDescent="0.25">
      <c r="A227" s="182" t="s">
        <v>849</v>
      </c>
      <c r="B227" s="56" t="s">
        <v>850</v>
      </c>
      <c r="C227" s="181">
        <v>0</v>
      </c>
      <c r="D227" s="181">
        <v>0</v>
      </c>
      <c r="E227" s="181">
        <v>0</v>
      </c>
      <c r="F227" s="181">
        <v>0</v>
      </c>
      <c r="G227" s="181">
        <v>0</v>
      </c>
      <c r="H227" s="181">
        <v>0</v>
      </c>
    </row>
    <row r="228" spans="1:8" x14ac:dyDescent="0.25">
      <c r="A228" s="182" t="s">
        <v>851</v>
      </c>
      <c r="B228" s="56" t="s">
        <v>852</v>
      </c>
      <c r="C228" s="181">
        <v>58002904</v>
      </c>
      <c r="D228" s="181">
        <v>-13365141.810000017</v>
      </c>
      <c r="E228" s="181">
        <v>44637762.189999983</v>
      </c>
      <c r="F228" s="181">
        <v>44637762.189999983</v>
      </c>
      <c r="G228" s="181">
        <v>44637762.189999983</v>
      </c>
      <c r="H228" s="181">
        <v>-13365141.810000017</v>
      </c>
    </row>
    <row r="229" spans="1:8" ht="23.25" x14ac:dyDescent="0.25">
      <c r="A229" s="182" t="s">
        <v>853</v>
      </c>
      <c r="B229" s="56" t="s">
        <v>1479</v>
      </c>
      <c r="C229" s="181">
        <v>58002904</v>
      </c>
      <c r="D229" s="181">
        <v>-13365141.810000017</v>
      </c>
      <c r="E229" s="181">
        <v>44637762.189999983</v>
      </c>
      <c r="F229" s="181">
        <v>44637762.189999983</v>
      </c>
      <c r="G229" s="181">
        <v>44637762.189999983</v>
      </c>
      <c r="H229" s="181">
        <v>-13365141.810000017</v>
      </c>
    </row>
    <row r="230" spans="1:8" x14ac:dyDescent="0.25">
      <c r="A230" s="182" t="s">
        <v>854</v>
      </c>
      <c r="B230" s="56" t="s">
        <v>1673</v>
      </c>
      <c r="C230" s="181">
        <v>0</v>
      </c>
      <c r="D230" s="181">
        <v>0</v>
      </c>
      <c r="E230" s="181">
        <v>0</v>
      </c>
      <c r="F230" s="181">
        <v>0</v>
      </c>
      <c r="G230" s="181">
        <v>0</v>
      </c>
      <c r="H230" s="181">
        <v>0</v>
      </c>
    </row>
    <row r="231" spans="1:8" x14ac:dyDescent="0.25">
      <c r="A231" s="182" t="s">
        <v>855</v>
      </c>
      <c r="B231" s="56" t="s">
        <v>856</v>
      </c>
      <c r="C231" s="181">
        <v>0</v>
      </c>
      <c r="D231" s="181">
        <v>0</v>
      </c>
      <c r="E231" s="181">
        <v>0</v>
      </c>
      <c r="F231" s="181">
        <v>0</v>
      </c>
      <c r="G231" s="181">
        <v>0</v>
      </c>
      <c r="H231" s="181">
        <v>0</v>
      </c>
    </row>
    <row r="232" spans="1:8" x14ac:dyDescent="0.25">
      <c r="A232" s="182" t="s">
        <v>857</v>
      </c>
      <c r="B232" s="56" t="s">
        <v>858</v>
      </c>
      <c r="C232" s="181">
        <v>281390</v>
      </c>
      <c r="D232" s="181">
        <v>559839.86999999988</v>
      </c>
      <c r="E232" s="181">
        <v>841229.86999999988</v>
      </c>
      <c r="F232" s="181">
        <v>841229.86999999988</v>
      </c>
      <c r="G232" s="181">
        <v>841229.86999999988</v>
      </c>
      <c r="H232" s="181">
        <v>559839.86999999988</v>
      </c>
    </row>
    <row r="233" spans="1:8" ht="23.25" x14ac:dyDescent="0.25">
      <c r="A233" s="182" t="s">
        <v>859</v>
      </c>
      <c r="B233" s="56" t="s">
        <v>1480</v>
      </c>
      <c r="C233" s="181">
        <v>52867</v>
      </c>
      <c r="D233" s="181">
        <v>-52867</v>
      </c>
      <c r="E233" s="181">
        <v>0</v>
      </c>
      <c r="F233" s="181">
        <v>0</v>
      </c>
      <c r="G233" s="181">
        <v>0</v>
      </c>
      <c r="H233" s="181">
        <v>-52867</v>
      </c>
    </row>
    <row r="234" spans="1:8" ht="23.25" x14ac:dyDescent="0.25">
      <c r="A234" s="182" t="s">
        <v>860</v>
      </c>
      <c r="B234" s="56" t="s">
        <v>1481</v>
      </c>
      <c r="C234" s="181">
        <v>207153</v>
      </c>
      <c r="D234" s="181">
        <v>634076.86999999988</v>
      </c>
      <c r="E234" s="181">
        <v>841229.86999999988</v>
      </c>
      <c r="F234" s="181">
        <v>841229.86999999988</v>
      </c>
      <c r="G234" s="181">
        <v>841229.86999999988</v>
      </c>
      <c r="H234" s="181">
        <v>634076.86999999988</v>
      </c>
    </row>
    <row r="235" spans="1:8" x14ac:dyDescent="0.25">
      <c r="A235" s="182" t="s">
        <v>1614</v>
      </c>
      <c r="B235" s="56" t="s">
        <v>1615</v>
      </c>
      <c r="C235" s="181">
        <v>21370</v>
      </c>
      <c r="D235" s="181">
        <v>-21370</v>
      </c>
      <c r="E235" s="181">
        <v>0</v>
      </c>
      <c r="F235" s="181">
        <v>0</v>
      </c>
      <c r="G235" s="181">
        <v>0</v>
      </c>
      <c r="H235" s="181">
        <v>-21370</v>
      </c>
    </row>
    <row r="236" spans="1:8" s="35" customFormat="1" x14ac:dyDescent="0.25">
      <c r="A236" s="184" t="s">
        <v>861</v>
      </c>
      <c r="B236" s="52" t="s">
        <v>862</v>
      </c>
      <c r="C236" s="178">
        <v>93724044</v>
      </c>
      <c r="D236" s="178">
        <v>100572532.27999997</v>
      </c>
      <c r="E236" s="178">
        <v>194296576.27999997</v>
      </c>
      <c r="F236" s="178">
        <v>194296576.27999997</v>
      </c>
      <c r="G236" s="178">
        <v>194296576.27999997</v>
      </c>
      <c r="H236" s="178">
        <v>100572532.27999997</v>
      </c>
    </row>
    <row r="237" spans="1:8" s="34" customFormat="1" x14ac:dyDescent="0.25">
      <c r="A237" s="272" t="s">
        <v>863</v>
      </c>
      <c r="B237" s="54" t="s">
        <v>864</v>
      </c>
      <c r="C237" s="179">
        <v>86946559</v>
      </c>
      <c r="D237" s="179">
        <v>97950458.279999971</v>
      </c>
      <c r="E237" s="179">
        <v>184897017.27999997</v>
      </c>
      <c r="F237" s="179">
        <v>184897017.27999997</v>
      </c>
      <c r="G237" s="179">
        <v>184897017.27999997</v>
      </c>
      <c r="H237" s="179">
        <v>97950458.279999971</v>
      </c>
    </row>
    <row r="238" spans="1:8" s="33" customFormat="1" ht="23.25" x14ac:dyDescent="0.25">
      <c r="A238" s="273" t="s">
        <v>865</v>
      </c>
      <c r="B238" s="55" t="s">
        <v>866</v>
      </c>
      <c r="C238" s="180">
        <v>86946559</v>
      </c>
      <c r="D238" s="180">
        <v>97950458.279999971</v>
      </c>
      <c r="E238" s="180">
        <v>184897017.27999997</v>
      </c>
      <c r="F238" s="180">
        <v>184897017.27999997</v>
      </c>
      <c r="G238" s="180">
        <v>184897017.27999997</v>
      </c>
      <c r="H238" s="180">
        <v>97950458.279999971</v>
      </c>
    </row>
    <row r="239" spans="1:8" x14ac:dyDescent="0.25">
      <c r="A239" s="182" t="s">
        <v>867</v>
      </c>
      <c r="B239" s="56" t="s">
        <v>868</v>
      </c>
      <c r="C239" s="181">
        <v>0</v>
      </c>
      <c r="D239" s="181">
        <v>0</v>
      </c>
      <c r="E239" s="181">
        <v>0</v>
      </c>
      <c r="F239" s="181">
        <v>0</v>
      </c>
      <c r="G239" s="181">
        <v>0</v>
      </c>
      <c r="H239" s="181">
        <v>0</v>
      </c>
    </row>
    <row r="240" spans="1:8" x14ac:dyDescent="0.25">
      <c r="A240" s="182" t="s">
        <v>869</v>
      </c>
      <c r="B240" s="56" t="s">
        <v>870</v>
      </c>
      <c r="C240" s="181">
        <v>4682065</v>
      </c>
      <c r="D240" s="181">
        <v>-4434275</v>
      </c>
      <c r="E240" s="181">
        <v>247790</v>
      </c>
      <c r="F240" s="181">
        <v>247790</v>
      </c>
      <c r="G240" s="181">
        <v>247790</v>
      </c>
      <c r="H240" s="181">
        <v>-4434275</v>
      </c>
    </row>
    <row r="241" spans="1:8" x14ac:dyDescent="0.25">
      <c r="A241" s="182" t="s">
        <v>871</v>
      </c>
      <c r="B241" s="56" t="s">
        <v>872</v>
      </c>
      <c r="C241" s="181">
        <v>1530</v>
      </c>
      <c r="D241" s="181">
        <v>-1170</v>
      </c>
      <c r="E241" s="181">
        <v>360</v>
      </c>
      <c r="F241" s="181">
        <v>360</v>
      </c>
      <c r="G241" s="181">
        <v>360</v>
      </c>
      <c r="H241" s="181">
        <v>-1170</v>
      </c>
    </row>
    <row r="242" spans="1:8" x14ac:dyDescent="0.25">
      <c r="A242" s="182" t="s">
        <v>873</v>
      </c>
      <c r="B242" s="56" t="s">
        <v>874</v>
      </c>
      <c r="C242" s="181">
        <v>138442</v>
      </c>
      <c r="D242" s="181">
        <v>280008</v>
      </c>
      <c r="E242" s="181">
        <v>418450</v>
      </c>
      <c r="F242" s="181">
        <v>418450</v>
      </c>
      <c r="G242" s="181">
        <v>418450</v>
      </c>
      <c r="H242" s="181">
        <v>280008</v>
      </c>
    </row>
    <row r="243" spans="1:8" x14ac:dyDescent="0.25">
      <c r="A243" s="182" t="s">
        <v>875</v>
      </c>
      <c r="B243" s="56" t="s">
        <v>876</v>
      </c>
      <c r="C243" s="181">
        <v>316231</v>
      </c>
      <c r="D243" s="181">
        <v>152269</v>
      </c>
      <c r="E243" s="181">
        <v>468500</v>
      </c>
      <c r="F243" s="181">
        <v>468500</v>
      </c>
      <c r="G243" s="181">
        <v>468500</v>
      </c>
      <c r="H243" s="181">
        <v>152269</v>
      </c>
    </row>
    <row r="244" spans="1:8" x14ac:dyDescent="0.25">
      <c r="A244" s="182" t="s">
        <v>877</v>
      </c>
      <c r="B244" s="56" t="s">
        <v>878</v>
      </c>
      <c r="C244" s="181">
        <v>15439</v>
      </c>
      <c r="D244" s="181">
        <v>-15439</v>
      </c>
      <c r="E244" s="181">
        <v>0</v>
      </c>
      <c r="F244" s="181">
        <v>0</v>
      </c>
      <c r="G244" s="181">
        <v>0</v>
      </c>
      <c r="H244" s="181">
        <v>-15439</v>
      </c>
    </row>
    <row r="245" spans="1:8" x14ac:dyDescent="0.25">
      <c r="A245" s="182" t="s">
        <v>879</v>
      </c>
      <c r="B245" s="56" t="s">
        <v>880</v>
      </c>
      <c r="C245" s="181">
        <v>80237364</v>
      </c>
      <c r="D245" s="181">
        <v>95196035.779999971</v>
      </c>
      <c r="E245" s="181">
        <v>175433399.77999997</v>
      </c>
      <c r="F245" s="181">
        <v>175433399.77999997</v>
      </c>
      <c r="G245" s="181">
        <v>175433399.77999997</v>
      </c>
      <c r="H245" s="181">
        <v>95196035.779999971</v>
      </c>
    </row>
    <row r="246" spans="1:8" x14ac:dyDescent="0.25">
      <c r="A246" s="182" t="s">
        <v>881</v>
      </c>
      <c r="B246" s="56" t="s">
        <v>882</v>
      </c>
      <c r="C246" s="181">
        <v>0</v>
      </c>
      <c r="D246" s="181">
        <v>0</v>
      </c>
      <c r="E246" s="181">
        <v>0</v>
      </c>
      <c r="F246" s="181">
        <v>0</v>
      </c>
      <c r="G246" s="181">
        <v>0</v>
      </c>
      <c r="H246" s="181">
        <v>0</v>
      </c>
    </row>
    <row r="247" spans="1:8" x14ac:dyDescent="0.25">
      <c r="A247" s="182" t="s">
        <v>883</v>
      </c>
      <c r="B247" s="56" t="s">
        <v>884</v>
      </c>
      <c r="C247" s="181">
        <v>0</v>
      </c>
      <c r="D247" s="181">
        <v>0</v>
      </c>
      <c r="E247" s="181">
        <v>0</v>
      </c>
      <c r="F247" s="181">
        <v>0</v>
      </c>
      <c r="G247" s="181">
        <v>0</v>
      </c>
      <c r="H247" s="181">
        <v>0</v>
      </c>
    </row>
    <row r="248" spans="1:8" x14ac:dyDescent="0.25">
      <c r="A248" s="182" t="s">
        <v>1608</v>
      </c>
      <c r="B248" s="56" t="s">
        <v>1674</v>
      </c>
      <c r="C248" s="181">
        <v>0</v>
      </c>
      <c r="D248" s="181">
        <v>0</v>
      </c>
      <c r="E248" s="181">
        <v>0</v>
      </c>
      <c r="F248" s="181">
        <v>0</v>
      </c>
      <c r="G248" s="181">
        <v>0</v>
      </c>
      <c r="H248" s="181">
        <v>0</v>
      </c>
    </row>
    <row r="249" spans="1:8" x14ac:dyDescent="0.25">
      <c r="A249" s="182" t="s">
        <v>1603</v>
      </c>
      <c r="B249" s="56" t="s">
        <v>1604</v>
      </c>
      <c r="C249" s="181">
        <v>0</v>
      </c>
      <c r="D249" s="181">
        <v>0</v>
      </c>
      <c r="E249" s="181">
        <v>0</v>
      </c>
      <c r="F249" s="181">
        <v>0</v>
      </c>
      <c r="G249" s="181">
        <v>0</v>
      </c>
      <c r="H249" s="181">
        <v>0</v>
      </c>
    </row>
    <row r="250" spans="1:8" x14ac:dyDescent="0.25">
      <c r="A250" s="182" t="s">
        <v>1629</v>
      </c>
      <c r="B250" s="56" t="s">
        <v>1675</v>
      </c>
      <c r="C250" s="181">
        <v>0</v>
      </c>
      <c r="D250" s="181">
        <v>0</v>
      </c>
      <c r="E250" s="181">
        <v>0</v>
      </c>
      <c r="F250" s="181">
        <v>0</v>
      </c>
      <c r="G250" s="181">
        <v>0</v>
      </c>
      <c r="H250" s="181">
        <v>0</v>
      </c>
    </row>
    <row r="251" spans="1:8" x14ac:dyDescent="0.25">
      <c r="A251" s="182" t="s">
        <v>1630</v>
      </c>
      <c r="B251" s="56" t="s">
        <v>1687</v>
      </c>
      <c r="C251" s="181">
        <v>0</v>
      </c>
      <c r="D251" s="181">
        <v>0</v>
      </c>
      <c r="E251" s="181">
        <v>0</v>
      </c>
      <c r="F251" s="181">
        <v>0</v>
      </c>
      <c r="G251" s="181">
        <v>0</v>
      </c>
      <c r="H251" s="181">
        <v>0</v>
      </c>
    </row>
    <row r="252" spans="1:8" x14ac:dyDescent="0.25">
      <c r="A252" s="183" t="s">
        <v>1664</v>
      </c>
      <c r="B252" s="56" t="s">
        <v>1665</v>
      </c>
      <c r="C252" s="181">
        <v>0</v>
      </c>
      <c r="D252" s="181">
        <v>16017.5</v>
      </c>
      <c r="E252" s="181">
        <v>16017.5</v>
      </c>
      <c r="F252" s="181">
        <v>16017.5</v>
      </c>
      <c r="G252" s="181">
        <v>16017.5</v>
      </c>
      <c r="H252" s="181">
        <v>16017.5</v>
      </c>
    </row>
    <row r="253" spans="1:8" x14ac:dyDescent="0.25">
      <c r="A253" s="183" t="s">
        <v>1742</v>
      </c>
      <c r="B253" s="56" t="s">
        <v>1743</v>
      </c>
      <c r="C253" s="181">
        <v>0</v>
      </c>
      <c r="D253" s="181">
        <v>0</v>
      </c>
      <c r="E253" s="181">
        <v>0</v>
      </c>
      <c r="F253" s="181">
        <v>0</v>
      </c>
      <c r="G253" s="181">
        <v>0</v>
      </c>
      <c r="H253" s="181">
        <v>0</v>
      </c>
    </row>
    <row r="254" spans="1:8" x14ac:dyDescent="0.25">
      <c r="A254" s="183" t="s">
        <v>1744</v>
      </c>
      <c r="B254" s="56" t="s">
        <v>1745</v>
      </c>
      <c r="C254" s="181">
        <v>0</v>
      </c>
      <c r="D254" s="181">
        <v>0</v>
      </c>
      <c r="E254" s="181">
        <v>0</v>
      </c>
      <c r="F254" s="181">
        <v>0</v>
      </c>
      <c r="G254" s="181">
        <v>0</v>
      </c>
      <c r="H254" s="181">
        <v>0</v>
      </c>
    </row>
    <row r="255" spans="1:8" x14ac:dyDescent="0.25">
      <c r="A255" s="183" t="s">
        <v>1746</v>
      </c>
      <c r="B255" s="56" t="s">
        <v>1631</v>
      </c>
      <c r="C255" s="181">
        <v>0</v>
      </c>
      <c r="D255" s="181">
        <v>0</v>
      </c>
      <c r="E255" s="181">
        <v>0</v>
      </c>
      <c r="F255" s="181">
        <v>0</v>
      </c>
      <c r="G255" s="181">
        <v>0</v>
      </c>
      <c r="H255" s="181">
        <v>0</v>
      </c>
    </row>
    <row r="256" spans="1:8" x14ac:dyDescent="0.25">
      <c r="A256" s="183" t="s">
        <v>1876</v>
      </c>
      <c r="B256" s="182" t="s">
        <v>1759</v>
      </c>
      <c r="C256" s="181">
        <v>1555488</v>
      </c>
      <c r="D256" s="181">
        <v>6757012</v>
      </c>
      <c r="E256" s="181">
        <v>8312500</v>
      </c>
      <c r="F256" s="181">
        <v>8312500</v>
      </c>
      <c r="G256" s="181">
        <v>8312500</v>
      </c>
      <c r="H256" s="181">
        <v>6757012</v>
      </c>
    </row>
    <row r="257" spans="1:8" s="34" customFormat="1" x14ac:dyDescent="0.25">
      <c r="A257" s="272" t="s">
        <v>885</v>
      </c>
      <c r="B257" s="54" t="s">
        <v>886</v>
      </c>
      <c r="C257" s="179">
        <v>6777485</v>
      </c>
      <c r="D257" s="179">
        <v>2622074</v>
      </c>
      <c r="E257" s="179">
        <v>9399559</v>
      </c>
      <c r="F257" s="179">
        <v>9399559</v>
      </c>
      <c r="G257" s="179">
        <v>9399559</v>
      </c>
      <c r="H257" s="179">
        <v>2622074</v>
      </c>
    </row>
    <row r="258" spans="1:8" s="33" customFormat="1" x14ac:dyDescent="0.25">
      <c r="A258" s="273" t="s">
        <v>887</v>
      </c>
      <c r="B258" s="55" t="s">
        <v>886</v>
      </c>
      <c r="C258" s="180">
        <v>6777485</v>
      </c>
      <c r="D258" s="180">
        <v>2622074</v>
      </c>
      <c r="E258" s="180">
        <v>9399559</v>
      </c>
      <c r="F258" s="180">
        <v>9399559</v>
      </c>
      <c r="G258" s="180">
        <v>9399559</v>
      </c>
      <c r="H258" s="180">
        <v>2622074</v>
      </c>
    </row>
    <row r="259" spans="1:8" x14ac:dyDescent="0.25">
      <c r="A259" s="182" t="s">
        <v>888</v>
      </c>
      <c r="B259" s="56" t="s">
        <v>889</v>
      </c>
      <c r="C259" s="181">
        <v>4385361</v>
      </c>
      <c r="D259" s="181">
        <v>4671653</v>
      </c>
      <c r="E259" s="181">
        <v>9057014</v>
      </c>
      <c r="F259" s="181">
        <v>9057014</v>
      </c>
      <c r="G259" s="181">
        <v>9057014</v>
      </c>
      <c r="H259" s="181">
        <v>4671653</v>
      </c>
    </row>
    <row r="260" spans="1:8" x14ac:dyDescent="0.25">
      <c r="A260" s="182" t="s">
        <v>890</v>
      </c>
      <c r="B260" s="56" t="s">
        <v>891</v>
      </c>
      <c r="C260" s="181">
        <v>387137</v>
      </c>
      <c r="D260" s="181">
        <v>-290467</v>
      </c>
      <c r="E260" s="181">
        <v>96670</v>
      </c>
      <c r="F260" s="181">
        <v>96670</v>
      </c>
      <c r="G260" s="181">
        <v>96670</v>
      </c>
      <c r="H260" s="181">
        <v>-290467</v>
      </c>
    </row>
    <row r="261" spans="1:8" x14ac:dyDescent="0.25">
      <c r="A261" s="182" t="s">
        <v>892</v>
      </c>
      <c r="B261" s="56" t="s">
        <v>893</v>
      </c>
      <c r="C261" s="181">
        <v>2004987</v>
      </c>
      <c r="D261" s="181">
        <v>-1759112</v>
      </c>
      <c r="E261" s="181">
        <v>245875</v>
      </c>
      <c r="F261" s="181">
        <v>245875</v>
      </c>
      <c r="G261" s="181">
        <v>245875</v>
      </c>
      <c r="H261" s="181">
        <v>-1759112</v>
      </c>
    </row>
    <row r="262" spans="1:8" s="34" customFormat="1" ht="33" x14ac:dyDescent="0.25">
      <c r="A262" s="272" t="s">
        <v>894</v>
      </c>
      <c r="B262" s="54" t="s">
        <v>1482</v>
      </c>
      <c r="C262" s="179">
        <v>0</v>
      </c>
      <c r="D262" s="179">
        <v>0</v>
      </c>
      <c r="E262" s="179">
        <v>0</v>
      </c>
      <c r="F262" s="179">
        <v>0</v>
      </c>
      <c r="G262" s="179">
        <v>0</v>
      </c>
      <c r="H262" s="179">
        <v>0</v>
      </c>
    </row>
    <row r="263" spans="1:8" s="33" customFormat="1" ht="34.5" x14ac:dyDescent="0.25">
      <c r="A263" s="273" t="s">
        <v>895</v>
      </c>
      <c r="B263" s="55" t="s">
        <v>1482</v>
      </c>
      <c r="C263" s="180">
        <v>0</v>
      </c>
      <c r="D263" s="180">
        <v>0</v>
      </c>
      <c r="E263" s="180">
        <v>0</v>
      </c>
      <c r="F263" s="180">
        <v>0</v>
      </c>
      <c r="G263" s="180">
        <v>0</v>
      </c>
      <c r="H263" s="180">
        <v>0</v>
      </c>
    </row>
    <row r="264" spans="1:8" x14ac:dyDescent="0.25">
      <c r="A264" s="182" t="s">
        <v>896</v>
      </c>
      <c r="B264" s="56" t="s">
        <v>897</v>
      </c>
      <c r="C264" s="181">
        <v>0</v>
      </c>
      <c r="D264" s="181">
        <v>0</v>
      </c>
      <c r="E264" s="181">
        <v>0</v>
      </c>
      <c r="F264" s="181">
        <v>0</v>
      </c>
      <c r="G264" s="181">
        <v>0</v>
      </c>
      <c r="H264" s="181">
        <v>0</v>
      </c>
    </row>
    <row r="265" spans="1:8" s="35" customFormat="1" x14ac:dyDescent="0.25">
      <c r="A265" s="184" t="s">
        <v>898</v>
      </c>
      <c r="B265" s="52" t="s">
        <v>899</v>
      </c>
      <c r="C265" s="178">
        <v>126515899</v>
      </c>
      <c r="D265" s="178">
        <v>337884713.12999994</v>
      </c>
      <c r="E265" s="178">
        <v>464400612.12999994</v>
      </c>
      <c r="F265" s="178">
        <v>464400612.12999994</v>
      </c>
      <c r="G265" s="178">
        <v>464400612.12999994</v>
      </c>
      <c r="H265" s="178">
        <v>337884713.12999994</v>
      </c>
    </row>
    <row r="266" spans="1:8" s="34" customFormat="1" x14ac:dyDescent="0.25">
      <c r="A266" s="272" t="s">
        <v>900</v>
      </c>
      <c r="B266" s="54" t="s">
        <v>901</v>
      </c>
      <c r="C266" s="179">
        <v>126515899</v>
      </c>
      <c r="D266" s="179">
        <v>337884713.12999994</v>
      </c>
      <c r="E266" s="179">
        <v>464400612.12999994</v>
      </c>
      <c r="F266" s="179">
        <v>464400612.12999994</v>
      </c>
      <c r="G266" s="179">
        <v>464400612.12999994</v>
      </c>
      <c r="H266" s="179">
        <v>337884713.12999994</v>
      </c>
    </row>
    <row r="267" spans="1:8" s="33" customFormat="1" x14ac:dyDescent="0.25">
      <c r="A267" s="273" t="s">
        <v>902</v>
      </c>
      <c r="B267" s="55" t="s">
        <v>903</v>
      </c>
      <c r="C267" s="180">
        <v>3049706</v>
      </c>
      <c r="D267" s="180">
        <v>-958419.25000000023</v>
      </c>
      <c r="E267" s="180">
        <v>2091286.7499999998</v>
      </c>
      <c r="F267" s="180">
        <v>2091286.7499999998</v>
      </c>
      <c r="G267" s="180">
        <v>2091286.7499999998</v>
      </c>
      <c r="H267" s="180">
        <v>-958419.25000000023</v>
      </c>
    </row>
    <row r="268" spans="1:8" s="33" customFormat="1" x14ac:dyDescent="0.25">
      <c r="A268" s="183" t="s">
        <v>1588</v>
      </c>
      <c r="B268" s="56" t="s">
        <v>1589</v>
      </c>
      <c r="C268" s="181">
        <v>0</v>
      </c>
      <c r="D268" s="181">
        <v>3221.94</v>
      </c>
      <c r="E268" s="181">
        <v>3221.94</v>
      </c>
      <c r="F268" s="181">
        <v>3221.94</v>
      </c>
      <c r="G268" s="181">
        <v>3221.94</v>
      </c>
      <c r="H268" s="181">
        <v>3221.94</v>
      </c>
    </row>
    <row r="269" spans="1:8" x14ac:dyDescent="0.25">
      <c r="A269" s="182" t="s">
        <v>904</v>
      </c>
      <c r="B269" s="56" t="s">
        <v>905</v>
      </c>
      <c r="C269" s="181">
        <v>41600</v>
      </c>
      <c r="D269" s="181">
        <v>-12288.66</v>
      </c>
      <c r="E269" s="181">
        <v>29311.34</v>
      </c>
      <c r="F269" s="181">
        <v>29311.34</v>
      </c>
      <c r="G269" s="181">
        <v>29311.34</v>
      </c>
      <c r="H269" s="181">
        <v>-12288.66</v>
      </c>
    </row>
    <row r="270" spans="1:8" x14ac:dyDescent="0.25">
      <c r="A270" s="182" t="s">
        <v>906</v>
      </c>
      <c r="B270" s="56" t="s">
        <v>907</v>
      </c>
      <c r="C270" s="181">
        <v>2952026</v>
      </c>
      <c r="D270" s="181">
        <v>-1096927.4100000001</v>
      </c>
      <c r="E270" s="181">
        <v>1855098.5899999999</v>
      </c>
      <c r="F270" s="181">
        <v>1855098.5899999999</v>
      </c>
      <c r="G270" s="181">
        <v>1855098.5899999999</v>
      </c>
      <c r="H270" s="181">
        <v>-1096927.4100000001</v>
      </c>
    </row>
    <row r="271" spans="1:8" x14ac:dyDescent="0.25">
      <c r="A271" s="182" t="s">
        <v>908</v>
      </c>
      <c r="B271" s="56" t="s">
        <v>909</v>
      </c>
      <c r="C271" s="181">
        <v>19537</v>
      </c>
      <c r="D271" s="181">
        <v>65387</v>
      </c>
      <c r="E271" s="181">
        <v>84924</v>
      </c>
      <c r="F271" s="181">
        <v>84924</v>
      </c>
      <c r="G271" s="181">
        <v>84924</v>
      </c>
      <c r="H271" s="181">
        <v>65387</v>
      </c>
    </row>
    <row r="272" spans="1:8" x14ac:dyDescent="0.25">
      <c r="A272" s="182" t="s">
        <v>910</v>
      </c>
      <c r="B272" s="56" t="s">
        <v>911</v>
      </c>
      <c r="C272" s="181">
        <v>3681</v>
      </c>
      <c r="D272" s="181">
        <v>66461.87</v>
      </c>
      <c r="E272" s="181">
        <v>70142.87</v>
      </c>
      <c r="F272" s="181">
        <v>70142.87</v>
      </c>
      <c r="G272" s="181">
        <v>70142.87</v>
      </c>
      <c r="H272" s="181">
        <v>66461.87</v>
      </c>
    </row>
    <row r="273" spans="1:8" x14ac:dyDescent="0.25">
      <c r="A273" s="182" t="s">
        <v>912</v>
      </c>
      <c r="B273" s="56" t="s">
        <v>913</v>
      </c>
      <c r="C273" s="181">
        <v>16506</v>
      </c>
      <c r="D273" s="181">
        <v>-14620.16</v>
      </c>
      <c r="E273" s="181">
        <v>1885.84</v>
      </c>
      <c r="F273" s="181">
        <v>1885.84</v>
      </c>
      <c r="G273" s="181">
        <v>1885.84</v>
      </c>
      <c r="H273" s="181">
        <v>-14620.16</v>
      </c>
    </row>
    <row r="274" spans="1:8" x14ac:dyDescent="0.25">
      <c r="A274" s="182" t="s">
        <v>914</v>
      </c>
      <c r="B274" s="56" t="s">
        <v>915</v>
      </c>
      <c r="C274" s="181">
        <v>0</v>
      </c>
      <c r="D274" s="181">
        <v>3707.22</v>
      </c>
      <c r="E274" s="181">
        <v>3707.22</v>
      </c>
      <c r="F274" s="181">
        <v>3707.22</v>
      </c>
      <c r="G274" s="181">
        <v>3707.22</v>
      </c>
      <c r="H274" s="181">
        <v>3707.22</v>
      </c>
    </row>
    <row r="275" spans="1:8" x14ac:dyDescent="0.25">
      <c r="A275" s="182" t="s">
        <v>916</v>
      </c>
      <c r="B275" s="56" t="s">
        <v>917</v>
      </c>
      <c r="C275" s="181">
        <v>515</v>
      </c>
      <c r="D275" s="181">
        <v>9157</v>
      </c>
      <c r="E275" s="181">
        <v>9672</v>
      </c>
      <c r="F275" s="181">
        <v>9672</v>
      </c>
      <c r="G275" s="181">
        <v>9672</v>
      </c>
      <c r="H275" s="181">
        <v>9157</v>
      </c>
    </row>
    <row r="276" spans="1:8" x14ac:dyDescent="0.25">
      <c r="A276" s="182" t="s">
        <v>918</v>
      </c>
      <c r="B276" s="56" t="s">
        <v>919</v>
      </c>
      <c r="C276" s="181">
        <v>0</v>
      </c>
      <c r="D276" s="181">
        <v>0</v>
      </c>
      <c r="E276" s="181">
        <v>0</v>
      </c>
      <c r="F276" s="181">
        <v>0</v>
      </c>
      <c r="G276" s="181">
        <v>0</v>
      </c>
      <c r="H276" s="181">
        <v>0</v>
      </c>
    </row>
    <row r="277" spans="1:8" x14ac:dyDescent="0.25">
      <c r="A277" s="182" t="s">
        <v>920</v>
      </c>
      <c r="B277" s="56" t="s">
        <v>921</v>
      </c>
      <c r="C277" s="181">
        <v>0</v>
      </c>
      <c r="D277" s="181">
        <v>0</v>
      </c>
      <c r="E277" s="181">
        <v>0</v>
      </c>
      <c r="F277" s="181">
        <v>0</v>
      </c>
      <c r="G277" s="181">
        <v>0</v>
      </c>
      <c r="H277" s="181">
        <v>0</v>
      </c>
    </row>
    <row r="278" spans="1:8" x14ac:dyDescent="0.25">
      <c r="A278" s="183" t="s">
        <v>1506</v>
      </c>
      <c r="B278" s="56" t="s">
        <v>1507</v>
      </c>
      <c r="C278" s="181">
        <v>0</v>
      </c>
      <c r="D278" s="181">
        <v>0</v>
      </c>
      <c r="E278" s="181">
        <v>0</v>
      </c>
      <c r="F278" s="181">
        <v>0</v>
      </c>
      <c r="G278" s="181">
        <v>0</v>
      </c>
      <c r="H278" s="181">
        <v>0</v>
      </c>
    </row>
    <row r="279" spans="1:8" x14ac:dyDescent="0.25">
      <c r="A279" s="183" t="s">
        <v>1548</v>
      </c>
      <c r="B279" s="56" t="s">
        <v>1549</v>
      </c>
      <c r="C279" s="181">
        <v>0</v>
      </c>
      <c r="D279" s="181">
        <v>0</v>
      </c>
      <c r="E279" s="181">
        <v>0</v>
      </c>
      <c r="F279" s="181">
        <v>0</v>
      </c>
      <c r="G279" s="181">
        <v>0</v>
      </c>
      <c r="H279" s="181">
        <v>0</v>
      </c>
    </row>
    <row r="280" spans="1:8" x14ac:dyDescent="0.25">
      <c r="A280" s="183" t="s">
        <v>1616</v>
      </c>
      <c r="B280" s="56" t="s">
        <v>1617</v>
      </c>
      <c r="C280" s="181">
        <v>15841</v>
      </c>
      <c r="D280" s="181">
        <v>17481.950000000004</v>
      </c>
      <c r="E280" s="181">
        <v>33322.950000000004</v>
      </c>
      <c r="F280" s="181">
        <v>33322.950000000004</v>
      </c>
      <c r="G280" s="181">
        <v>33322.950000000004</v>
      </c>
      <c r="H280" s="181">
        <v>17481.950000000004</v>
      </c>
    </row>
    <row r="281" spans="1:8" s="33" customFormat="1" x14ac:dyDescent="0.25">
      <c r="A281" s="273" t="s">
        <v>922</v>
      </c>
      <c r="B281" s="55" t="s">
        <v>923</v>
      </c>
      <c r="C281" s="180">
        <v>842724</v>
      </c>
      <c r="D281" s="180">
        <v>888243.91000000015</v>
      </c>
      <c r="E281" s="180">
        <v>1730967.9100000001</v>
      </c>
      <c r="F281" s="180">
        <v>1730967.9100000001</v>
      </c>
      <c r="G281" s="180">
        <v>1730967.9100000001</v>
      </c>
      <c r="H281" s="180">
        <v>888243.91000000015</v>
      </c>
    </row>
    <row r="282" spans="1:8" x14ac:dyDescent="0.25">
      <c r="A282" s="182" t="s">
        <v>924</v>
      </c>
      <c r="B282" s="56" t="s">
        <v>925</v>
      </c>
      <c r="C282" s="181">
        <v>263713</v>
      </c>
      <c r="D282" s="181">
        <v>181499.82999999996</v>
      </c>
      <c r="E282" s="181">
        <v>445212.82999999996</v>
      </c>
      <c r="F282" s="181">
        <v>445212.82999999996</v>
      </c>
      <c r="G282" s="181">
        <v>445212.82999999996</v>
      </c>
      <c r="H282" s="181">
        <v>181499.82999999996</v>
      </c>
    </row>
    <row r="283" spans="1:8" x14ac:dyDescent="0.25">
      <c r="A283" s="182" t="s">
        <v>926</v>
      </c>
      <c r="B283" s="56" t="s">
        <v>927</v>
      </c>
      <c r="C283" s="181">
        <v>579011</v>
      </c>
      <c r="D283" s="181">
        <v>706744.08000000007</v>
      </c>
      <c r="E283" s="181">
        <v>1285755.08</v>
      </c>
      <c r="F283" s="181">
        <v>1285755.08</v>
      </c>
      <c r="G283" s="181">
        <v>1285755.08</v>
      </c>
      <c r="H283" s="181">
        <v>706744.08000000007</v>
      </c>
    </row>
    <row r="284" spans="1:8" s="33" customFormat="1" x14ac:dyDescent="0.25">
      <c r="A284" s="273" t="s">
        <v>928</v>
      </c>
      <c r="B284" s="55" t="s">
        <v>929</v>
      </c>
      <c r="C284" s="180">
        <v>0</v>
      </c>
      <c r="D284" s="180">
        <v>0</v>
      </c>
      <c r="E284" s="180">
        <v>0</v>
      </c>
      <c r="F284" s="180">
        <v>0</v>
      </c>
      <c r="G284" s="180">
        <v>0</v>
      </c>
      <c r="H284" s="180">
        <v>0</v>
      </c>
    </row>
    <row r="285" spans="1:8" x14ac:dyDescent="0.25">
      <c r="A285" s="182" t="s">
        <v>930</v>
      </c>
      <c r="B285" s="56" t="s">
        <v>931</v>
      </c>
      <c r="C285" s="181">
        <v>0</v>
      </c>
      <c r="D285" s="181">
        <v>0</v>
      </c>
      <c r="E285" s="181">
        <v>0</v>
      </c>
      <c r="F285" s="181">
        <v>0</v>
      </c>
      <c r="G285" s="181">
        <v>0</v>
      </c>
      <c r="H285" s="181">
        <v>0</v>
      </c>
    </row>
    <row r="286" spans="1:8" x14ac:dyDescent="0.25">
      <c r="A286" s="182" t="s">
        <v>932</v>
      </c>
      <c r="B286" s="56" t="s">
        <v>933</v>
      </c>
      <c r="C286" s="181">
        <v>0</v>
      </c>
      <c r="D286" s="181">
        <v>0</v>
      </c>
      <c r="E286" s="181">
        <v>0</v>
      </c>
      <c r="F286" s="181">
        <v>0</v>
      </c>
      <c r="G286" s="181">
        <v>0</v>
      </c>
      <c r="H286" s="181">
        <v>0</v>
      </c>
    </row>
    <row r="287" spans="1:8" x14ac:dyDescent="0.25">
      <c r="A287" s="182" t="s">
        <v>934</v>
      </c>
      <c r="B287" s="56" t="s">
        <v>935</v>
      </c>
      <c r="C287" s="181">
        <v>0</v>
      </c>
      <c r="D287" s="181">
        <v>0</v>
      </c>
      <c r="E287" s="181">
        <v>0</v>
      </c>
      <c r="F287" s="181">
        <v>0</v>
      </c>
      <c r="G287" s="181">
        <v>0</v>
      </c>
      <c r="H287" s="181">
        <v>0</v>
      </c>
    </row>
    <row r="288" spans="1:8" x14ac:dyDescent="0.25">
      <c r="A288" s="182" t="s">
        <v>936</v>
      </c>
      <c r="B288" s="56" t="s">
        <v>937</v>
      </c>
      <c r="C288" s="181">
        <v>0</v>
      </c>
      <c r="D288" s="181">
        <v>0</v>
      </c>
      <c r="E288" s="181">
        <v>0</v>
      </c>
      <c r="F288" s="181">
        <v>0</v>
      </c>
      <c r="G288" s="181">
        <v>0</v>
      </c>
      <c r="H288" s="181">
        <v>0</v>
      </c>
    </row>
    <row r="289" spans="1:8" x14ac:dyDescent="0.25">
      <c r="A289" s="182" t="s">
        <v>938</v>
      </c>
      <c r="B289" s="56" t="s">
        <v>939</v>
      </c>
      <c r="C289" s="181">
        <v>0</v>
      </c>
      <c r="D289" s="181">
        <v>0</v>
      </c>
      <c r="E289" s="181">
        <v>0</v>
      </c>
      <c r="F289" s="181">
        <v>0</v>
      </c>
      <c r="G289" s="181">
        <v>0</v>
      </c>
      <c r="H289" s="181">
        <v>0</v>
      </c>
    </row>
    <row r="290" spans="1:8" x14ac:dyDescent="0.25">
      <c r="A290" s="182" t="s">
        <v>940</v>
      </c>
      <c r="B290" s="56" t="s">
        <v>941</v>
      </c>
      <c r="C290" s="181">
        <v>0</v>
      </c>
      <c r="D290" s="181">
        <v>0</v>
      </c>
      <c r="E290" s="181">
        <v>0</v>
      </c>
      <c r="F290" s="181">
        <v>0</v>
      </c>
      <c r="G290" s="181">
        <v>0</v>
      </c>
      <c r="H290" s="181">
        <v>0</v>
      </c>
    </row>
    <row r="291" spans="1:8" ht="23.25" x14ac:dyDescent="0.25">
      <c r="A291" s="182" t="s">
        <v>942</v>
      </c>
      <c r="B291" s="56" t="s">
        <v>1483</v>
      </c>
      <c r="C291" s="181">
        <v>0</v>
      </c>
      <c r="D291" s="181">
        <v>0</v>
      </c>
      <c r="E291" s="181">
        <v>0</v>
      </c>
      <c r="F291" s="181">
        <v>0</v>
      </c>
      <c r="G291" s="181">
        <v>0</v>
      </c>
      <c r="H291" s="181">
        <v>0</v>
      </c>
    </row>
    <row r="292" spans="1:8" x14ac:dyDescent="0.25">
      <c r="A292" s="182" t="s">
        <v>943</v>
      </c>
      <c r="B292" s="56" t="s">
        <v>944</v>
      </c>
      <c r="C292" s="181">
        <v>0</v>
      </c>
      <c r="D292" s="181">
        <v>0</v>
      </c>
      <c r="E292" s="181">
        <v>0</v>
      </c>
      <c r="F292" s="181">
        <v>0</v>
      </c>
      <c r="G292" s="181">
        <v>0</v>
      </c>
      <c r="H292" s="181">
        <v>0</v>
      </c>
    </row>
    <row r="293" spans="1:8" s="33" customFormat="1" x14ac:dyDescent="0.25">
      <c r="A293" s="273" t="s">
        <v>945</v>
      </c>
      <c r="B293" s="55" t="s">
        <v>946</v>
      </c>
      <c r="C293" s="180">
        <v>122623469</v>
      </c>
      <c r="D293" s="180">
        <v>337954888.46999997</v>
      </c>
      <c r="E293" s="180">
        <v>460578357.46999997</v>
      </c>
      <c r="F293" s="180">
        <v>460578357.46999997</v>
      </c>
      <c r="G293" s="180">
        <v>460578357.46999997</v>
      </c>
      <c r="H293" s="180">
        <v>337954888.46999997</v>
      </c>
    </row>
    <row r="294" spans="1:8" x14ac:dyDescent="0.25">
      <c r="A294" s="182" t="s">
        <v>947</v>
      </c>
      <c r="B294" s="56" t="s">
        <v>948</v>
      </c>
      <c r="C294" s="181">
        <v>3142375</v>
      </c>
      <c r="D294" s="181">
        <v>4206282.9000000004</v>
      </c>
      <c r="E294" s="181">
        <v>7348657.9000000004</v>
      </c>
      <c r="F294" s="181">
        <v>7348657.9000000004</v>
      </c>
      <c r="G294" s="181">
        <v>7348657.9000000004</v>
      </c>
      <c r="H294" s="181">
        <v>4206282.9000000004</v>
      </c>
    </row>
    <row r="295" spans="1:8" x14ac:dyDescent="0.25">
      <c r="A295" s="182" t="s">
        <v>949</v>
      </c>
      <c r="B295" s="56" t="s">
        <v>950</v>
      </c>
      <c r="C295" s="181">
        <v>0</v>
      </c>
      <c r="D295" s="181">
        <v>0</v>
      </c>
      <c r="E295" s="181">
        <v>0</v>
      </c>
      <c r="F295" s="181">
        <v>0</v>
      </c>
      <c r="G295" s="181">
        <v>0</v>
      </c>
      <c r="H295" s="181">
        <v>0</v>
      </c>
    </row>
    <row r="296" spans="1:8" x14ac:dyDescent="0.25">
      <c r="A296" s="182" t="s">
        <v>951</v>
      </c>
      <c r="B296" s="56" t="s">
        <v>952</v>
      </c>
      <c r="C296" s="181">
        <v>0</v>
      </c>
      <c r="D296" s="181">
        <v>6372420.4699999997</v>
      </c>
      <c r="E296" s="181">
        <v>6372420.4699999997</v>
      </c>
      <c r="F296" s="181">
        <v>6372420.4699999997</v>
      </c>
      <c r="G296" s="181">
        <v>6372420.4699999997</v>
      </c>
      <c r="H296" s="181">
        <v>6372420.4699999997</v>
      </c>
    </row>
    <row r="297" spans="1:8" x14ac:dyDescent="0.25">
      <c r="A297" s="182" t="s">
        <v>1666</v>
      </c>
      <c r="B297" s="56" t="s">
        <v>1667</v>
      </c>
      <c r="C297" s="181">
        <v>0</v>
      </c>
      <c r="D297" s="181">
        <v>0</v>
      </c>
      <c r="E297" s="181">
        <v>0</v>
      </c>
      <c r="F297" s="181">
        <v>0</v>
      </c>
      <c r="G297" s="181">
        <v>0</v>
      </c>
      <c r="H297" s="181">
        <v>0</v>
      </c>
    </row>
    <row r="298" spans="1:8" x14ac:dyDescent="0.25">
      <c r="A298" s="182" t="s">
        <v>953</v>
      </c>
      <c r="B298" s="56" t="s">
        <v>954</v>
      </c>
      <c r="C298" s="181">
        <v>20079163</v>
      </c>
      <c r="D298" s="181">
        <v>-225861.6799999997</v>
      </c>
      <c r="E298" s="181">
        <v>19853301.32</v>
      </c>
      <c r="F298" s="181">
        <v>19853301.32</v>
      </c>
      <c r="G298" s="181">
        <v>19853301.32</v>
      </c>
      <c r="H298" s="181">
        <v>-225861.6799999997</v>
      </c>
    </row>
    <row r="299" spans="1:8" x14ac:dyDescent="0.25">
      <c r="A299" s="182" t="s">
        <v>955</v>
      </c>
      <c r="B299" s="56" t="s">
        <v>956</v>
      </c>
      <c r="C299" s="181">
        <v>0</v>
      </c>
      <c r="D299" s="181">
        <v>0</v>
      </c>
      <c r="E299" s="181">
        <v>0</v>
      </c>
      <c r="F299" s="181">
        <v>0</v>
      </c>
      <c r="G299" s="181">
        <v>0</v>
      </c>
      <c r="H299" s="181">
        <v>0</v>
      </c>
    </row>
    <row r="300" spans="1:8" x14ac:dyDescent="0.25">
      <c r="A300" s="182" t="s">
        <v>957</v>
      </c>
      <c r="B300" s="56" t="s">
        <v>958</v>
      </c>
      <c r="C300" s="181">
        <v>0</v>
      </c>
      <c r="D300" s="181">
        <v>11379.619999999995</v>
      </c>
      <c r="E300" s="181">
        <v>11379.619999999995</v>
      </c>
      <c r="F300" s="181">
        <v>11379.619999999995</v>
      </c>
      <c r="G300" s="181">
        <v>11379.619999999995</v>
      </c>
      <c r="H300" s="181">
        <v>11379.619999999995</v>
      </c>
    </row>
    <row r="301" spans="1:8" x14ac:dyDescent="0.25">
      <c r="A301" s="182" t="s">
        <v>959</v>
      </c>
      <c r="B301" s="56" t="s">
        <v>960</v>
      </c>
      <c r="C301" s="181">
        <v>875735</v>
      </c>
      <c r="D301" s="181">
        <v>214573</v>
      </c>
      <c r="E301" s="181">
        <v>1090308</v>
      </c>
      <c r="F301" s="181">
        <v>1090308</v>
      </c>
      <c r="G301" s="181">
        <v>1090308</v>
      </c>
      <c r="H301" s="181">
        <v>214573</v>
      </c>
    </row>
    <row r="302" spans="1:8" ht="23.25" x14ac:dyDescent="0.25">
      <c r="A302" s="182" t="s">
        <v>961</v>
      </c>
      <c r="B302" s="56" t="s">
        <v>962</v>
      </c>
      <c r="C302" s="181">
        <v>87333</v>
      </c>
      <c r="D302" s="181">
        <v>-87333</v>
      </c>
      <c r="E302" s="181">
        <v>0</v>
      </c>
      <c r="F302" s="181">
        <v>0</v>
      </c>
      <c r="G302" s="181">
        <v>0</v>
      </c>
      <c r="H302" s="181">
        <v>-87333</v>
      </c>
    </row>
    <row r="303" spans="1:8" x14ac:dyDescent="0.25">
      <c r="A303" s="182" t="s">
        <v>963</v>
      </c>
      <c r="B303" s="56" t="s">
        <v>964</v>
      </c>
      <c r="C303" s="181">
        <v>329</v>
      </c>
      <c r="D303" s="181">
        <v>4231</v>
      </c>
      <c r="E303" s="181">
        <v>4560</v>
      </c>
      <c r="F303" s="181">
        <v>4560</v>
      </c>
      <c r="G303" s="181">
        <v>4560</v>
      </c>
      <c r="H303" s="181">
        <v>4231</v>
      </c>
    </row>
    <row r="304" spans="1:8" x14ac:dyDescent="0.25">
      <c r="A304" s="182" t="s">
        <v>965</v>
      </c>
      <c r="B304" s="56" t="s">
        <v>966</v>
      </c>
      <c r="C304" s="181">
        <v>157554</v>
      </c>
      <c r="D304" s="181">
        <v>-102154</v>
      </c>
      <c r="E304" s="181">
        <v>55400</v>
      </c>
      <c r="F304" s="181">
        <v>55400</v>
      </c>
      <c r="G304" s="181">
        <v>55400</v>
      </c>
      <c r="H304" s="181">
        <v>-102154</v>
      </c>
    </row>
    <row r="305" spans="1:8" x14ac:dyDescent="0.25">
      <c r="A305" s="182" t="s">
        <v>967</v>
      </c>
      <c r="B305" s="56" t="s">
        <v>968</v>
      </c>
      <c r="C305" s="181">
        <v>1194607</v>
      </c>
      <c r="D305" s="181">
        <v>572164.39999999991</v>
      </c>
      <c r="E305" s="181">
        <v>1766771.4</v>
      </c>
      <c r="F305" s="181">
        <v>1766771.4</v>
      </c>
      <c r="G305" s="181">
        <v>1766771.4</v>
      </c>
      <c r="H305" s="181">
        <v>572164.39999999991</v>
      </c>
    </row>
    <row r="306" spans="1:8" ht="23.25" x14ac:dyDescent="0.25">
      <c r="A306" s="182" t="s">
        <v>1299</v>
      </c>
      <c r="B306" s="56" t="s">
        <v>1300</v>
      </c>
      <c r="C306" s="181">
        <v>0</v>
      </c>
      <c r="D306" s="181">
        <v>24373026.309999999</v>
      </c>
      <c r="E306" s="181">
        <v>24373026.309999999</v>
      </c>
      <c r="F306" s="181">
        <v>24373026.309999999</v>
      </c>
      <c r="G306" s="181">
        <v>24373026.309999999</v>
      </c>
      <c r="H306" s="181">
        <v>24373026.309999999</v>
      </c>
    </row>
    <row r="307" spans="1:8" ht="23.25" x14ac:dyDescent="0.25">
      <c r="A307" s="182" t="s">
        <v>1301</v>
      </c>
      <c r="B307" s="56" t="s">
        <v>1302</v>
      </c>
      <c r="C307" s="181">
        <v>0</v>
      </c>
      <c r="D307" s="181">
        <v>0</v>
      </c>
      <c r="E307" s="181">
        <v>0</v>
      </c>
      <c r="F307" s="181">
        <v>0</v>
      </c>
      <c r="G307" s="181">
        <v>0</v>
      </c>
      <c r="H307" s="181">
        <v>0</v>
      </c>
    </row>
    <row r="308" spans="1:8" x14ac:dyDescent="0.25">
      <c r="A308" s="183" t="s">
        <v>1508</v>
      </c>
      <c r="B308" s="56" t="s">
        <v>1509</v>
      </c>
      <c r="C308" s="181">
        <v>0</v>
      </c>
      <c r="D308" s="181">
        <v>0</v>
      </c>
      <c r="E308" s="181">
        <v>0</v>
      </c>
      <c r="F308" s="181">
        <v>0</v>
      </c>
      <c r="G308" s="181">
        <v>0</v>
      </c>
      <c r="H308" s="181">
        <v>0</v>
      </c>
    </row>
    <row r="309" spans="1:8" x14ac:dyDescent="0.25">
      <c r="A309" s="182" t="s">
        <v>1377</v>
      </c>
      <c r="B309" s="56" t="s">
        <v>1677</v>
      </c>
      <c r="C309" s="181">
        <v>14926</v>
      </c>
      <c r="D309" s="181">
        <v>-14883</v>
      </c>
      <c r="E309" s="181">
        <v>43</v>
      </c>
      <c r="F309" s="181">
        <v>43</v>
      </c>
      <c r="G309" s="181">
        <v>43</v>
      </c>
      <c r="H309" s="181">
        <v>-14883</v>
      </c>
    </row>
    <row r="310" spans="1:8" x14ac:dyDescent="0.25">
      <c r="A310" s="182" t="s">
        <v>1379</v>
      </c>
      <c r="B310" s="56" t="s">
        <v>1688</v>
      </c>
      <c r="C310" s="181">
        <v>39690012</v>
      </c>
      <c r="D310" s="181">
        <v>17495081.830000006</v>
      </c>
      <c r="E310" s="181">
        <v>57185093.830000006</v>
      </c>
      <c r="F310" s="181">
        <v>57185093.830000006</v>
      </c>
      <c r="G310" s="181">
        <v>57185093.830000006</v>
      </c>
      <c r="H310" s="181">
        <v>17495081.830000006</v>
      </c>
    </row>
    <row r="311" spans="1:8" x14ac:dyDescent="0.25">
      <c r="A311" s="183" t="s">
        <v>1510</v>
      </c>
      <c r="B311" s="56" t="s">
        <v>1511</v>
      </c>
      <c r="C311" s="181">
        <v>0</v>
      </c>
      <c r="D311" s="181">
        <v>0</v>
      </c>
      <c r="E311" s="181">
        <v>0</v>
      </c>
      <c r="F311" s="181">
        <v>0</v>
      </c>
      <c r="G311" s="181">
        <v>0</v>
      </c>
      <c r="H311" s="181">
        <v>0</v>
      </c>
    </row>
    <row r="312" spans="1:8" x14ac:dyDescent="0.25">
      <c r="A312" s="183" t="s">
        <v>1632</v>
      </c>
      <c r="B312" s="56" t="s">
        <v>1624</v>
      </c>
      <c r="C312" s="181">
        <v>0</v>
      </c>
      <c r="D312" s="181">
        <v>0</v>
      </c>
      <c r="E312" s="181">
        <v>0</v>
      </c>
      <c r="F312" s="181">
        <v>0</v>
      </c>
      <c r="G312" s="181">
        <v>0</v>
      </c>
      <c r="H312" s="181">
        <v>0</v>
      </c>
    </row>
    <row r="313" spans="1:8" x14ac:dyDescent="0.25">
      <c r="A313" s="183" t="s">
        <v>1656</v>
      </c>
      <c r="B313" s="56" t="s">
        <v>931</v>
      </c>
      <c r="C313" s="181">
        <v>0</v>
      </c>
      <c r="D313" s="181">
        <v>2178</v>
      </c>
      <c r="E313" s="181">
        <v>2178</v>
      </c>
      <c r="F313" s="181">
        <v>2178</v>
      </c>
      <c r="G313" s="181">
        <v>2178</v>
      </c>
      <c r="H313" s="181">
        <v>2178</v>
      </c>
    </row>
    <row r="314" spans="1:8" x14ac:dyDescent="0.25">
      <c r="A314" s="183" t="s">
        <v>1644</v>
      </c>
      <c r="B314" s="56" t="s">
        <v>933</v>
      </c>
      <c r="C314" s="181">
        <v>52780486</v>
      </c>
      <c r="D314" s="181">
        <v>35633416.270000011</v>
      </c>
      <c r="E314" s="181">
        <v>88413902.270000011</v>
      </c>
      <c r="F314" s="181">
        <v>88413902.270000011</v>
      </c>
      <c r="G314" s="181">
        <v>88413902.270000011</v>
      </c>
      <c r="H314" s="181">
        <v>35633416.270000011</v>
      </c>
    </row>
    <row r="315" spans="1:8" x14ac:dyDescent="0.25">
      <c r="A315" s="183" t="s">
        <v>1657</v>
      </c>
      <c r="B315" s="56" t="s">
        <v>935</v>
      </c>
      <c r="C315" s="181">
        <v>1097327</v>
      </c>
      <c r="D315" s="181">
        <v>-1031585</v>
      </c>
      <c r="E315" s="181">
        <v>65742</v>
      </c>
      <c r="F315" s="181">
        <v>65742</v>
      </c>
      <c r="G315" s="181">
        <v>65742</v>
      </c>
      <c r="H315" s="181">
        <v>-1031585</v>
      </c>
    </row>
    <row r="316" spans="1:8" ht="23.25" x14ac:dyDescent="0.25">
      <c r="A316" s="183" t="s">
        <v>1668</v>
      </c>
      <c r="B316" s="56" t="s">
        <v>1670</v>
      </c>
      <c r="C316" s="181">
        <v>2610926</v>
      </c>
      <c r="D316" s="181">
        <v>6229445.4100000001</v>
      </c>
      <c r="E316" s="181">
        <v>8840371.4100000001</v>
      </c>
      <c r="F316" s="181">
        <v>8840371.4100000001</v>
      </c>
      <c r="G316" s="181">
        <v>8840371.4100000001</v>
      </c>
      <c r="H316" s="181">
        <v>6229445.4100000001</v>
      </c>
    </row>
    <row r="317" spans="1:8" ht="23.25" x14ac:dyDescent="0.25">
      <c r="A317" s="183" t="s">
        <v>1900</v>
      </c>
      <c r="B317" s="56" t="s">
        <v>1903</v>
      </c>
      <c r="C317" s="181">
        <v>0</v>
      </c>
      <c r="D317" s="181">
        <v>0</v>
      </c>
      <c r="E317" s="181">
        <v>0</v>
      </c>
      <c r="F317" s="181">
        <v>0</v>
      </c>
      <c r="G317" s="181">
        <v>0</v>
      </c>
      <c r="H317" s="181">
        <v>0</v>
      </c>
    </row>
    <row r="318" spans="1:8" x14ac:dyDescent="0.25">
      <c r="A318" s="183" t="s">
        <v>1901</v>
      </c>
      <c r="B318" s="56" t="s">
        <v>1904</v>
      </c>
      <c r="C318" s="181">
        <v>0</v>
      </c>
      <c r="D318" s="181">
        <v>0</v>
      </c>
      <c r="E318" s="181">
        <v>0</v>
      </c>
      <c r="F318" s="181">
        <v>0</v>
      </c>
      <c r="G318" s="181">
        <v>0</v>
      </c>
      <c r="H318" s="181">
        <v>0</v>
      </c>
    </row>
    <row r="319" spans="1:8" x14ac:dyDescent="0.25">
      <c r="A319" s="183" t="s">
        <v>1907</v>
      </c>
      <c r="B319" s="56" t="s">
        <v>1909</v>
      </c>
      <c r="C319" s="181">
        <v>0</v>
      </c>
      <c r="D319" s="181">
        <v>7972653.1500000004</v>
      </c>
      <c r="E319" s="181">
        <v>7972653.1500000004</v>
      </c>
      <c r="F319" s="181">
        <v>7972653.1500000004</v>
      </c>
      <c r="G319" s="181">
        <v>7972653.1500000004</v>
      </c>
      <c r="H319" s="181">
        <v>7972653.1500000004</v>
      </c>
    </row>
    <row r="320" spans="1:8" x14ac:dyDescent="0.25">
      <c r="A320" s="183" t="s">
        <v>1908</v>
      </c>
      <c r="B320" s="56" t="s">
        <v>1910</v>
      </c>
      <c r="C320" s="181">
        <v>0</v>
      </c>
      <c r="D320" s="181">
        <v>5957407.0300000003</v>
      </c>
      <c r="E320" s="181">
        <v>5957407.0300000003</v>
      </c>
      <c r="F320" s="181">
        <v>5957407.0300000003</v>
      </c>
      <c r="G320" s="181">
        <v>5957407.0300000003</v>
      </c>
      <c r="H320" s="181">
        <v>5957407.0300000003</v>
      </c>
    </row>
    <row r="321" spans="1:8" x14ac:dyDescent="0.25">
      <c r="A321" s="183" t="s">
        <v>1947</v>
      </c>
      <c r="B321" s="56" t="s">
        <v>1948</v>
      </c>
      <c r="C321" s="181">
        <v>0</v>
      </c>
      <c r="D321" s="181">
        <v>516000</v>
      </c>
      <c r="E321" s="181">
        <v>516000</v>
      </c>
      <c r="F321" s="181">
        <v>516000</v>
      </c>
      <c r="G321" s="181">
        <v>516000</v>
      </c>
      <c r="H321" s="181">
        <v>516000</v>
      </c>
    </row>
    <row r="322" spans="1:8" x14ac:dyDescent="0.25">
      <c r="A322" s="183" t="s">
        <v>1935</v>
      </c>
      <c r="B322" s="56" t="s">
        <v>1938</v>
      </c>
      <c r="C322" s="181">
        <v>0</v>
      </c>
      <c r="D322" s="181">
        <v>2036396.32</v>
      </c>
      <c r="E322" s="181">
        <v>2036396.32</v>
      </c>
      <c r="F322" s="181">
        <v>2036396.32</v>
      </c>
      <c r="G322" s="181">
        <v>2036396.32</v>
      </c>
      <c r="H322" s="181">
        <v>2036396.32</v>
      </c>
    </row>
    <row r="323" spans="1:8" x14ac:dyDescent="0.25">
      <c r="A323" s="161" t="s">
        <v>1944</v>
      </c>
      <c r="B323" s="162" t="s">
        <v>1945</v>
      </c>
      <c r="C323" s="181">
        <v>0</v>
      </c>
      <c r="D323" s="181">
        <v>3038750</v>
      </c>
      <c r="E323" s="181">
        <v>3038750</v>
      </c>
      <c r="F323" s="181">
        <v>3038750</v>
      </c>
      <c r="G323" s="181">
        <v>3038750</v>
      </c>
      <c r="H323" s="181">
        <v>3038750</v>
      </c>
    </row>
    <row r="324" spans="1:8" x14ac:dyDescent="0.25">
      <c r="A324" s="182" t="s">
        <v>969</v>
      </c>
      <c r="B324" s="56" t="s">
        <v>946</v>
      </c>
      <c r="C324" s="181">
        <v>892696</v>
      </c>
      <c r="D324" s="181">
        <v>224781299.44</v>
      </c>
      <c r="E324" s="181">
        <v>225673995.44</v>
      </c>
      <c r="F324" s="181">
        <v>225673995.44</v>
      </c>
      <c r="G324" s="181">
        <v>225673995.44</v>
      </c>
      <c r="H324" s="181">
        <v>224781299.44</v>
      </c>
    </row>
    <row r="325" spans="1:8" s="34" customFormat="1" ht="33" x14ac:dyDescent="0.25">
      <c r="A325" s="272" t="s">
        <v>970</v>
      </c>
      <c r="B325" s="54" t="s">
        <v>1484</v>
      </c>
      <c r="C325" s="179">
        <v>0</v>
      </c>
      <c r="D325" s="179">
        <v>0</v>
      </c>
      <c r="E325" s="179">
        <v>0</v>
      </c>
      <c r="F325" s="179">
        <v>0</v>
      </c>
      <c r="G325" s="179">
        <v>0</v>
      </c>
      <c r="H325" s="179">
        <v>0</v>
      </c>
    </row>
    <row r="326" spans="1:8" s="33" customFormat="1" ht="34.5" x14ac:dyDescent="0.25">
      <c r="A326" s="273" t="s">
        <v>971</v>
      </c>
      <c r="B326" s="55" t="s">
        <v>1484</v>
      </c>
      <c r="C326" s="180">
        <v>0</v>
      </c>
      <c r="D326" s="180">
        <v>0</v>
      </c>
      <c r="E326" s="180">
        <v>0</v>
      </c>
      <c r="F326" s="180">
        <v>0</v>
      </c>
      <c r="G326" s="180">
        <v>0</v>
      </c>
      <c r="H326" s="180">
        <v>0</v>
      </c>
    </row>
    <row r="327" spans="1:8" ht="23.25" x14ac:dyDescent="0.25">
      <c r="A327" s="182" t="s">
        <v>972</v>
      </c>
      <c r="B327" s="56" t="s">
        <v>973</v>
      </c>
      <c r="C327" s="181">
        <v>0</v>
      </c>
      <c r="D327" s="181">
        <v>0</v>
      </c>
      <c r="E327" s="181">
        <v>0</v>
      </c>
      <c r="F327" s="181">
        <v>0</v>
      </c>
      <c r="G327" s="181">
        <v>0</v>
      </c>
      <c r="H327" s="181">
        <v>0</v>
      </c>
    </row>
    <row r="328" spans="1:8" s="35" customFormat="1" ht="23.25" x14ac:dyDescent="0.25">
      <c r="A328" s="184" t="s">
        <v>982</v>
      </c>
      <c r="B328" s="52" t="s">
        <v>1650</v>
      </c>
      <c r="C328" s="178">
        <v>36025411567</v>
      </c>
      <c r="D328" s="178">
        <v>3935586976.1899948</v>
      </c>
      <c r="E328" s="178">
        <v>39960998543.189995</v>
      </c>
      <c r="F328" s="178">
        <v>39960998543.189995</v>
      </c>
      <c r="G328" s="178">
        <v>39960998543.189995</v>
      </c>
      <c r="H328" s="178">
        <v>3935586976.1899948</v>
      </c>
    </row>
    <row r="329" spans="1:8" s="34" customFormat="1" x14ac:dyDescent="0.25">
      <c r="A329" s="272" t="s">
        <v>984</v>
      </c>
      <c r="B329" s="54" t="s">
        <v>985</v>
      </c>
      <c r="C329" s="179">
        <v>16003301617</v>
      </c>
      <c r="D329" s="179">
        <v>223076554.10000038</v>
      </c>
      <c r="E329" s="179">
        <v>16226378171.1</v>
      </c>
      <c r="F329" s="179">
        <v>16226378171.1</v>
      </c>
      <c r="G329" s="179">
        <v>16226378171.1</v>
      </c>
      <c r="H329" s="179">
        <v>223076554.10000038</v>
      </c>
    </row>
    <row r="330" spans="1:8" s="33" customFormat="1" x14ac:dyDescent="0.25">
      <c r="A330" s="273" t="s">
        <v>986</v>
      </c>
      <c r="B330" s="55" t="s">
        <v>987</v>
      </c>
      <c r="C330" s="180">
        <v>11894784343</v>
      </c>
      <c r="D330" s="180">
        <v>-153408315</v>
      </c>
      <c r="E330" s="180">
        <v>11741376028</v>
      </c>
      <c r="F330" s="180">
        <v>11741376028</v>
      </c>
      <c r="G330" s="180">
        <v>11741376028</v>
      </c>
      <c r="H330" s="180">
        <v>-153408315</v>
      </c>
    </row>
    <row r="331" spans="1:8" x14ac:dyDescent="0.25">
      <c r="A331" s="182" t="s">
        <v>988</v>
      </c>
      <c r="B331" s="56" t="s">
        <v>989</v>
      </c>
      <c r="C331" s="181">
        <v>3462230916</v>
      </c>
      <c r="D331" s="181">
        <v>12</v>
      </c>
      <c r="E331" s="181">
        <v>3462230928</v>
      </c>
      <c r="F331" s="181">
        <v>3462230928</v>
      </c>
      <c r="G331" s="181">
        <v>3462230928</v>
      </c>
      <c r="H331" s="181">
        <v>12</v>
      </c>
    </row>
    <row r="332" spans="1:8" x14ac:dyDescent="0.25">
      <c r="A332" s="182" t="s">
        <v>990</v>
      </c>
      <c r="B332" s="56" t="s">
        <v>991</v>
      </c>
      <c r="C332" s="181">
        <v>8348376907</v>
      </c>
      <c r="D332" s="181">
        <v>-152659375</v>
      </c>
      <c r="E332" s="181">
        <v>8195717532</v>
      </c>
      <c r="F332" s="181">
        <v>8195717532</v>
      </c>
      <c r="G332" s="181">
        <v>8195717532</v>
      </c>
      <c r="H332" s="181">
        <v>-152659375</v>
      </c>
    </row>
    <row r="333" spans="1:8" x14ac:dyDescent="0.25">
      <c r="A333" s="182" t="s">
        <v>992</v>
      </c>
      <c r="B333" s="56" t="s">
        <v>993</v>
      </c>
      <c r="C333" s="181">
        <v>84176520</v>
      </c>
      <c r="D333" s="181">
        <v>-748952</v>
      </c>
      <c r="E333" s="181">
        <v>83427568</v>
      </c>
      <c r="F333" s="181">
        <v>83427568</v>
      </c>
      <c r="G333" s="181">
        <v>83427568</v>
      </c>
      <c r="H333" s="181">
        <v>-748952</v>
      </c>
    </row>
    <row r="334" spans="1:8" s="33" customFormat="1" x14ac:dyDescent="0.25">
      <c r="A334" s="273" t="s">
        <v>994</v>
      </c>
      <c r="B334" s="55" t="s">
        <v>995</v>
      </c>
      <c r="C334" s="180">
        <v>919869546</v>
      </c>
      <c r="D334" s="180">
        <v>-49693936</v>
      </c>
      <c r="E334" s="180">
        <v>870175610</v>
      </c>
      <c r="F334" s="180">
        <v>870175610</v>
      </c>
      <c r="G334" s="180">
        <v>870175610</v>
      </c>
      <c r="H334" s="180">
        <v>-49693936</v>
      </c>
    </row>
    <row r="335" spans="1:8" x14ac:dyDescent="0.25">
      <c r="A335" s="182" t="s">
        <v>996</v>
      </c>
      <c r="B335" s="56" t="s">
        <v>995</v>
      </c>
      <c r="C335" s="181">
        <v>467230459</v>
      </c>
      <c r="D335" s="181">
        <v>5</v>
      </c>
      <c r="E335" s="181">
        <v>467230464</v>
      </c>
      <c r="F335" s="181">
        <v>467230464</v>
      </c>
      <c r="G335" s="181">
        <v>467230464</v>
      </c>
      <c r="H335" s="181">
        <v>5</v>
      </c>
    </row>
    <row r="336" spans="1:8" x14ac:dyDescent="0.25">
      <c r="A336" s="182" t="s">
        <v>997</v>
      </c>
      <c r="B336" s="56" t="s">
        <v>998</v>
      </c>
      <c r="C336" s="181">
        <v>245259627</v>
      </c>
      <c r="D336" s="181">
        <v>-11198317.949999988</v>
      </c>
      <c r="E336" s="181">
        <v>234061309.05000001</v>
      </c>
      <c r="F336" s="181">
        <v>234061309.05000001</v>
      </c>
      <c r="G336" s="181">
        <v>234061309.05000001</v>
      </c>
      <c r="H336" s="181">
        <v>-11198317.949999988</v>
      </c>
    </row>
    <row r="337" spans="1:8" x14ac:dyDescent="0.25">
      <c r="A337" s="182" t="s">
        <v>999</v>
      </c>
      <c r="B337" s="56" t="s">
        <v>1000</v>
      </c>
      <c r="C337" s="181">
        <v>207379460</v>
      </c>
      <c r="D337" s="181">
        <v>-38495623.050000012</v>
      </c>
      <c r="E337" s="181">
        <v>168883836.94999999</v>
      </c>
      <c r="F337" s="181">
        <v>168883836.94999999</v>
      </c>
      <c r="G337" s="181">
        <v>168883836.94999999</v>
      </c>
      <c r="H337" s="181">
        <v>-38495623.050000012</v>
      </c>
    </row>
    <row r="338" spans="1:8" s="33" customFormat="1" ht="23.25" x14ac:dyDescent="0.25">
      <c r="A338" s="273" t="s">
        <v>1001</v>
      </c>
      <c r="B338" s="55" t="s">
        <v>1002</v>
      </c>
      <c r="C338" s="180">
        <v>295939190</v>
      </c>
      <c r="D338" s="180">
        <v>-17224175</v>
      </c>
      <c r="E338" s="180">
        <v>278715015</v>
      </c>
      <c r="F338" s="180">
        <v>278715015</v>
      </c>
      <c r="G338" s="180">
        <v>278715015</v>
      </c>
      <c r="H338" s="180">
        <v>-17224175</v>
      </c>
    </row>
    <row r="339" spans="1:8" ht="23.25" x14ac:dyDescent="0.25">
      <c r="A339" s="182" t="s">
        <v>1003</v>
      </c>
      <c r="B339" s="56" t="s">
        <v>1002</v>
      </c>
      <c r="C339" s="181">
        <v>295939190</v>
      </c>
      <c r="D339" s="181">
        <v>-17224175</v>
      </c>
      <c r="E339" s="181">
        <v>278715015</v>
      </c>
      <c r="F339" s="181">
        <v>278715015</v>
      </c>
      <c r="G339" s="181">
        <v>278715015</v>
      </c>
      <c r="H339" s="181">
        <v>-17224175</v>
      </c>
    </row>
    <row r="340" spans="1:8" s="33" customFormat="1" x14ac:dyDescent="0.25">
      <c r="A340" s="273" t="s">
        <v>1004</v>
      </c>
      <c r="B340" s="55" t="s">
        <v>1679</v>
      </c>
      <c r="C340" s="180">
        <v>609540002</v>
      </c>
      <c r="D340" s="180">
        <v>55258719</v>
      </c>
      <c r="E340" s="180">
        <v>664798721</v>
      </c>
      <c r="F340" s="180">
        <v>664798721</v>
      </c>
      <c r="G340" s="180">
        <v>664798721</v>
      </c>
      <c r="H340" s="180">
        <v>55258719</v>
      </c>
    </row>
    <row r="341" spans="1:8" x14ac:dyDescent="0.25">
      <c r="A341" s="182" t="s">
        <v>1006</v>
      </c>
      <c r="B341" s="56" t="s">
        <v>1679</v>
      </c>
      <c r="C341" s="181">
        <v>609540002</v>
      </c>
      <c r="D341" s="181">
        <v>55258719</v>
      </c>
      <c r="E341" s="181">
        <v>664798721</v>
      </c>
      <c r="F341" s="181">
        <v>664798721</v>
      </c>
      <c r="G341" s="181">
        <v>664798721</v>
      </c>
      <c r="H341" s="181">
        <v>55258719</v>
      </c>
    </row>
    <row r="342" spans="1:8" s="33" customFormat="1" x14ac:dyDescent="0.25">
      <c r="A342" s="273" t="s">
        <v>1007</v>
      </c>
      <c r="B342" s="55" t="s">
        <v>1008</v>
      </c>
      <c r="C342" s="180">
        <v>1748106817</v>
      </c>
      <c r="D342" s="180">
        <v>82565398</v>
      </c>
      <c r="E342" s="180">
        <v>1830672215</v>
      </c>
      <c r="F342" s="180">
        <v>1830672215</v>
      </c>
      <c r="G342" s="180">
        <v>1830672215</v>
      </c>
      <c r="H342" s="180">
        <v>82565398</v>
      </c>
    </row>
    <row r="343" spans="1:8" x14ac:dyDescent="0.25">
      <c r="A343" s="182" t="s">
        <v>1009</v>
      </c>
      <c r="B343" s="56" t="s">
        <v>1010</v>
      </c>
      <c r="C343" s="181">
        <v>25595240</v>
      </c>
      <c r="D343" s="181">
        <v>4</v>
      </c>
      <c r="E343" s="181">
        <v>25595244</v>
      </c>
      <c r="F343" s="181">
        <v>25595244</v>
      </c>
      <c r="G343" s="181">
        <v>25595244</v>
      </c>
      <c r="H343" s="181">
        <v>4</v>
      </c>
    </row>
    <row r="344" spans="1:8" ht="23.25" x14ac:dyDescent="0.25">
      <c r="A344" s="182" t="s">
        <v>1011</v>
      </c>
      <c r="B344" s="56" t="s">
        <v>1485</v>
      </c>
      <c r="C344" s="181">
        <v>1038294871</v>
      </c>
      <c r="D344" s="181">
        <v>186507146.33999991</v>
      </c>
      <c r="E344" s="181">
        <v>1224802017.3399999</v>
      </c>
      <c r="F344" s="181">
        <v>1224802017.3399999</v>
      </c>
      <c r="G344" s="181">
        <v>1224802017.3399999</v>
      </c>
      <c r="H344" s="181">
        <v>186507146.33999991</v>
      </c>
    </row>
    <row r="345" spans="1:8" ht="23.25" x14ac:dyDescent="0.25">
      <c r="A345" s="182" t="s">
        <v>1012</v>
      </c>
      <c r="B345" s="56" t="s">
        <v>1680</v>
      </c>
      <c r="C345" s="181">
        <v>211005515</v>
      </c>
      <c r="D345" s="181">
        <v>45795463.659999996</v>
      </c>
      <c r="E345" s="181">
        <v>256800978.66</v>
      </c>
      <c r="F345" s="181">
        <v>256800978.66</v>
      </c>
      <c r="G345" s="181">
        <v>256800978.66</v>
      </c>
      <c r="H345" s="181">
        <v>45795463.659999996</v>
      </c>
    </row>
    <row r="346" spans="1:8" ht="23.25" x14ac:dyDescent="0.25">
      <c r="A346" s="182" t="s">
        <v>1013</v>
      </c>
      <c r="B346" s="56" t="s">
        <v>1014</v>
      </c>
      <c r="C346" s="181">
        <v>473211191</v>
      </c>
      <c r="D346" s="181">
        <v>-165353991</v>
      </c>
      <c r="E346" s="181">
        <v>307857200</v>
      </c>
      <c r="F346" s="181">
        <v>307857200</v>
      </c>
      <c r="G346" s="181">
        <v>307857200</v>
      </c>
      <c r="H346" s="181">
        <v>-165353991</v>
      </c>
    </row>
    <row r="347" spans="1:8" ht="23.25" x14ac:dyDescent="0.25">
      <c r="A347" s="182" t="s">
        <v>1891</v>
      </c>
      <c r="B347" s="56" t="s">
        <v>1892</v>
      </c>
      <c r="C347" s="181">
        <v>0</v>
      </c>
      <c r="D347" s="181">
        <v>-4387762</v>
      </c>
      <c r="E347" s="181">
        <v>-4387762</v>
      </c>
      <c r="F347" s="181">
        <v>-4387762</v>
      </c>
      <c r="G347" s="181">
        <v>-4387762</v>
      </c>
      <c r="H347" s="181">
        <v>-4387762</v>
      </c>
    </row>
    <row r="348" spans="1:8" ht="23.25" x14ac:dyDescent="0.25">
      <c r="A348" s="182" t="s">
        <v>1893</v>
      </c>
      <c r="B348" s="56" t="s">
        <v>1894</v>
      </c>
      <c r="C348" s="181">
        <v>0</v>
      </c>
      <c r="D348" s="181">
        <v>-322544</v>
      </c>
      <c r="E348" s="181">
        <v>-322544</v>
      </c>
      <c r="F348" s="181">
        <v>-322544</v>
      </c>
      <c r="G348" s="181">
        <v>-322544</v>
      </c>
      <c r="H348" s="181">
        <v>-322544</v>
      </c>
    </row>
    <row r="349" spans="1:8" ht="23.25" x14ac:dyDescent="0.25">
      <c r="A349" s="182" t="s">
        <v>1895</v>
      </c>
      <c r="B349" s="56" t="s">
        <v>1897</v>
      </c>
      <c r="C349" s="181">
        <v>0</v>
      </c>
      <c r="D349" s="181">
        <v>20327081</v>
      </c>
      <c r="E349" s="181">
        <v>20327081</v>
      </c>
      <c r="F349" s="181">
        <v>20327081</v>
      </c>
      <c r="G349" s="181">
        <v>20327081</v>
      </c>
      <c r="H349" s="181">
        <v>20327081</v>
      </c>
    </row>
    <row r="350" spans="1:8" s="33" customFormat="1" x14ac:dyDescent="0.25">
      <c r="A350" s="273" t="s">
        <v>1015</v>
      </c>
      <c r="B350" s="55" t="s">
        <v>1016</v>
      </c>
      <c r="C350" s="180">
        <v>509190271</v>
      </c>
      <c r="D350" s="180">
        <v>300302788.98999989</v>
      </c>
      <c r="E350" s="180">
        <v>809493059.98999989</v>
      </c>
      <c r="F350" s="180">
        <v>809493059.98999989</v>
      </c>
      <c r="G350" s="180">
        <v>809493059.98999989</v>
      </c>
      <c r="H350" s="180">
        <v>300302788.98999989</v>
      </c>
    </row>
    <row r="351" spans="1:8" x14ac:dyDescent="0.25">
      <c r="A351" s="182" t="s">
        <v>1017</v>
      </c>
      <c r="B351" s="56" t="s">
        <v>1018</v>
      </c>
      <c r="C351" s="181">
        <v>164125412</v>
      </c>
      <c r="D351" s="181">
        <v>36952396.069999993</v>
      </c>
      <c r="E351" s="181">
        <v>201077808.06999999</v>
      </c>
      <c r="F351" s="181">
        <v>201077808.06999999</v>
      </c>
      <c r="G351" s="181">
        <v>201077808.06999999</v>
      </c>
      <c r="H351" s="181">
        <v>36952396.069999993</v>
      </c>
    </row>
    <row r="352" spans="1:8" x14ac:dyDescent="0.25">
      <c r="A352" s="182" t="s">
        <v>1019</v>
      </c>
      <c r="B352" s="56" t="s">
        <v>1020</v>
      </c>
      <c r="C352" s="181">
        <v>210000000</v>
      </c>
      <c r="D352" s="181">
        <v>56679587</v>
      </c>
      <c r="E352" s="181">
        <v>266679587</v>
      </c>
      <c r="F352" s="181">
        <v>266679587</v>
      </c>
      <c r="G352" s="181">
        <v>266679587</v>
      </c>
      <c r="H352" s="181">
        <v>56679587</v>
      </c>
    </row>
    <row r="353" spans="1:8" x14ac:dyDescent="0.25">
      <c r="A353" s="182" t="s">
        <v>1575</v>
      </c>
      <c r="B353" s="56" t="s">
        <v>1576</v>
      </c>
      <c r="C353" s="181">
        <v>0</v>
      </c>
      <c r="D353" s="181">
        <v>0</v>
      </c>
      <c r="E353" s="181">
        <v>0</v>
      </c>
      <c r="F353" s="181">
        <v>0</v>
      </c>
      <c r="G353" s="181">
        <v>0</v>
      </c>
      <c r="H353" s="181">
        <v>0</v>
      </c>
    </row>
    <row r="354" spans="1:8" x14ac:dyDescent="0.25">
      <c r="A354" s="182" t="s">
        <v>1021</v>
      </c>
      <c r="B354" s="56" t="s">
        <v>1022</v>
      </c>
      <c r="C354" s="181">
        <v>0</v>
      </c>
      <c r="D354" s="181">
        <v>0</v>
      </c>
      <c r="E354" s="181">
        <v>0</v>
      </c>
      <c r="F354" s="181">
        <v>0</v>
      </c>
      <c r="G354" s="181">
        <v>0</v>
      </c>
      <c r="H354" s="181">
        <v>0</v>
      </c>
    </row>
    <row r="355" spans="1:8" x14ac:dyDescent="0.25">
      <c r="A355" s="182" t="s">
        <v>1023</v>
      </c>
      <c r="B355" s="56" t="s">
        <v>1024</v>
      </c>
      <c r="C355" s="181">
        <v>1691294</v>
      </c>
      <c r="D355" s="181">
        <v>-799945.35</v>
      </c>
      <c r="E355" s="181">
        <v>891348.65</v>
      </c>
      <c r="F355" s="181">
        <v>891348.65</v>
      </c>
      <c r="G355" s="181">
        <v>891348.65</v>
      </c>
      <c r="H355" s="181">
        <v>-799945.35</v>
      </c>
    </row>
    <row r="356" spans="1:8" x14ac:dyDescent="0.25">
      <c r="A356" s="182" t="s">
        <v>1025</v>
      </c>
      <c r="B356" s="56" t="s">
        <v>1026</v>
      </c>
      <c r="C356" s="181">
        <v>2814186</v>
      </c>
      <c r="D356" s="181">
        <v>-1467036.1099999999</v>
      </c>
      <c r="E356" s="181">
        <v>1347149.8900000001</v>
      </c>
      <c r="F356" s="181">
        <v>1347149.8900000001</v>
      </c>
      <c r="G356" s="181">
        <v>1347149.8900000001</v>
      </c>
      <c r="H356" s="181">
        <v>-1467036.1099999999</v>
      </c>
    </row>
    <row r="357" spans="1:8" x14ac:dyDescent="0.25">
      <c r="A357" s="182" t="s">
        <v>1032</v>
      </c>
      <c r="B357" s="56" t="s">
        <v>1033</v>
      </c>
      <c r="C357" s="181">
        <v>54193006</v>
      </c>
      <c r="D357" s="181">
        <v>20855620.200000003</v>
      </c>
      <c r="E357" s="181">
        <v>75048626.200000003</v>
      </c>
      <c r="F357" s="181">
        <v>75048626.200000003</v>
      </c>
      <c r="G357" s="181">
        <v>75048626.200000003</v>
      </c>
      <c r="H357" s="181">
        <v>20855620.200000003</v>
      </c>
    </row>
    <row r="358" spans="1:8" x14ac:dyDescent="0.25">
      <c r="A358" s="182" t="s">
        <v>1034</v>
      </c>
      <c r="B358" s="56" t="s">
        <v>1035</v>
      </c>
      <c r="C358" s="181">
        <v>3154995</v>
      </c>
      <c r="D358" s="181">
        <v>-1634678.71</v>
      </c>
      <c r="E358" s="181">
        <v>1520316.29</v>
      </c>
      <c r="F358" s="181">
        <v>1520316.29</v>
      </c>
      <c r="G358" s="181">
        <v>1520316.29</v>
      </c>
      <c r="H358" s="181">
        <v>-1634678.71</v>
      </c>
    </row>
    <row r="359" spans="1:8" x14ac:dyDescent="0.25">
      <c r="A359" s="182" t="s">
        <v>1036</v>
      </c>
      <c r="B359" s="56" t="s">
        <v>1037</v>
      </c>
      <c r="C359" s="181">
        <v>9244738</v>
      </c>
      <c r="D359" s="181">
        <v>-4164984</v>
      </c>
      <c r="E359" s="181">
        <v>5079754</v>
      </c>
      <c r="F359" s="181">
        <v>5079754</v>
      </c>
      <c r="G359" s="181">
        <v>5079754</v>
      </c>
      <c r="H359" s="181">
        <v>-4164984</v>
      </c>
    </row>
    <row r="360" spans="1:8" x14ac:dyDescent="0.25">
      <c r="A360" s="182" t="s">
        <v>1038</v>
      </c>
      <c r="B360" s="56" t="s">
        <v>1039</v>
      </c>
      <c r="C360" s="181">
        <v>131503</v>
      </c>
      <c r="D360" s="181">
        <v>37858.339999999997</v>
      </c>
      <c r="E360" s="181">
        <v>169361.34</v>
      </c>
      <c r="F360" s="181">
        <v>169361.34</v>
      </c>
      <c r="G360" s="181">
        <v>169361.34</v>
      </c>
      <c r="H360" s="181">
        <v>37858.339999999997</v>
      </c>
    </row>
    <row r="361" spans="1:8" ht="23.25" x14ac:dyDescent="0.25">
      <c r="A361" s="182" t="s">
        <v>1421</v>
      </c>
      <c r="B361" s="56" t="s">
        <v>1515</v>
      </c>
      <c r="C361" s="181">
        <v>25895</v>
      </c>
      <c r="D361" s="181">
        <v>-25895</v>
      </c>
      <c r="E361" s="181">
        <v>0</v>
      </c>
      <c r="F361" s="181">
        <v>0</v>
      </c>
      <c r="G361" s="181">
        <v>0</v>
      </c>
      <c r="H361" s="181">
        <v>-25895</v>
      </c>
    </row>
    <row r="362" spans="1:8" ht="23.25" x14ac:dyDescent="0.25">
      <c r="A362" s="182" t="s">
        <v>1423</v>
      </c>
      <c r="B362" s="56" t="s">
        <v>1516</v>
      </c>
      <c r="C362" s="181">
        <v>0</v>
      </c>
      <c r="D362" s="181">
        <v>0</v>
      </c>
      <c r="E362" s="181">
        <v>0</v>
      </c>
      <c r="F362" s="181">
        <v>0</v>
      </c>
      <c r="G362" s="181">
        <v>0</v>
      </c>
      <c r="H362" s="181">
        <v>0</v>
      </c>
    </row>
    <row r="363" spans="1:8" x14ac:dyDescent="0.25">
      <c r="A363" s="182" t="s">
        <v>1040</v>
      </c>
      <c r="B363" s="56" t="s">
        <v>1041</v>
      </c>
      <c r="C363" s="181">
        <v>0</v>
      </c>
      <c r="D363" s="181">
        <v>0</v>
      </c>
      <c r="E363" s="181">
        <v>0</v>
      </c>
      <c r="F363" s="181">
        <v>0</v>
      </c>
      <c r="G363" s="181">
        <v>0</v>
      </c>
      <c r="H363" s="181">
        <v>0</v>
      </c>
    </row>
    <row r="364" spans="1:8" x14ac:dyDescent="0.25">
      <c r="A364" s="182" t="s">
        <v>1042</v>
      </c>
      <c r="B364" s="56" t="s">
        <v>1043</v>
      </c>
      <c r="C364" s="181">
        <v>10021417</v>
      </c>
      <c r="D364" s="181">
        <v>251668</v>
      </c>
      <c r="E364" s="181">
        <v>10273085</v>
      </c>
      <c r="F364" s="181">
        <v>10273085</v>
      </c>
      <c r="G364" s="181">
        <v>10273085</v>
      </c>
      <c r="H364" s="181">
        <v>251668</v>
      </c>
    </row>
    <row r="365" spans="1:8" x14ac:dyDescent="0.25">
      <c r="A365" s="182" t="s">
        <v>1044</v>
      </c>
      <c r="B365" s="56" t="s">
        <v>1045</v>
      </c>
      <c r="C365" s="181">
        <v>0</v>
      </c>
      <c r="D365" s="181">
        <v>0</v>
      </c>
      <c r="E365" s="181">
        <v>0</v>
      </c>
      <c r="F365" s="181">
        <v>0</v>
      </c>
      <c r="G365" s="181">
        <v>0</v>
      </c>
      <c r="H365" s="181">
        <v>0</v>
      </c>
    </row>
    <row r="366" spans="1:8" x14ac:dyDescent="0.25">
      <c r="A366" s="182" t="s">
        <v>1577</v>
      </c>
      <c r="B366" s="56" t="s">
        <v>1578</v>
      </c>
      <c r="C366" s="181">
        <v>31999996</v>
      </c>
      <c r="D366" s="181">
        <v>204511446</v>
      </c>
      <c r="E366" s="181">
        <v>236511442</v>
      </c>
      <c r="F366" s="181">
        <v>236511442</v>
      </c>
      <c r="G366" s="181">
        <v>236511442</v>
      </c>
      <c r="H366" s="181">
        <v>204511446</v>
      </c>
    </row>
    <row r="367" spans="1:8" x14ac:dyDescent="0.25">
      <c r="A367" s="182" t="s">
        <v>1046</v>
      </c>
      <c r="B367" s="56" t="s">
        <v>1047</v>
      </c>
      <c r="C367" s="181">
        <v>1633343</v>
      </c>
      <c r="D367" s="181">
        <v>-1579477.75</v>
      </c>
      <c r="E367" s="181">
        <v>53865.25</v>
      </c>
      <c r="F367" s="181">
        <v>53865.25</v>
      </c>
      <c r="G367" s="181">
        <v>53865.25</v>
      </c>
      <c r="H367" s="181">
        <v>-1579477.75</v>
      </c>
    </row>
    <row r="368" spans="1:8" x14ac:dyDescent="0.25">
      <c r="A368" s="276" t="s">
        <v>1512</v>
      </c>
      <c r="B368" s="56" t="s">
        <v>1513</v>
      </c>
      <c r="C368" s="181">
        <v>18109338</v>
      </c>
      <c r="D368" s="181">
        <v>-11408212.699999999</v>
      </c>
      <c r="E368" s="181">
        <v>6701125.2999999998</v>
      </c>
      <c r="F368" s="181">
        <v>6701125.2999999998</v>
      </c>
      <c r="G368" s="181">
        <v>6701125.2999999998</v>
      </c>
      <c r="H368" s="181">
        <v>-11408212.699999999</v>
      </c>
    </row>
    <row r="369" spans="1:8" x14ac:dyDescent="0.25">
      <c r="A369" s="183" t="s">
        <v>1647</v>
      </c>
      <c r="B369" s="56" t="s">
        <v>1648</v>
      </c>
      <c r="C369" s="181">
        <v>2045148</v>
      </c>
      <c r="D369" s="181">
        <v>2094443</v>
      </c>
      <c r="E369" s="181">
        <v>4139591</v>
      </c>
      <c r="F369" s="181">
        <v>4139591</v>
      </c>
      <c r="G369" s="181">
        <v>4139591</v>
      </c>
      <c r="H369" s="181">
        <v>2094443</v>
      </c>
    </row>
    <row r="370" spans="1:8" s="33" customFormat="1" x14ac:dyDescent="0.25">
      <c r="A370" s="273" t="s">
        <v>1048</v>
      </c>
      <c r="B370" s="55" t="s">
        <v>1049</v>
      </c>
      <c r="C370" s="180">
        <v>25839043</v>
      </c>
      <c r="D370" s="180">
        <v>5237471.099999994</v>
      </c>
      <c r="E370" s="180">
        <v>31076514.099999994</v>
      </c>
      <c r="F370" s="180">
        <v>31076514.099999994</v>
      </c>
      <c r="G370" s="180">
        <v>31076514.099999994</v>
      </c>
      <c r="H370" s="180">
        <v>5237471.099999994</v>
      </c>
    </row>
    <row r="371" spans="1:8" x14ac:dyDescent="0.25">
      <c r="A371" s="182" t="s">
        <v>1050</v>
      </c>
      <c r="B371" s="56" t="s">
        <v>1051</v>
      </c>
      <c r="C371" s="181">
        <v>7248</v>
      </c>
      <c r="D371" s="181">
        <v>823.69999999999982</v>
      </c>
      <c r="E371" s="181">
        <v>8071.7</v>
      </c>
      <c r="F371" s="181">
        <v>8071.7</v>
      </c>
      <c r="G371" s="181">
        <v>8071.7</v>
      </c>
      <c r="H371" s="181">
        <v>823.69999999999982</v>
      </c>
    </row>
    <row r="372" spans="1:8" ht="23.25" x14ac:dyDescent="0.25">
      <c r="A372" s="182" t="s">
        <v>1052</v>
      </c>
      <c r="B372" s="56" t="s">
        <v>1053</v>
      </c>
      <c r="C372" s="181">
        <v>26436</v>
      </c>
      <c r="D372" s="181">
        <v>599190.89999999991</v>
      </c>
      <c r="E372" s="181">
        <v>625626.89999999991</v>
      </c>
      <c r="F372" s="181">
        <v>625626.89999999991</v>
      </c>
      <c r="G372" s="181">
        <v>625626.89999999991</v>
      </c>
      <c r="H372" s="181">
        <v>599190.89999999991</v>
      </c>
    </row>
    <row r="373" spans="1:8" x14ac:dyDescent="0.25">
      <c r="A373" s="182" t="s">
        <v>1054</v>
      </c>
      <c r="B373" s="56" t="s">
        <v>1055</v>
      </c>
      <c r="C373" s="181">
        <v>142080</v>
      </c>
      <c r="D373" s="181">
        <v>16425.23000000001</v>
      </c>
      <c r="E373" s="181">
        <v>158505.23000000001</v>
      </c>
      <c r="F373" s="181">
        <v>158505.23000000001</v>
      </c>
      <c r="G373" s="181">
        <v>158505.23000000001</v>
      </c>
      <c r="H373" s="181">
        <v>16425.23000000001</v>
      </c>
    </row>
    <row r="374" spans="1:8" x14ac:dyDescent="0.25">
      <c r="A374" s="182" t="s">
        <v>1579</v>
      </c>
      <c r="B374" s="56" t="s">
        <v>1580</v>
      </c>
      <c r="C374" s="181">
        <v>0</v>
      </c>
      <c r="D374" s="181">
        <v>0</v>
      </c>
      <c r="E374" s="181">
        <v>0</v>
      </c>
      <c r="F374" s="181">
        <v>0</v>
      </c>
      <c r="G374" s="181">
        <v>0</v>
      </c>
      <c r="H374" s="181">
        <v>0</v>
      </c>
    </row>
    <row r="375" spans="1:8" x14ac:dyDescent="0.25">
      <c r="A375" s="182" t="s">
        <v>1057</v>
      </c>
      <c r="B375" s="56" t="s">
        <v>1058</v>
      </c>
      <c r="C375" s="181">
        <v>65436</v>
      </c>
      <c r="D375" s="181">
        <v>3922</v>
      </c>
      <c r="E375" s="181">
        <v>69358</v>
      </c>
      <c r="F375" s="181">
        <v>69358</v>
      </c>
      <c r="G375" s="181">
        <v>69358</v>
      </c>
      <c r="H375" s="181">
        <v>3922</v>
      </c>
    </row>
    <row r="376" spans="1:8" x14ac:dyDescent="0.25">
      <c r="A376" s="182" t="s">
        <v>1059</v>
      </c>
      <c r="B376" s="56" t="s">
        <v>1060</v>
      </c>
      <c r="C376" s="181">
        <v>19733</v>
      </c>
      <c r="D376" s="181">
        <v>-19733</v>
      </c>
      <c r="E376" s="181">
        <v>0</v>
      </c>
      <c r="F376" s="181">
        <v>0</v>
      </c>
      <c r="G376" s="181">
        <v>0</v>
      </c>
      <c r="H376" s="181">
        <v>-19733</v>
      </c>
    </row>
    <row r="377" spans="1:8" x14ac:dyDescent="0.25">
      <c r="A377" s="182" t="s">
        <v>1815</v>
      </c>
      <c r="B377" s="56" t="s">
        <v>1816</v>
      </c>
      <c r="C377" s="181">
        <v>682</v>
      </c>
      <c r="D377" s="181">
        <v>-682</v>
      </c>
      <c r="E377" s="181">
        <v>0</v>
      </c>
      <c r="F377" s="181">
        <v>0</v>
      </c>
      <c r="G377" s="181">
        <v>0</v>
      </c>
      <c r="H377" s="181">
        <v>-682</v>
      </c>
    </row>
    <row r="378" spans="1:8" x14ac:dyDescent="0.25">
      <c r="A378" s="182" t="s">
        <v>1061</v>
      </c>
      <c r="B378" s="56" t="s">
        <v>1062</v>
      </c>
      <c r="C378" s="181">
        <v>9227</v>
      </c>
      <c r="D378" s="181">
        <v>10121.390000000003</v>
      </c>
      <c r="E378" s="181">
        <v>19348.390000000003</v>
      </c>
      <c r="F378" s="181">
        <v>19348.390000000003</v>
      </c>
      <c r="G378" s="181">
        <v>19348.390000000003</v>
      </c>
      <c r="H378" s="181">
        <v>10121.390000000003</v>
      </c>
    </row>
    <row r="379" spans="1:8" ht="23.25" x14ac:dyDescent="0.25">
      <c r="A379" s="182" t="s">
        <v>1063</v>
      </c>
      <c r="B379" s="56" t="s">
        <v>1486</v>
      </c>
      <c r="C379" s="181">
        <v>0</v>
      </c>
      <c r="D379" s="181">
        <v>0</v>
      </c>
      <c r="E379" s="181">
        <v>0</v>
      </c>
      <c r="F379" s="181">
        <v>0</v>
      </c>
      <c r="G379" s="181">
        <v>0</v>
      </c>
      <c r="H379" s="181">
        <v>0</v>
      </c>
    </row>
    <row r="380" spans="1:8" x14ac:dyDescent="0.25">
      <c r="A380" s="182" t="s">
        <v>1424</v>
      </c>
      <c r="B380" s="56" t="s">
        <v>1425</v>
      </c>
      <c r="C380" s="181">
        <v>0</v>
      </c>
      <c r="D380" s="181">
        <v>0</v>
      </c>
      <c r="E380" s="181">
        <v>0</v>
      </c>
      <c r="F380" s="181">
        <v>0</v>
      </c>
      <c r="G380" s="181">
        <v>0</v>
      </c>
      <c r="H380" s="181">
        <v>0</v>
      </c>
    </row>
    <row r="381" spans="1:8" x14ac:dyDescent="0.25">
      <c r="A381" s="183" t="s">
        <v>1526</v>
      </c>
      <c r="B381" s="56" t="s">
        <v>1525</v>
      </c>
      <c r="C381" s="181">
        <v>35828</v>
      </c>
      <c r="D381" s="181">
        <v>5705685.4000000004</v>
      </c>
      <c r="E381" s="181">
        <v>5741513.4000000004</v>
      </c>
      <c r="F381" s="181">
        <v>5741513.4000000004</v>
      </c>
      <c r="G381" s="181">
        <v>5741513.4000000004</v>
      </c>
      <c r="H381" s="181">
        <v>5705685.4000000004</v>
      </c>
    </row>
    <row r="382" spans="1:8" x14ac:dyDescent="0.25">
      <c r="A382" s="182" t="s">
        <v>1064</v>
      </c>
      <c r="B382" s="56" t="s">
        <v>1065</v>
      </c>
      <c r="C382" s="181">
        <v>85440</v>
      </c>
      <c r="D382" s="181">
        <v>-41970.2</v>
      </c>
      <c r="E382" s="181">
        <v>43469.8</v>
      </c>
      <c r="F382" s="181">
        <v>43469.8</v>
      </c>
      <c r="G382" s="181">
        <v>43469.8</v>
      </c>
      <c r="H382" s="181">
        <v>-41970.2</v>
      </c>
    </row>
    <row r="383" spans="1:8" x14ac:dyDescent="0.25">
      <c r="A383" s="182" t="s">
        <v>1066</v>
      </c>
      <c r="B383" s="56" t="s">
        <v>1067</v>
      </c>
      <c r="C383" s="181">
        <v>377397</v>
      </c>
      <c r="D383" s="181">
        <v>2347296.0999999996</v>
      </c>
      <c r="E383" s="181">
        <v>2724693.0999999996</v>
      </c>
      <c r="F383" s="181">
        <v>2724693.0999999996</v>
      </c>
      <c r="G383" s="181">
        <v>2724693.0999999996</v>
      </c>
      <c r="H383" s="181">
        <v>2347296.0999999996</v>
      </c>
    </row>
    <row r="384" spans="1:8" x14ac:dyDescent="0.25">
      <c r="A384" s="182" t="s">
        <v>1068</v>
      </c>
      <c r="B384" s="56" t="s">
        <v>1069</v>
      </c>
      <c r="C384" s="181">
        <v>2050766</v>
      </c>
      <c r="D384" s="181">
        <v>-253371.79999999981</v>
      </c>
      <c r="E384" s="181">
        <v>1797394.2000000002</v>
      </c>
      <c r="F384" s="181">
        <v>1797394.2000000002</v>
      </c>
      <c r="G384" s="181">
        <v>1797394.2000000002</v>
      </c>
      <c r="H384" s="181">
        <v>-253371.79999999981</v>
      </c>
    </row>
    <row r="385" spans="1:8" ht="23.25" x14ac:dyDescent="0.25">
      <c r="A385" s="182" t="s">
        <v>1070</v>
      </c>
      <c r="B385" s="56" t="s">
        <v>1681</v>
      </c>
      <c r="C385" s="181">
        <v>4388</v>
      </c>
      <c r="D385" s="181">
        <v>-4388</v>
      </c>
      <c r="E385" s="181">
        <v>0</v>
      </c>
      <c r="F385" s="181">
        <v>0</v>
      </c>
      <c r="G385" s="181">
        <v>0</v>
      </c>
      <c r="H385" s="181">
        <v>-4388</v>
      </c>
    </row>
    <row r="386" spans="1:8" ht="23.25" x14ac:dyDescent="0.25">
      <c r="A386" s="182" t="s">
        <v>1514</v>
      </c>
      <c r="B386" s="56" t="s">
        <v>1682</v>
      </c>
      <c r="C386" s="181">
        <v>0</v>
      </c>
      <c r="D386" s="181">
        <v>0</v>
      </c>
      <c r="E386" s="181">
        <v>0</v>
      </c>
      <c r="F386" s="181">
        <v>0</v>
      </c>
      <c r="G386" s="181">
        <v>0</v>
      </c>
      <c r="H386" s="181">
        <v>0</v>
      </c>
    </row>
    <row r="387" spans="1:8" x14ac:dyDescent="0.25">
      <c r="A387" s="182" t="s">
        <v>1581</v>
      </c>
      <c r="B387" s="56" t="s">
        <v>1582</v>
      </c>
      <c r="C387" s="181">
        <v>0</v>
      </c>
      <c r="D387" s="181">
        <v>0</v>
      </c>
      <c r="E387" s="181">
        <v>0</v>
      </c>
      <c r="F387" s="181">
        <v>0</v>
      </c>
      <c r="G387" s="181">
        <v>0</v>
      </c>
      <c r="H387" s="181">
        <v>0</v>
      </c>
    </row>
    <row r="388" spans="1:8" x14ac:dyDescent="0.25">
      <c r="A388" s="182" t="s">
        <v>1074</v>
      </c>
      <c r="B388" s="56" t="s">
        <v>1075</v>
      </c>
      <c r="C388" s="181">
        <v>246456</v>
      </c>
      <c r="D388" s="181">
        <v>-33023.109999999986</v>
      </c>
      <c r="E388" s="181">
        <v>213432.89</v>
      </c>
      <c r="F388" s="181">
        <v>213432.89</v>
      </c>
      <c r="G388" s="181">
        <v>213432.89</v>
      </c>
      <c r="H388" s="181">
        <v>-33023.109999999986</v>
      </c>
    </row>
    <row r="389" spans="1:8" x14ac:dyDescent="0.25">
      <c r="A389" s="182" t="s">
        <v>1076</v>
      </c>
      <c r="B389" s="56" t="s">
        <v>1077</v>
      </c>
      <c r="C389" s="181">
        <v>382106</v>
      </c>
      <c r="D389" s="181">
        <v>-48402.460000000021</v>
      </c>
      <c r="E389" s="181">
        <v>333703.53999999998</v>
      </c>
      <c r="F389" s="181">
        <v>333703.53999999998</v>
      </c>
      <c r="G389" s="181">
        <v>333703.53999999998</v>
      </c>
      <c r="H389" s="181">
        <v>-48402.460000000021</v>
      </c>
    </row>
    <row r="390" spans="1:8" x14ac:dyDescent="0.25">
      <c r="A390" s="183" t="s">
        <v>1521</v>
      </c>
      <c r="B390" s="56" t="s">
        <v>1522</v>
      </c>
      <c r="C390" s="181">
        <v>0</v>
      </c>
      <c r="D390" s="181">
        <v>0</v>
      </c>
      <c r="E390" s="181">
        <v>0</v>
      </c>
      <c r="F390" s="181">
        <v>0</v>
      </c>
      <c r="G390" s="181">
        <v>0</v>
      </c>
      <c r="H390" s="181">
        <v>0</v>
      </c>
    </row>
    <row r="391" spans="1:8" x14ac:dyDescent="0.25">
      <c r="A391" s="183" t="s">
        <v>1527</v>
      </c>
      <c r="B391" s="56" t="s">
        <v>1528</v>
      </c>
      <c r="C391" s="181">
        <v>112731</v>
      </c>
      <c r="D391" s="181">
        <v>-78160.800000000003</v>
      </c>
      <c r="E391" s="181">
        <v>34570.199999999997</v>
      </c>
      <c r="F391" s="181">
        <v>34570.199999999997</v>
      </c>
      <c r="G391" s="181">
        <v>34570.199999999997</v>
      </c>
      <c r="H391" s="181">
        <v>-78160.800000000003</v>
      </c>
    </row>
    <row r="392" spans="1:8" x14ac:dyDescent="0.25">
      <c r="A392" s="182" t="s">
        <v>1078</v>
      </c>
      <c r="B392" s="56" t="s">
        <v>1079</v>
      </c>
      <c r="C392" s="181">
        <v>9382431</v>
      </c>
      <c r="D392" s="181">
        <v>-4396842.8499999996</v>
      </c>
      <c r="E392" s="181">
        <v>4985588.1500000004</v>
      </c>
      <c r="F392" s="181">
        <v>4985588.1500000004</v>
      </c>
      <c r="G392" s="181">
        <v>4985588.1500000004</v>
      </c>
      <c r="H392" s="181">
        <v>-4396842.8499999996</v>
      </c>
    </row>
    <row r="393" spans="1:8" x14ac:dyDescent="0.25">
      <c r="A393" s="182" t="s">
        <v>1080</v>
      </c>
      <c r="B393" s="56" t="s">
        <v>1081</v>
      </c>
      <c r="C393" s="181">
        <v>9468742</v>
      </c>
      <c r="D393" s="181">
        <v>3288819.4499999993</v>
      </c>
      <c r="E393" s="181">
        <v>12757561.449999999</v>
      </c>
      <c r="F393" s="181">
        <v>12757561.449999999</v>
      </c>
      <c r="G393" s="181">
        <v>12757561.449999999</v>
      </c>
      <c r="H393" s="181">
        <v>3288819.4499999993</v>
      </c>
    </row>
    <row r="394" spans="1:8" x14ac:dyDescent="0.25">
      <c r="A394" s="182" t="s">
        <v>1082</v>
      </c>
      <c r="B394" s="56" t="s">
        <v>1083</v>
      </c>
      <c r="C394" s="181">
        <v>3421916</v>
      </c>
      <c r="D394" s="181">
        <v>-1858238.85</v>
      </c>
      <c r="E394" s="181">
        <v>1563677.15</v>
      </c>
      <c r="F394" s="181">
        <v>1563677.15</v>
      </c>
      <c r="G394" s="181">
        <v>1563677.15</v>
      </c>
      <c r="H394" s="181">
        <v>-1858238.85</v>
      </c>
    </row>
    <row r="395" spans="1:8" s="33" customFormat="1" x14ac:dyDescent="0.25">
      <c r="A395" s="273" t="s">
        <v>1084</v>
      </c>
      <c r="B395" s="55" t="s">
        <v>1085</v>
      </c>
      <c r="C395" s="180">
        <v>259</v>
      </c>
      <c r="D395" s="180">
        <v>57896</v>
      </c>
      <c r="E395" s="180">
        <v>58155</v>
      </c>
      <c r="F395" s="180">
        <v>58155</v>
      </c>
      <c r="G395" s="180">
        <v>58155</v>
      </c>
      <c r="H395" s="180">
        <v>57896</v>
      </c>
    </row>
    <row r="396" spans="1:8" x14ac:dyDescent="0.25">
      <c r="A396" s="182" t="s">
        <v>1086</v>
      </c>
      <c r="B396" s="56" t="s">
        <v>1087</v>
      </c>
      <c r="C396" s="181">
        <v>0</v>
      </c>
      <c r="D396" s="181">
        <v>0</v>
      </c>
      <c r="E396" s="181">
        <v>0</v>
      </c>
      <c r="F396" s="181">
        <v>0</v>
      </c>
      <c r="G396" s="181">
        <v>0</v>
      </c>
      <c r="H396" s="181">
        <v>0</v>
      </c>
    </row>
    <row r="397" spans="1:8" ht="23.25" x14ac:dyDescent="0.25">
      <c r="A397" s="182" t="s">
        <v>1088</v>
      </c>
      <c r="B397" s="56" t="s">
        <v>1487</v>
      </c>
      <c r="C397" s="181">
        <v>259</v>
      </c>
      <c r="D397" s="181">
        <v>-259</v>
      </c>
      <c r="E397" s="181">
        <v>0</v>
      </c>
      <c r="F397" s="181">
        <v>0</v>
      </c>
      <c r="G397" s="181">
        <v>0</v>
      </c>
      <c r="H397" s="181">
        <v>-259</v>
      </c>
    </row>
    <row r="398" spans="1:8" x14ac:dyDescent="0.25">
      <c r="A398" s="182" t="s">
        <v>1089</v>
      </c>
      <c r="B398" s="56" t="s">
        <v>1090</v>
      </c>
      <c r="C398" s="181">
        <v>0</v>
      </c>
      <c r="D398" s="181">
        <v>58155</v>
      </c>
      <c r="E398" s="181">
        <v>58155</v>
      </c>
      <c r="F398" s="181">
        <v>58155</v>
      </c>
      <c r="G398" s="181">
        <v>58155</v>
      </c>
      <c r="H398" s="181">
        <v>58155</v>
      </c>
    </row>
    <row r="399" spans="1:8" x14ac:dyDescent="0.25">
      <c r="A399" s="182" t="s">
        <v>1091</v>
      </c>
      <c r="B399" s="56" t="s">
        <v>1092</v>
      </c>
      <c r="C399" s="181">
        <v>0</v>
      </c>
      <c r="D399" s="181">
        <v>0</v>
      </c>
      <c r="E399" s="181">
        <v>0</v>
      </c>
      <c r="F399" s="181">
        <v>0</v>
      </c>
      <c r="G399" s="181">
        <v>0</v>
      </c>
      <c r="H399" s="181">
        <v>0</v>
      </c>
    </row>
    <row r="400" spans="1:8" x14ac:dyDescent="0.25">
      <c r="A400" s="182" t="s">
        <v>1093</v>
      </c>
      <c r="B400" s="56" t="s">
        <v>1094</v>
      </c>
      <c r="C400" s="181">
        <v>0</v>
      </c>
      <c r="D400" s="181">
        <v>0</v>
      </c>
      <c r="E400" s="181">
        <v>0</v>
      </c>
      <c r="F400" s="181">
        <v>0</v>
      </c>
      <c r="G400" s="181">
        <v>0</v>
      </c>
      <c r="H400" s="181">
        <v>0</v>
      </c>
    </row>
    <row r="401" spans="1:8" ht="23.25" x14ac:dyDescent="0.25">
      <c r="A401" s="182" t="s">
        <v>1095</v>
      </c>
      <c r="B401" s="56" t="s">
        <v>1096</v>
      </c>
      <c r="C401" s="181">
        <v>0</v>
      </c>
      <c r="D401" s="181">
        <v>0</v>
      </c>
      <c r="E401" s="181">
        <v>0</v>
      </c>
      <c r="F401" s="181">
        <v>0</v>
      </c>
      <c r="G401" s="181">
        <v>0</v>
      </c>
      <c r="H401" s="181">
        <v>0</v>
      </c>
    </row>
    <row r="402" spans="1:8" x14ac:dyDescent="0.25">
      <c r="A402" s="182" t="s">
        <v>1097</v>
      </c>
      <c r="B402" s="56" t="s">
        <v>1098</v>
      </c>
      <c r="C402" s="181">
        <v>0</v>
      </c>
      <c r="D402" s="181">
        <v>0</v>
      </c>
      <c r="E402" s="181">
        <v>0</v>
      </c>
      <c r="F402" s="181">
        <v>0</v>
      </c>
      <c r="G402" s="181">
        <v>0</v>
      </c>
      <c r="H402" s="181">
        <v>0</v>
      </c>
    </row>
    <row r="403" spans="1:8" x14ac:dyDescent="0.25">
      <c r="A403" s="182" t="s">
        <v>1099</v>
      </c>
      <c r="B403" s="56" t="s">
        <v>1100</v>
      </c>
      <c r="C403" s="181">
        <v>0</v>
      </c>
      <c r="D403" s="181">
        <v>0</v>
      </c>
      <c r="E403" s="181">
        <v>0</v>
      </c>
      <c r="F403" s="181">
        <v>0</v>
      </c>
      <c r="G403" s="181">
        <v>0</v>
      </c>
      <c r="H403" s="181">
        <v>0</v>
      </c>
    </row>
    <row r="404" spans="1:8" x14ac:dyDescent="0.25">
      <c r="A404" s="182" t="s">
        <v>1101</v>
      </c>
      <c r="B404" s="56" t="s">
        <v>1031</v>
      </c>
      <c r="C404" s="181">
        <v>0</v>
      </c>
      <c r="D404" s="181">
        <v>0</v>
      </c>
      <c r="E404" s="181">
        <v>0</v>
      </c>
      <c r="F404" s="181">
        <v>0</v>
      </c>
      <c r="G404" s="181">
        <v>0</v>
      </c>
      <c r="H404" s="181">
        <v>0</v>
      </c>
    </row>
    <row r="405" spans="1:8" s="33" customFormat="1" ht="23.25" x14ac:dyDescent="0.25">
      <c r="A405" s="273" t="s">
        <v>1102</v>
      </c>
      <c r="B405" s="55" t="s">
        <v>1103</v>
      </c>
      <c r="C405" s="180">
        <v>32146</v>
      </c>
      <c r="D405" s="180">
        <v>-19292.989999999998</v>
      </c>
      <c r="E405" s="180">
        <v>12853.01</v>
      </c>
      <c r="F405" s="180">
        <v>12853.01</v>
      </c>
      <c r="G405" s="180">
        <v>12853.01</v>
      </c>
      <c r="H405" s="180">
        <v>-19292.989999999998</v>
      </c>
    </row>
    <row r="406" spans="1:8" x14ac:dyDescent="0.25">
      <c r="A406" s="182" t="s">
        <v>1104</v>
      </c>
      <c r="B406" s="56" t="s">
        <v>1105</v>
      </c>
      <c r="C406" s="181">
        <v>0</v>
      </c>
      <c r="D406" s="181">
        <v>14</v>
      </c>
      <c r="E406" s="181">
        <v>14</v>
      </c>
      <c r="F406" s="181">
        <v>14</v>
      </c>
      <c r="G406" s="181">
        <v>14</v>
      </c>
      <c r="H406" s="181">
        <v>14</v>
      </c>
    </row>
    <row r="407" spans="1:8" x14ac:dyDescent="0.25">
      <c r="A407" s="182" t="s">
        <v>1106</v>
      </c>
      <c r="B407" s="56" t="s">
        <v>1107</v>
      </c>
      <c r="C407" s="181">
        <v>0</v>
      </c>
      <c r="D407" s="181">
        <v>0</v>
      </c>
      <c r="E407" s="181">
        <v>0</v>
      </c>
      <c r="F407" s="181">
        <v>0</v>
      </c>
      <c r="G407" s="181">
        <v>0</v>
      </c>
      <c r="H407" s="181">
        <v>0</v>
      </c>
    </row>
    <row r="408" spans="1:8" x14ac:dyDescent="0.25">
      <c r="A408" s="182" t="s">
        <v>1108</v>
      </c>
      <c r="B408" s="56" t="s">
        <v>1109</v>
      </c>
      <c r="C408" s="181">
        <v>0</v>
      </c>
      <c r="D408" s="181">
        <v>0</v>
      </c>
      <c r="E408" s="181">
        <v>0</v>
      </c>
      <c r="F408" s="181">
        <v>0</v>
      </c>
      <c r="G408" s="181">
        <v>0</v>
      </c>
      <c r="H408" s="181">
        <v>0</v>
      </c>
    </row>
    <row r="409" spans="1:8" x14ac:dyDescent="0.25">
      <c r="A409" s="182" t="s">
        <v>1110</v>
      </c>
      <c r="B409" s="56" t="s">
        <v>1111</v>
      </c>
      <c r="C409" s="181">
        <v>0</v>
      </c>
      <c r="D409" s="181">
        <v>0</v>
      </c>
      <c r="E409" s="181">
        <v>0</v>
      </c>
      <c r="F409" s="181">
        <v>0</v>
      </c>
      <c r="G409" s="181">
        <v>0</v>
      </c>
      <c r="H409" s="181">
        <v>0</v>
      </c>
    </row>
    <row r="410" spans="1:8" x14ac:dyDescent="0.25">
      <c r="A410" s="182" t="s">
        <v>1112</v>
      </c>
      <c r="B410" s="56" t="s">
        <v>1113</v>
      </c>
      <c r="C410" s="181">
        <v>32146</v>
      </c>
      <c r="D410" s="181">
        <v>-32146</v>
      </c>
      <c r="E410" s="181">
        <v>0</v>
      </c>
      <c r="F410" s="181">
        <v>0</v>
      </c>
      <c r="G410" s="181">
        <v>0</v>
      </c>
      <c r="H410" s="181">
        <v>-32146</v>
      </c>
    </row>
    <row r="411" spans="1:8" ht="23.25" x14ac:dyDescent="0.25">
      <c r="A411" s="182" t="s">
        <v>1114</v>
      </c>
      <c r="B411" s="56" t="s">
        <v>1488</v>
      </c>
      <c r="C411" s="181">
        <v>0</v>
      </c>
      <c r="D411" s="181">
        <v>0</v>
      </c>
      <c r="E411" s="181">
        <v>0</v>
      </c>
      <c r="F411" s="181">
        <v>0</v>
      </c>
      <c r="G411" s="181">
        <v>0</v>
      </c>
      <c r="H411" s="181">
        <v>0</v>
      </c>
    </row>
    <row r="412" spans="1:8" x14ac:dyDescent="0.25">
      <c r="A412" s="182" t="s">
        <v>1115</v>
      </c>
      <c r="B412" s="56" t="s">
        <v>1116</v>
      </c>
      <c r="C412" s="181">
        <v>0</v>
      </c>
      <c r="D412" s="181">
        <v>12839</v>
      </c>
      <c r="E412" s="181">
        <v>12839</v>
      </c>
      <c r="F412" s="181">
        <v>12839</v>
      </c>
      <c r="G412" s="181">
        <v>12839</v>
      </c>
      <c r="H412" s="181">
        <v>12839</v>
      </c>
    </row>
    <row r="413" spans="1:8" ht="23.25" x14ac:dyDescent="0.25">
      <c r="A413" s="182" t="s">
        <v>1117</v>
      </c>
      <c r="B413" s="56" t="s">
        <v>1118</v>
      </c>
      <c r="C413" s="181">
        <v>0</v>
      </c>
      <c r="D413" s="181">
        <v>0</v>
      </c>
      <c r="E413" s="181">
        <v>0</v>
      </c>
      <c r="F413" s="181">
        <v>0</v>
      </c>
      <c r="G413" s="181">
        <v>0</v>
      </c>
      <c r="H413" s="181">
        <v>0</v>
      </c>
    </row>
    <row r="414" spans="1:8" ht="23.25" x14ac:dyDescent="0.25">
      <c r="A414" s="182" t="s">
        <v>1119</v>
      </c>
      <c r="B414" s="56" t="s">
        <v>1120</v>
      </c>
      <c r="C414" s="181">
        <v>0</v>
      </c>
      <c r="D414" s="181">
        <v>0</v>
      </c>
      <c r="E414" s="181">
        <v>0</v>
      </c>
      <c r="F414" s="181">
        <v>0</v>
      </c>
      <c r="G414" s="181">
        <v>0</v>
      </c>
      <c r="H414" s="181">
        <v>0</v>
      </c>
    </row>
    <row r="415" spans="1:8" x14ac:dyDescent="0.25">
      <c r="A415" s="182" t="s">
        <v>1121</v>
      </c>
      <c r="B415" s="56" t="s">
        <v>1122</v>
      </c>
      <c r="C415" s="181">
        <v>0</v>
      </c>
      <c r="D415" s="181">
        <v>0</v>
      </c>
      <c r="E415" s="181">
        <v>0</v>
      </c>
      <c r="F415" s="181">
        <v>0</v>
      </c>
      <c r="G415" s="181">
        <v>0</v>
      </c>
      <c r="H415" s="181">
        <v>0</v>
      </c>
    </row>
    <row r="416" spans="1:8" x14ac:dyDescent="0.25">
      <c r="A416" s="182" t="s">
        <v>1123</v>
      </c>
      <c r="B416" s="56" t="s">
        <v>1124</v>
      </c>
      <c r="C416" s="181">
        <v>0</v>
      </c>
      <c r="D416" s="181">
        <v>0</v>
      </c>
      <c r="E416" s="181">
        <v>0</v>
      </c>
      <c r="F416" s="181">
        <v>0</v>
      </c>
      <c r="G416" s="181">
        <v>0</v>
      </c>
      <c r="H416" s="181">
        <v>0</v>
      </c>
    </row>
    <row r="417" spans="1:8" x14ac:dyDescent="0.25">
      <c r="A417" s="182" t="s">
        <v>1125</v>
      </c>
      <c r="B417" s="56" t="s">
        <v>1126</v>
      </c>
      <c r="C417" s="181">
        <v>0</v>
      </c>
      <c r="D417" s="181">
        <v>0</v>
      </c>
      <c r="E417" s="181">
        <v>0</v>
      </c>
      <c r="F417" s="181">
        <v>0</v>
      </c>
      <c r="G417" s="181">
        <v>0</v>
      </c>
      <c r="H417" s="181">
        <v>0</v>
      </c>
    </row>
    <row r="418" spans="1:8" x14ac:dyDescent="0.25">
      <c r="A418" s="182" t="s">
        <v>1127</v>
      </c>
      <c r="B418" s="56" t="s">
        <v>1128</v>
      </c>
      <c r="C418" s="181">
        <v>0</v>
      </c>
      <c r="D418" s="181">
        <v>0</v>
      </c>
      <c r="E418" s="181">
        <v>0</v>
      </c>
      <c r="F418" s="181">
        <v>0</v>
      </c>
      <c r="G418" s="181">
        <v>0</v>
      </c>
      <c r="H418" s="181">
        <v>0</v>
      </c>
    </row>
    <row r="419" spans="1:8" ht="23.25" x14ac:dyDescent="0.25">
      <c r="A419" s="182" t="s">
        <v>1129</v>
      </c>
      <c r="B419" s="56" t="s">
        <v>1489</v>
      </c>
      <c r="C419" s="181">
        <v>0</v>
      </c>
      <c r="D419" s="181">
        <v>0.01</v>
      </c>
      <c r="E419" s="181">
        <v>0.01</v>
      </c>
      <c r="F419" s="181">
        <v>0.01</v>
      </c>
      <c r="G419" s="181">
        <v>0.01</v>
      </c>
      <c r="H419" s="181">
        <v>0.01</v>
      </c>
    </row>
    <row r="420" spans="1:8" x14ac:dyDescent="0.25">
      <c r="A420" s="182" t="s">
        <v>1130</v>
      </c>
      <c r="B420" s="56" t="s">
        <v>1071</v>
      </c>
      <c r="C420" s="181">
        <v>0</v>
      </c>
      <c r="D420" s="181">
        <v>0</v>
      </c>
      <c r="E420" s="181">
        <v>0</v>
      </c>
      <c r="F420" s="181">
        <v>0</v>
      </c>
      <c r="G420" s="181">
        <v>0</v>
      </c>
      <c r="H420" s="181">
        <v>0</v>
      </c>
    </row>
    <row r="421" spans="1:8" x14ac:dyDescent="0.25">
      <c r="A421" s="182" t="s">
        <v>1131</v>
      </c>
      <c r="B421" s="56" t="s">
        <v>1132</v>
      </c>
      <c r="C421" s="181">
        <v>0</v>
      </c>
      <c r="D421" s="181">
        <v>0</v>
      </c>
      <c r="E421" s="181">
        <v>0</v>
      </c>
      <c r="F421" s="181">
        <v>0</v>
      </c>
      <c r="G421" s="181">
        <v>0</v>
      </c>
      <c r="H421" s="181">
        <v>0</v>
      </c>
    </row>
    <row r="422" spans="1:8" ht="23.25" x14ac:dyDescent="0.25">
      <c r="A422" s="182" t="s">
        <v>1133</v>
      </c>
      <c r="B422" s="56" t="s">
        <v>1134</v>
      </c>
      <c r="C422" s="181">
        <v>0</v>
      </c>
      <c r="D422" s="181">
        <v>0</v>
      </c>
      <c r="E422" s="181">
        <v>0</v>
      </c>
      <c r="F422" s="181">
        <v>0</v>
      </c>
      <c r="G422" s="181">
        <v>0</v>
      </c>
      <c r="H422" s="181">
        <v>0</v>
      </c>
    </row>
    <row r="423" spans="1:8" x14ac:dyDescent="0.25">
      <c r="A423" s="182" t="s">
        <v>1135</v>
      </c>
      <c r="B423" s="56" t="s">
        <v>1136</v>
      </c>
      <c r="C423" s="181">
        <v>0</v>
      </c>
      <c r="D423" s="181">
        <v>0</v>
      </c>
      <c r="E423" s="181">
        <v>0</v>
      </c>
      <c r="F423" s="181">
        <v>0</v>
      </c>
      <c r="G423" s="181">
        <v>0</v>
      </c>
      <c r="H423" s="181">
        <v>0</v>
      </c>
    </row>
    <row r="424" spans="1:8" x14ac:dyDescent="0.25">
      <c r="A424" s="182" t="s">
        <v>1137</v>
      </c>
      <c r="B424" s="56" t="s">
        <v>1138</v>
      </c>
      <c r="C424" s="181">
        <v>0</v>
      </c>
      <c r="D424" s="181">
        <v>0</v>
      </c>
      <c r="E424" s="181">
        <v>0</v>
      </c>
      <c r="F424" s="181">
        <v>0</v>
      </c>
      <c r="G424" s="181">
        <v>0</v>
      </c>
      <c r="H424" s="181">
        <v>0</v>
      </c>
    </row>
    <row r="425" spans="1:8" x14ac:dyDescent="0.25">
      <c r="A425" s="182" t="s">
        <v>1139</v>
      </c>
      <c r="B425" s="56" t="s">
        <v>1140</v>
      </c>
      <c r="C425" s="181">
        <v>0</v>
      </c>
      <c r="D425" s="181">
        <v>0</v>
      </c>
      <c r="E425" s="181">
        <v>0</v>
      </c>
      <c r="F425" s="181">
        <v>0</v>
      </c>
      <c r="G425" s="181">
        <v>0</v>
      </c>
      <c r="H425" s="181">
        <v>0</v>
      </c>
    </row>
    <row r="426" spans="1:8" x14ac:dyDescent="0.25">
      <c r="A426" s="182" t="s">
        <v>1141</v>
      </c>
      <c r="B426" s="56" t="s">
        <v>1142</v>
      </c>
      <c r="C426" s="181">
        <v>0</v>
      </c>
      <c r="D426" s="181">
        <v>0</v>
      </c>
      <c r="E426" s="181">
        <v>0</v>
      </c>
      <c r="F426" s="181">
        <v>0</v>
      </c>
      <c r="G426" s="181">
        <v>0</v>
      </c>
      <c r="H426" s="181">
        <v>0</v>
      </c>
    </row>
    <row r="427" spans="1:8" s="34" customFormat="1" x14ac:dyDescent="0.25">
      <c r="A427" s="272" t="s">
        <v>1143</v>
      </c>
      <c r="B427" s="54" t="s">
        <v>1144</v>
      </c>
      <c r="C427" s="179">
        <v>18210299308</v>
      </c>
      <c r="D427" s="179">
        <v>1179872880.8199997</v>
      </c>
      <c r="E427" s="179">
        <v>19390172188.82</v>
      </c>
      <c r="F427" s="179">
        <v>19390172188.82</v>
      </c>
      <c r="G427" s="179">
        <v>19390172188.82</v>
      </c>
      <c r="H427" s="179">
        <v>1179872880.8199997</v>
      </c>
    </row>
    <row r="428" spans="1:8" s="33" customFormat="1" x14ac:dyDescent="0.25">
      <c r="A428" s="273" t="s">
        <v>1145</v>
      </c>
      <c r="B428" s="55" t="s">
        <v>1146</v>
      </c>
      <c r="C428" s="180">
        <v>10142454577</v>
      </c>
      <c r="D428" s="180">
        <v>831415646.78000069</v>
      </c>
      <c r="E428" s="180">
        <v>10973870223.780001</v>
      </c>
      <c r="F428" s="180">
        <v>10973870223.780001</v>
      </c>
      <c r="G428" s="180">
        <v>10973870223.780001</v>
      </c>
      <c r="H428" s="180">
        <v>831415646.78000069</v>
      </c>
    </row>
    <row r="429" spans="1:8" x14ac:dyDescent="0.25">
      <c r="A429" s="182" t="s">
        <v>1147</v>
      </c>
      <c r="B429" s="56" t="s">
        <v>1146</v>
      </c>
      <c r="C429" s="181">
        <v>9405998927</v>
      </c>
      <c r="D429" s="181">
        <v>831415646.78000069</v>
      </c>
      <c r="E429" s="181">
        <v>10237414573.780001</v>
      </c>
      <c r="F429" s="181">
        <v>10237414573.780001</v>
      </c>
      <c r="G429" s="181">
        <v>10237414573.780001</v>
      </c>
      <c r="H429" s="181">
        <v>831415646.78000069</v>
      </c>
    </row>
    <row r="430" spans="1:8" ht="23.25" x14ac:dyDescent="0.25">
      <c r="A430" s="182" t="s">
        <v>1148</v>
      </c>
      <c r="B430" s="56" t="s">
        <v>1149</v>
      </c>
      <c r="C430" s="181">
        <v>463989486</v>
      </c>
      <c r="D430" s="181">
        <v>-21571298</v>
      </c>
      <c r="E430" s="181">
        <v>442418188</v>
      </c>
      <c r="F430" s="181">
        <v>442418188</v>
      </c>
      <c r="G430" s="181">
        <v>442418188</v>
      </c>
      <c r="H430" s="181">
        <v>-21571298</v>
      </c>
    </row>
    <row r="431" spans="1:8" ht="23.25" x14ac:dyDescent="0.25">
      <c r="A431" s="182" t="s">
        <v>1150</v>
      </c>
      <c r="B431" s="56" t="s">
        <v>1151</v>
      </c>
      <c r="C431" s="181">
        <v>272466164</v>
      </c>
      <c r="D431" s="181">
        <v>21571298</v>
      </c>
      <c r="E431" s="181">
        <v>294037462</v>
      </c>
      <c r="F431" s="181">
        <v>294037462</v>
      </c>
      <c r="G431" s="181">
        <v>294037462</v>
      </c>
      <c r="H431" s="181">
        <v>21571298</v>
      </c>
    </row>
    <row r="432" spans="1:8" s="33" customFormat="1" x14ac:dyDescent="0.25">
      <c r="A432" s="273" t="s">
        <v>1152</v>
      </c>
      <c r="B432" s="55" t="s">
        <v>1153</v>
      </c>
      <c r="C432" s="180">
        <v>3113971933</v>
      </c>
      <c r="D432" s="180">
        <v>21152195.190000057</v>
      </c>
      <c r="E432" s="180">
        <v>3135124128.1900001</v>
      </c>
      <c r="F432" s="180">
        <v>3135124128.1900001</v>
      </c>
      <c r="G432" s="180">
        <v>3135124128.1900001</v>
      </c>
      <c r="H432" s="180">
        <v>21152195.190000057</v>
      </c>
    </row>
    <row r="433" spans="1:8" x14ac:dyDescent="0.25">
      <c r="A433" s="182" t="s">
        <v>1154</v>
      </c>
      <c r="B433" s="56" t="s">
        <v>1153</v>
      </c>
      <c r="C433" s="181">
        <v>3113971933</v>
      </c>
      <c r="D433" s="181">
        <v>21152195.190000057</v>
      </c>
      <c r="E433" s="181">
        <v>3135124128.1900001</v>
      </c>
      <c r="F433" s="181">
        <v>3135124128.1900001</v>
      </c>
      <c r="G433" s="181">
        <v>3135124128.1900001</v>
      </c>
      <c r="H433" s="181">
        <v>21152195.190000057</v>
      </c>
    </row>
    <row r="434" spans="1:8" s="33" customFormat="1" x14ac:dyDescent="0.25">
      <c r="A434" s="273" t="s">
        <v>1155</v>
      </c>
      <c r="B434" s="55" t="s">
        <v>1156</v>
      </c>
      <c r="C434" s="180">
        <v>1364590491</v>
      </c>
      <c r="D434" s="180">
        <v>227781937</v>
      </c>
      <c r="E434" s="180">
        <v>1592372428</v>
      </c>
      <c r="F434" s="180">
        <v>1592372428</v>
      </c>
      <c r="G434" s="180">
        <v>1592372428</v>
      </c>
      <c r="H434" s="180">
        <v>227781937</v>
      </c>
    </row>
    <row r="435" spans="1:8" x14ac:dyDescent="0.25">
      <c r="A435" s="182" t="s">
        <v>1157</v>
      </c>
      <c r="B435" s="56" t="s">
        <v>1158</v>
      </c>
      <c r="C435" s="181">
        <v>165408177</v>
      </c>
      <c r="D435" s="181">
        <v>27610478</v>
      </c>
      <c r="E435" s="181">
        <v>193018655</v>
      </c>
      <c r="F435" s="181">
        <v>193018655</v>
      </c>
      <c r="G435" s="181">
        <v>193018655</v>
      </c>
      <c r="H435" s="181">
        <v>27610478</v>
      </c>
    </row>
    <row r="436" spans="1:8" x14ac:dyDescent="0.25">
      <c r="A436" s="182" t="s">
        <v>1159</v>
      </c>
      <c r="B436" s="56" t="s">
        <v>1160</v>
      </c>
      <c r="C436" s="181">
        <v>1199182314</v>
      </c>
      <c r="D436" s="181">
        <v>200171459</v>
      </c>
      <c r="E436" s="181">
        <v>1399353773</v>
      </c>
      <c r="F436" s="181">
        <v>1399353773</v>
      </c>
      <c r="G436" s="181">
        <v>1399353773</v>
      </c>
      <c r="H436" s="181">
        <v>200171459</v>
      </c>
    </row>
    <row r="437" spans="1:8" s="33" customFormat="1" x14ac:dyDescent="0.25">
      <c r="A437" s="273" t="s">
        <v>1161</v>
      </c>
      <c r="B437" s="55" t="s">
        <v>1162</v>
      </c>
      <c r="C437" s="180">
        <v>1695186317</v>
      </c>
      <c r="D437" s="180">
        <v>-17243423</v>
      </c>
      <c r="E437" s="180">
        <v>1677942894</v>
      </c>
      <c r="F437" s="180">
        <v>1677942894</v>
      </c>
      <c r="G437" s="180">
        <v>1677942894</v>
      </c>
      <c r="H437" s="180">
        <v>-17243423</v>
      </c>
    </row>
    <row r="438" spans="1:8" x14ac:dyDescent="0.25">
      <c r="A438" s="182" t="s">
        <v>1163</v>
      </c>
      <c r="B438" s="56" t="s">
        <v>1162</v>
      </c>
      <c r="C438" s="181">
        <v>1695186317</v>
      </c>
      <c r="D438" s="181">
        <v>-17243423</v>
      </c>
      <c r="E438" s="181">
        <v>1677942894</v>
      </c>
      <c r="F438" s="181">
        <v>1677942894</v>
      </c>
      <c r="G438" s="181">
        <v>1677942894</v>
      </c>
      <c r="H438" s="181">
        <v>-17243423</v>
      </c>
    </row>
    <row r="439" spans="1:8" s="33" customFormat="1" x14ac:dyDescent="0.25">
      <c r="A439" s="273" t="s">
        <v>1164</v>
      </c>
      <c r="B439" s="55" t="s">
        <v>1165</v>
      </c>
      <c r="C439" s="180">
        <v>591057374</v>
      </c>
      <c r="D439" s="180">
        <v>58803481</v>
      </c>
      <c r="E439" s="180">
        <v>649860855</v>
      </c>
      <c r="F439" s="180">
        <v>649860855</v>
      </c>
      <c r="G439" s="180">
        <v>649860855</v>
      </c>
      <c r="H439" s="180">
        <v>58803481</v>
      </c>
    </row>
    <row r="440" spans="1:8" x14ac:dyDescent="0.25">
      <c r="A440" s="182" t="s">
        <v>1166</v>
      </c>
      <c r="B440" s="56" t="s">
        <v>1167</v>
      </c>
      <c r="C440" s="181">
        <v>246166064</v>
      </c>
      <c r="D440" s="181">
        <v>-2627561</v>
      </c>
      <c r="E440" s="181">
        <v>243538503</v>
      </c>
      <c r="F440" s="181">
        <v>243538503</v>
      </c>
      <c r="G440" s="181">
        <v>243538503</v>
      </c>
      <c r="H440" s="181">
        <v>-2627561</v>
      </c>
    </row>
    <row r="441" spans="1:8" x14ac:dyDescent="0.25">
      <c r="A441" s="182" t="s">
        <v>1168</v>
      </c>
      <c r="B441" s="56" t="s">
        <v>1169</v>
      </c>
      <c r="C441" s="181">
        <v>245782241</v>
      </c>
      <c r="D441" s="181">
        <v>-12317585</v>
      </c>
      <c r="E441" s="181">
        <v>233464656</v>
      </c>
      <c r="F441" s="181">
        <v>233464656</v>
      </c>
      <c r="G441" s="181">
        <v>233464656</v>
      </c>
      <c r="H441" s="181">
        <v>-12317585</v>
      </c>
    </row>
    <row r="442" spans="1:8" x14ac:dyDescent="0.25">
      <c r="A442" s="182" t="s">
        <v>1170</v>
      </c>
      <c r="B442" s="56" t="s">
        <v>1171</v>
      </c>
      <c r="C442" s="181">
        <v>86701148</v>
      </c>
      <c r="D442" s="181">
        <v>72981462</v>
      </c>
      <c r="E442" s="181">
        <v>159682610</v>
      </c>
      <c r="F442" s="181">
        <v>159682610</v>
      </c>
      <c r="G442" s="181">
        <v>159682610</v>
      </c>
      <c r="H442" s="181">
        <v>72981462</v>
      </c>
    </row>
    <row r="443" spans="1:8" x14ac:dyDescent="0.25">
      <c r="A443" s="182" t="s">
        <v>1172</v>
      </c>
      <c r="B443" s="56" t="s">
        <v>1173</v>
      </c>
      <c r="C443" s="181">
        <v>12407921</v>
      </c>
      <c r="D443" s="181">
        <v>767165</v>
      </c>
      <c r="E443" s="181">
        <v>13175086</v>
      </c>
      <c r="F443" s="181">
        <v>13175086</v>
      </c>
      <c r="G443" s="181">
        <v>13175086</v>
      </c>
      <c r="H443" s="181">
        <v>767165</v>
      </c>
    </row>
    <row r="444" spans="1:8" s="33" customFormat="1" x14ac:dyDescent="0.25">
      <c r="A444" s="273" t="s">
        <v>1174</v>
      </c>
      <c r="B444" s="55" t="s">
        <v>1175</v>
      </c>
      <c r="C444" s="180">
        <v>144235760</v>
      </c>
      <c r="D444" s="180">
        <v>9397430.849999994</v>
      </c>
      <c r="E444" s="180">
        <v>153633190.84999999</v>
      </c>
      <c r="F444" s="180">
        <v>153633190.84999999</v>
      </c>
      <c r="G444" s="180">
        <v>153633190.84999999</v>
      </c>
      <c r="H444" s="180">
        <v>9397430.849999994</v>
      </c>
    </row>
    <row r="445" spans="1:8" x14ac:dyDescent="0.25">
      <c r="A445" s="182" t="s">
        <v>1176</v>
      </c>
      <c r="B445" s="56" t="s">
        <v>1177</v>
      </c>
      <c r="C445" s="181">
        <v>55121705</v>
      </c>
      <c r="D445" s="181">
        <v>6466347.6899999976</v>
      </c>
      <c r="E445" s="181">
        <v>61588052.689999998</v>
      </c>
      <c r="F445" s="181">
        <v>61588052.689999998</v>
      </c>
      <c r="G445" s="181">
        <v>61588052.689999998</v>
      </c>
      <c r="H445" s="181">
        <v>6466347.6899999976</v>
      </c>
    </row>
    <row r="446" spans="1:8" x14ac:dyDescent="0.25">
      <c r="A446" s="182" t="s">
        <v>1178</v>
      </c>
      <c r="B446" s="56" t="s">
        <v>1179</v>
      </c>
      <c r="C446" s="181">
        <v>89114055</v>
      </c>
      <c r="D446" s="181">
        <v>2931083.1599999964</v>
      </c>
      <c r="E446" s="181">
        <v>92045138.159999996</v>
      </c>
      <c r="F446" s="181">
        <v>92045138.159999996</v>
      </c>
      <c r="G446" s="181">
        <v>92045138.159999996</v>
      </c>
      <c r="H446" s="181">
        <v>2931083.1599999964</v>
      </c>
    </row>
    <row r="447" spans="1:8" s="33" customFormat="1" x14ac:dyDescent="0.25">
      <c r="A447" s="273" t="s">
        <v>1180</v>
      </c>
      <c r="B447" s="55" t="s">
        <v>1181</v>
      </c>
      <c r="C447" s="180">
        <v>239719155</v>
      </c>
      <c r="D447" s="180">
        <v>11568103</v>
      </c>
      <c r="E447" s="180">
        <v>251287258</v>
      </c>
      <c r="F447" s="180">
        <v>251287258</v>
      </c>
      <c r="G447" s="180">
        <v>251287258</v>
      </c>
      <c r="H447" s="180">
        <v>11568103</v>
      </c>
    </row>
    <row r="448" spans="1:8" x14ac:dyDescent="0.25">
      <c r="A448" s="182" t="s">
        <v>1182</v>
      </c>
      <c r="B448" s="56" t="s">
        <v>1181</v>
      </c>
      <c r="C448" s="181">
        <v>239719155</v>
      </c>
      <c r="D448" s="181">
        <v>11568103</v>
      </c>
      <c r="E448" s="181">
        <v>251287258</v>
      </c>
      <c r="F448" s="181">
        <v>251287258</v>
      </c>
      <c r="G448" s="181">
        <v>251287258</v>
      </c>
      <c r="H448" s="181">
        <v>11568103</v>
      </c>
    </row>
    <row r="449" spans="1:8" s="33" customFormat="1" ht="23.25" x14ac:dyDescent="0.25">
      <c r="A449" s="273" t="s">
        <v>1183</v>
      </c>
      <c r="B449" s="55" t="s">
        <v>1184</v>
      </c>
      <c r="C449" s="180">
        <v>919083701</v>
      </c>
      <c r="D449" s="180">
        <v>36997510</v>
      </c>
      <c r="E449" s="180">
        <v>956081211</v>
      </c>
      <c r="F449" s="180">
        <v>956081211</v>
      </c>
      <c r="G449" s="180">
        <v>956081211</v>
      </c>
      <c r="H449" s="180">
        <v>36997510</v>
      </c>
    </row>
    <row r="450" spans="1:8" x14ac:dyDescent="0.25">
      <c r="A450" s="182" t="s">
        <v>1185</v>
      </c>
      <c r="B450" s="56" t="s">
        <v>1184</v>
      </c>
      <c r="C450" s="181">
        <v>919083701</v>
      </c>
      <c r="D450" s="181">
        <v>36997510</v>
      </c>
      <c r="E450" s="181">
        <v>956081211</v>
      </c>
      <c r="F450" s="181">
        <v>956081211</v>
      </c>
      <c r="G450" s="181">
        <v>956081211</v>
      </c>
      <c r="H450" s="181">
        <v>36997510</v>
      </c>
    </row>
    <row r="451" spans="1:8" s="35" customFormat="1" x14ac:dyDescent="0.25">
      <c r="A451" s="184" t="s">
        <v>1186</v>
      </c>
      <c r="B451" s="52" t="s">
        <v>1187</v>
      </c>
      <c r="C451" s="178">
        <v>1811810642</v>
      </c>
      <c r="D451" s="178">
        <v>2532637541.2699995</v>
      </c>
      <c r="E451" s="178">
        <v>4344448183.2699995</v>
      </c>
      <c r="F451" s="178">
        <v>4344448183.2699995</v>
      </c>
      <c r="G451" s="178">
        <v>4344448183.2699995</v>
      </c>
      <c r="H451" s="178">
        <v>2532637541.2699995</v>
      </c>
    </row>
    <row r="452" spans="1:8" s="34" customFormat="1" x14ac:dyDescent="0.25">
      <c r="A452" s="272" t="s">
        <v>1188</v>
      </c>
      <c r="B452" s="54" t="s">
        <v>1189</v>
      </c>
      <c r="C452" s="179">
        <v>0</v>
      </c>
      <c r="D452" s="179">
        <v>0</v>
      </c>
      <c r="E452" s="179">
        <v>0</v>
      </c>
      <c r="F452" s="179">
        <v>0</v>
      </c>
      <c r="G452" s="179">
        <v>0</v>
      </c>
      <c r="H452" s="179">
        <v>0</v>
      </c>
    </row>
    <row r="453" spans="1:8" x14ac:dyDescent="0.25">
      <c r="A453" s="182" t="s">
        <v>1190</v>
      </c>
      <c r="B453" s="56" t="s">
        <v>1191</v>
      </c>
      <c r="C453" s="181">
        <v>0</v>
      </c>
      <c r="D453" s="181">
        <v>0</v>
      </c>
      <c r="E453" s="181">
        <v>0</v>
      </c>
      <c r="F453" s="181">
        <v>0</v>
      </c>
      <c r="G453" s="181">
        <v>0</v>
      </c>
      <c r="H453" s="181">
        <v>0</v>
      </c>
    </row>
    <row r="454" spans="1:8" x14ac:dyDescent="0.25">
      <c r="A454" s="182" t="s">
        <v>1192</v>
      </c>
      <c r="B454" s="56" t="s">
        <v>1193</v>
      </c>
      <c r="C454" s="181">
        <v>0</v>
      </c>
      <c r="D454" s="181">
        <v>0</v>
      </c>
      <c r="E454" s="181">
        <v>0</v>
      </c>
      <c r="F454" s="181">
        <v>0</v>
      </c>
      <c r="G454" s="181">
        <v>0</v>
      </c>
      <c r="H454" s="181">
        <v>0</v>
      </c>
    </row>
    <row r="455" spans="1:8" s="34" customFormat="1" x14ac:dyDescent="0.25">
      <c r="A455" s="272" t="s">
        <v>1196</v>
      </c>
      <c r="B455" s="54" t="s">
        <v>1197</v>
      </c>
      <c r="C455" s="179">
        <v>1811810642</v>
      </c>
      <c r="D455" s="179">
        <v>2530891311.4699993</v>
      </c>
      <c r="E455" s="179">
        <v>4342701953.4699993</v>
      </c>
      <c r="F455" s="179">
        <v>4342701953.4699993</v>
      </c>
      <c r="G455" s="179">
        <v>4342701953.4699993</v>
      </c>
      <c r="H455" s="179">
        <v>2530891311.4699993</v>
      </c>
    </row>
    <row r="456" spans="1:8" x14ac:dyDescent="0.25">
      <c r="A456" s="182" t="s">
        <v>1198</v>
      </c>
      <c r="B456" s="56" t="s">
        <v>1199</v>
      </c>
      <c r="C456" s="181">
        <v>0</v>
      </c>
      <c r="D456" s="181">
        <v>0</v>
      </c>
      <c r="E456" s="181">
        <v>0</v>
      </c>
      <c r="F456" s="181">
        <v>0</v>
      </c>
      <c r="G456" s="181">
        <v>0</v>
      </c>
      <c r="H456" s="181">
        <v>0</v>
      </c>
    </row>
    <row r="457" spans="1:8" x14ac:dyDescent="0.25">
      <c r="A457" s="182" t="s">
        <v>1200</v>
      </c>
      <c r="B457" s="56" t="s">
        <v>1201</v>
      </c>
      <c r="C457" s="181">
        <v>0</v>
      </c>
      <c r="D457" s="181">
        <v>0</v>
      </c>
      <c r="E457" s="181">
        <v>0</v>
      </c>
      <c r="F457" s="181">
        <v>0</v>
      </c>
      <c r="G457" s="181">
        <v>0</v>
      </c>
      <c r="H457" s="181">
        <v>0</v>
      </c>
    </row>
    <row r="458" spans="1:8" x14ac:dyDescent="0.25">
      <c r="A458" s="182" t="s">
        <v>1202</v>
      </c>
      <c r="B458" s="56" t="s">
        <v>1203</v>
      </c>
      <c r="C458" s="181">
        <v>0</v>
      </c>
      <c r="D458" s="181">
        <v>775496913.26999998</v>
      </c>
      <c r="E458" s="181">
        <v>775496913.26999998</v>
      </c>
      <c r="F458" s="181">
        <v>775496913.26999998</v>
      </c>
      <c r="G458" s="181">
        <v>775496913.26999998</v>
      </c>
      <c r="H458" s="181">
        <v>775496913.26999998</v>
      </c>
    </row>
    <row r="459" spans="1:8" x14ac:dyDescent="0.25">
      <c r="A459" s="182" t="s">
        <v>1204</v>
      </c>
      <c r="B459" s="56" t="s">
        <v>1205</v>
      </c>
      <c r="C459" s="181">
        <v>0</v>
      </c>
      <c r="D459" s="181">
        <v>8280000</v>
      </c>
      <c r="E459" s="181">
        <v>8280000</v>
      </c>
      <c r="F459" s="181">
        <v>8280000</v>
      </c>
      <c r="G459" s="181">
        <v>8280000</v>
      </c>
      <c r="H459" s="181">
        <v>8280000</v>
      </c>
    </row>
    <row r="460" spans="1:8" x14ac:dyDescent="0.25">
      <c r="A460" s="182" t="s">
        <v>1206</v>
      </c>
      <c r="B460" s="56" t="s">
        <v>1207</v>
      </c>
      <c r="C460" s="181">
        <v>1661164813</v>
      </c>
      <c r="D460" s="181">
        <v>1564148722.4899998</v>
      </c>
      <c r="E460" s="181">
        <v>3225313535.4899998</v>
      </c>
      <c r="F460" s="181">
        <v>3225313535.4899998</v>
      </c>
      <c r="G460" s="181">
        <v>3225313535.4899998</v>
      </c>
      <c r="H460" s="181">
        <v>1564148722.4899998</v>
      </c>
    </row>
    <row r="461" spans="1:8" x14ac:dyDescent="0.25">
      <c r="A461" s="182" t="s">
        <v>1208</v>
      </c>
      <c r="B461" s="56" t="s">
        <v>1209</v>
      </c>
      <c r="C461" s="181">
        <v>61000000</v>
      </c>
      <c r="D461" s="181">
        <v>-58312344.009999998</v>
      </c>
      <c r="E461" s="181">
        <v>2687655.99</v>
      </c>
      <c r="F461" s="181">
        <v>2687655.99</v>
      </c>
      <c r="G461" s="181">
        <v>2687655.99</v>
      </c>
      <c r="H461" s="181">
        <v>-58312344.009999998</v>
      </c>
    </row>
    <row r="462" spans="1:8" x14ac:dyDescent="0.25">
      <c r="A462" s="182" t="s">
        <v>1210</v>
      </c>
      <c r="B462" s="56" t="s">
        <v>1211</v>
      </c>
      <c r="C462" s="181">
        <v>0</v>
      </c>
      <c r="D462" s="181">
        <v>87756137.459999993</v>
      </c>
      <c r="E462" s="181">
        <v>87756137.459999993</v>
      </c>
      <c r="F462" s="181">
        <v>87756137.459999993</v>
      </c>
      <c r="G462" s="181">
        <v>87756137.459999993</v>
      </c>
      <c r="H462" s="181">
        <v>87756137.459999993</v>
      </c>
    </row>
    <row r="463" spans="1:8" x14ac:dyDescent="0.25">
      <c r="A463" s="182" t="s">
        <v>1212</v>
      </c>
      <c r="B463" s="56" t="s">
        <v>1213</v>
      </c>
      <c r="C463" s="181">
        <v>89645829</v>
      </c>
      <c r="D463" s="181">
        <v>-89645829</v>
      </c>
      <c r="E463" s="181">
        <v>0</v>
      </c>
      <c r="F463" s="181">
        <v>0</v>
      </c>
      <c r="G463" s="181">
        <v>0</v>
      </c>
      <c r="H463" s="181">
        <v>-89645829</v>
      </c>
    </row>
    <row r="464" spans="1:8" x14ac:dyDescent="0.25">
      <c r="A464" s="182" t="s">
        <v>1214</v>
      </c>
      <c r="B464" s="56" t="s">
        <v>1215</v>
      </c>
      <c r="C464" s="181">
        <v>0</v>
      </c>
      <c r="D464" s="181">
        <v>0</v>
      </c>
      <c r="E464" s="181">
        <v>0</v>
      </c>
      <c r="F464" s="181">
        <v>0</v>
      </c>
      <c r="G464" s="181">
        <v>0</v>
      </c>
      <c r="H464" s="181">
        <v>0</v>
      </c>
    </row>
    <row r="465" spans="1:8" x14ac:dyDescent="0.25">
      <c r="A465" s="182" t="s">
        <v>1216</v>
      </c>
      <c r="B465" s="56" t="s">
        <v>1217</v>
      </c>
      <c r="C465" s="181">
        <v>0</v>
      </c>
      <c r="D465" s="181">
        <v>3759752.12</v>
      </c>
      <c r="E465" s="181">
        <v>3759752.12</v>
      </c>
      <c r="F465" s="181">
        <v>3759752.12</v>
      </c>
      <c r="G465" s="181">
        <v>3759752.12</v>
      </c>
      <c r="H465" s="181">
        <v>3759752.12</v>
      </c>
    </row>
    <row r="466" spans="1:8" x14ac:dyDescent="0.25">
      <c r="A466" s="182" t="s">
        <v>1218</v>
      </c>
      <c r="B466" s="56" t="s">
        <v>1219</v>
      </c>
      <c r="C466" s="181">
        <v>0</v>
      </c>
      <c r="D466" s="181">
        <v>0</v>
      </c>
      <c r="E466" s="181">
        <v>0</v>
      </c>
      <c r="F466" s="181">
        <v>0</v>
      </c>
      <c r="G466" s="181">
        <v>0</v>
      </c>
      <c r="H466" s="181">
        <v>0</v>
      </c>
    </row>
    <row r="467" spans="1:8" x14ac:dyDescent="0.25">
      <c r="A467" s="182" t="s">
        <v>1222</v>
      </c>
      <c r="B467" s="56" t="s">
        <v>1223</v>
      </c>
      <c r="C467" s="181">
        <v>0</v>
      </c>
      <c r="D467" s="181">
        <v>0</v>
      </c>
      <c r="E467" s="181">
        <v>0</v>
      </c>
      <c r="F467" s="181">
        <v>0</v>
      </c>
      <c r="G467" s="181">
        <v>0</v>
      </c>
      <c r="H467" s="181">
        <v>0</v>
      </c>
    </row>
    <row r="468" spans="1:8" x14ac:dyDescent="0.25">
      <c r="A468" s="182" t="s">
        <v>1303</v>
      </c>
      <c r="B468" s="56" t="s">
        <v>1684</v>
      </c>
      <c r="C468" s="181">
        <v>0</v>
      </c>
      <c r="D468" s="181">
        <v>0</v>
      </c>
      <c r="E468" s="181">
        <v>0</v>
      </c>
      <c r="F468" s="181">
        <v>0</v>
      </c>
      <c r="G468" s="181">
        <v>0</v>
      </c>
      <c r="H468" s="181">
        <v>0</v>
      </c>
    </row>
    <row r="469" spans="1:8" x14ac:dyDescent="0.25">
      <c r="A469" s="182" t="s">
        <v>1230</v>
      </c>
      <c r="B469" s="56" t="s">
        <v>1231</v>
      </c>
      <c r="C469" s="181">
        <v>0</v>
      </c>
      <c r="D469" s="181">
        <v>0</v>
      </c>
      <c r="E469" s="181">
        <v>0</v>
      </c>
      <c r="F469" s="181">
        <v>0</v>
      </c>
      <c r="G469" s="181">
        <v>0</v>
      </c>
      <c r="H469" s="181">
        <v>0</v>
      </c>
    </row>
    <row r="470" spans="1:8" x14ac:dyDescent="0.25">
      <c r="A470" s="182" t="s">
        <v>1232</v>
      </c>
      <c r="B470" s="56" t="s">
        <v>1233</v>
      </c>
      <c r="C470" s="181">
        <v>0</v>
      </c>
      <c r="D470" s="181">
        <v>0</v>
      </c>
      <c r="E470" s="181">
        <v>0</v>
      </c>
      <c r="F470" s="181">
        <v>0</v>
      </c>
      <c r="G470" s="181">
        <v>0</v>
      </c>
      <c r="H470" s="181">
        <v>0</v>
      </c>
    </row>
    <row r="471" spans="1:8" x14ac:dyDescent="0.25">
      <c r="A471" s="182" t="s">
        <v>1234</v>
      </c>
      <c r="B471" s="56" t="s">
        <v>1235</v>
      </c>
      <c r="C471" s="181">
        <v>0</v>
      </c>
      <c r="D471" s="181">
        <v>0</v>
      </c>
      <c r="E471" s="181">
        <v>0</v>
      </c>
      <c r="F471" s="181">
        <v>0</v>
      </c>
      <c r="G471" s="181">
        <v>0</v>
      </c>
      <c r="H471" s="181">
        <v>0</v>
      </c>
    </row>
    <row r="472" spans="1:8" x14ac:dyDescent="0.25">
      <c r="A472" s="182" t="s">
        <v>1236</v>
      </c>
      <c r="B472" s="56" t="s">
        <v>1237</v>
      </c>
      <c r="C472" s="181">
        <v>0</v>
      </c>
      <c r="D472" s="181">
        <v>0</v>
      </c>
      <c r="E472" s="181">
        <v>0</v>
      </c>
      <c r="F472" s="181">
        <v>0</v>
      </c>
      <c r="G472" s="181">
        <v>0</v>
      </c>
      <c r="H472" s="181">
        <v>0</v>
      </c>
    </row>
    <row r="473" spans="1:8" x14ac:dyDescent="0.25">
      <c r="A473" s="182" t="s">
        <v>1240</v>
      </c>
      <c r="B473" s="56" t="s">
        <v>1241</v>
      </c>
      <c r="C473" s="181">
        <v>0</v>
      </c>
      <c r="D473" s="181">
        <v>0</v>
      </c>
      <c r="E473" s="181">
        <v>0</v>
      </c>
      <c r="F473" s="181">
        <v>0</v>
      </c>
      <c r="G473" s="181">
        <v>0</v>
      </c>
      <c r="H473" s="181">
        <v>0</v>
      </c>
    </row>
    <row r="474" spans="1:8" x14ac:dyDescent="0.25">
      <c r="A474" s="182" t="s">
        <v>1242</v>
      </c>
      <c r="B474" s="56" t="s">
        <v>1243</v>
      </c>
      <c r="C474" s="181">
        <v>0</v>
      </c>
      <c r="D474" s="181">
        <v>0</v>
      </c>
      <c r="E474" s="181">
        <v>0</v>
      </c>
      <c r="F474" s="181">
        <v>0</v>
      </c>
      <c r="G474" s="181">
        <v>0</v>
      </c>
      <c r="H474" s="181">
        <v>0</v>
      </c>
    </row>
    <row r="475" spans="1:8" x14ac:dyDescent="0.25">
      <c r="A475" s="182" t="s">
        <v>1244</v>
      </c>
      <c r="B475" s="56" t="s">
        <v>1245</v>
      </c>
      <c r="C475" s="181">
        <v>0</v>
      </c>
      <c r="D475" s="181">
        <v>0</v>
      </c>
      <c r="E475" s="181">
        <v>0</v>
      </c>
      <c r="F475" s="181">
        <v>0</v>
      </c>
      <c r="G475" s="181">
        <v>0</v>
      </c>
      <c r="H475" s="181">
        <v>0</v>
      </c>
    </row>
    <row r="476" spans="1:8" x14ac:dyDescent="0.25">
      <c r="A476" s="182" t="s">
        <v>1246</v>
      </c>
      <c r="B476" s="56" t="s">
        <v>1247</v>
      </c>
      <c r="C476" s="181">
        <v>0</v>
      </c>
      <c r="D476" s="181">
        <v>0</v>
      </c>
      <c r="E476" s="181">
        <v>0</v>
      </c>
      <c r="F476" s="181">
        <v>0</v>
      </c>
      <c r="G476" s="181">
        <v>0</v>
      </c>
      <c r="H476" s="181">
        <v>0</v>
      </c>
    </row>
    <row r="477" spans="1:8" x14ac:dyDescent="0.25">
      <c r="A477" s="182" t="s">
        <v>1249</v>
      </c>
      <c r="B477" s="56" t="s">
        <v>1250</v>
      </c>
      <c r="C477" s="181">
        <v>0</v>
      </c>
      <c r="D477" s="181">
        <v>0</v>
      </c>
      <c r="E477" s="181">
        <v>0</v>
      </c>
      <c r="F477" s="181">
        <v>0</v>
      </c>
      <c r="G477" s="181">
        <v>0</v>
      </c>
      <c r="H477" s="181">
        <v>0</v>
      </c>
    </row>
    <row r="478" spans="1:8" x14ac:dyDescent="0.25">
      <c r="A478" s="182" t="s">
        <v>1251</v>
      </c>
      <c r="B478" s="56" t="s">
        <v>1252</v>
      </c>
      <c r="C478" s="181">
        <v>0</v>
      </c>
      <c r="D478" s="181">
        <v>0</v>
      </c>
      <c r="E478" s="181">
        <v>0</v>
      </c>
      <c r="F478" s="181">
        <v>0</v>
      </c>
      <c r="G478" s="181">
        <v>0</v>
      </c>
      <c r="H478" s="181">
        <v>0</v>
      </c>
    </row>
    <row r="479" spans="1:8" x14ac:dyDescent="0.25">
      <c r="A479" s="182" t="s">
        <v>1253</v>
      </c>
      <c r="B479" s="56" t="s">
        <v>1254</v>
      </c>
      <c r="C479" s="181">
        <v>0</v>
      </c>
      <c r="D479" s="181">
        <v>0</v>
      </c>
      <c r="E479" s="181">
        <v>0</v>
      </c>
      <c r="F479" s="181">
        <v>0</v>
      </c>
      <c r="G479" s="181">
        <v>0</v>
      </c>
      <c r="H479" s="181">
        <v>0</v>
      </c>
    </row>
    <row r="480" spans="1:8" x14ac:dyDescent="0.25">
      <c r="A480" s="182" t="s">
        <v>1255</v>
      </c>
      <c r="B480" s="56" t="s">
        <v>1256</v>
      </c>
      <c r="C480" s="181">
        <v>0</v>
      </c>
      <c r="D480" s="181">
        <v>0</v>
      </c>
      <c r="E480" s="181">
        <v>0</v>
      </c>
      <c r="F480" s="181">
        <v>0</v>
      </c>
      <c r="G480" s="181">
        <v>0</v>
      </c>
      <c r="H480" s="181">
        <v>0</v>
      </c>
    </row>
    <row r="481" spans="1:8" x14ac:dyDescent="0.25">
      <c r="A481" s="182" t="s">
        <v>1257</v>
      </c>
      <c r="B481" s="56" t="s">
        <v>1258</v>
      </c>
      <c r="C481" s="181">
        <v>0</v>
      </c>
      <c r="D481" s="181">
        <v>0</v>
      </c>
      <c r="E481" s="181">
        <v>0</v>
      </c>
      <c r="F481" s="181">
        <v>0</v>
      </c>
      <c r="G481" s="181">
        <v>0</v>
      </c>
      <c r="H481" s="181">
        <v>0</v>
      </c>
    </row>
    <row r="482" spans="1:8" ht="23.25" x14ac:dyDescent="0.25">
      <c r="A482" s="182" t="s">
        <v>1259</v>
      </c>
      <c r="B482" s="56" t="s">
        <v>1260</v>
      </c>
      <c r="C482" s="181">
        <v>0</v>
      </c>
      <c r="D482" s="181">
        <v>0</v>
      </c>
      <c r="E482" s="181">
        <v>0</v>
      </c>
      <c r="F482" s="181">
        <v>0</v>
      </c>
      <c r="G482" s="181">
        <v>0</v>
      </c>
      <c r="H482" s="181">
        <v>0</v>
      </c>
    </row>
    <row r="483" spans="1:8" x14ac:dyDescent="0.25">
      <c r="A483" s="182" t="s">
        <v>1261</v>
      </c>
      <c r="B483" s="56" t="s">
        <v>1262</v>
      </c>
      <c r="C483" s="181">
        <v>0</v>
      </c>
      <c r="D483" s="181">
        <v>4700000</v>
      </c>
      <c r="E483" s="181">
        <v>4700000</v>
      </c>
      <c r="F483" s="181">
        <v>4700000</v>
      </c>
      <c r="G483" s="181">
        <v>4700000</v>
      </c>
      <c r="H483" s="181">
        <v>4700000</v>
      </c>
    </row>
    <row r="484" spans="1:8" x14ac:dyDescent="0.25">
      <c r="A484" s="182" t="s">
        <v>1263</v>
      </c>
      <c r="B484" s="56" t="s">
        <v>1264</v>
      </c>
      <c r="C484" s="181">
        <v>0</v>
      </c>
      <c r="D484" s="181">
        <v>0</v>
      </c>
      <c r="E484" s="181">
        <v>0</v>
      </c>
      <c r="F484" s="181">
        <v>0</v>
      </c>
      <c r="G484" s="181">
        <v>0</v>
      </c>
      <c r="H484" s="181">
        <v>0</v>
      </c>
    </row>
    <row r="485" spans="1:8" x14ac:dyDescent="0.25">
      <c r="A485" s="182" t="s">
        <v>1265</v>
      </c>
      <c r="B485" s="56" t="s">
        <v>1266</v>
      </c>
      <c r="C485" s="181">
        <v>0</v>
      </c>
      <c r="D485" s="181">
        <v>34121017</v>
      </c>
      <c r="E485" s="181">
        <v>34121017</v>
      </c>
      <c r="F485" s="181">
        <v>34121017</v>
      </c>
      <c r="G485" s="181">
        <v>34121017</v>
      </c>
      <c r="H485" s="181">
        <v>34121017</v>
      </c>
    </row>
    <row r="486" spans="1:8" x14ac:dyDescent="0.25">
      <c r="A486" s="182" t="s">
        <v>1267</v>
      </c>
      <c r="B486" s="56" t="s">
        <v>1268</v>
      </c>
      <c r="C486" s="181">
        <v>0</v>
      </c>
      <c r="D486" s="181">
        <v>0</v>
      </c>
      <c r="E486" s="181">
        <v>0</v>
      </c>
      <c r="F486" s="181">
        <v>0</v>
      </c>
      <c r="G486" s="181">
        <v>0</v>
      </c>
      <c r="H486" s="181">
        <v>0</v>
      </c>
    </row>
    <row r="487" spans="1:8" x14ac:dyDescent="0.25">
      <c r="A487" s="182" t="s">
        <v>1269</v>
      </c>
      <c r="B487" s="56" t="s">
        <v>1270</v>
      </c>
      <c r="C487" s="181">
        <v>0</v>
      </c>
      <c r="D487" s="181">
        <v>0</v>
      </c>
      <c r="E487" s="181">
        <v>0</v>
      </c>
      <c r="F487" s="181">
        <v>0</v>
      </c>
      <c r="G487" s="181">
        <v>0</v>
      </c>
      <c r="H487" s="181">
        <v>0</v>
      </c>
    </row>
    <row r="488" spans="1:8" x14ac:dyDescent="0.25">
      <c r="A488" s="182" t="s">
        <v>1285</v>
      </c>
      <c r="B488" s="56" t="s">
        <v>1286</v>
      </c>
      <c r="C488" s="181">
        <v>0</v>
      </c>
      <c r="D488" s="181">
        <v>0</v>
      </c>
      <c r="E488" s="181">
        <v>0</v>
      </c>
      <c r="F488" s="181">
        <v>0</v>
      </c>
      <c r="G488" s="181">
        <v>0</v>
      </c>
      <c r="H488" s="181">
        <v>0</v>
      </c>
    </row>
    <row r="489" spans="1:8" x14ac:dyDescent="0.25">
      <c r="A489" s="182" t="s">
        <v>1426</v>
      </c>
      <c r="B489" s="56" t="s">
        <v>1427</v>
      </c>
      <c r="C489" s="181">
        <v>0</v>
      </c>
      <c r="D489" s="181">
        <v>0</v>
      </c>
      <c r="E489" s="181">
        <v>0</v>
      </c>
      <c r="F489" s="181">
        <v>0</v>
      </c>
      <c r="G489" s="181">
        <v>0</v>
      </c>
      <c r="H489" s="181">
        <v>0</v>
      </c>
    </row>
    <row r="490" spans="1:8" x14ac:dyDescent="0.25">
      <c r="A490" s="182" t="s">
        <v>1428</v>
      </c>
      <c r="B490" s="56" t="s">
        <v>1429</v>
      </c>
      <c r="C490" s="181">
        <v>0</v>
      </c>
      <c r="D490" s="181">
        <v>0</v>
      </c>
      <c r="E490" s="181">
        <v>0</v>
      </c>
      <c r="F490" s="181">
        <v>0</v>
      </c>
      <c r="G490" s="181">
        <v>0</v>
      </c>
      <c r="H490" s="181">
        <v>0</v>
      </c>
    </row>
    <row r="491" spans="1:8" x14ac:dyDescent="0.25">
      <c r="A491" s="182" t="s">
        <v>1430</v>
      </c>
      <c r="B491" s="56" t="s">
        <v>1431</v>
      </c>
      <c r="C491" s="181">
        <v>0</v>
      </c>
      <c r="D491" s="181">
        <v>10503712</v>
      </c>
      <c r="E491" s="181">
        <v>10503712</v>
      </c>
      <c r="F491" s="181">
        <v>10503712</v>
      </c>
      <c r="G491" s="181">
        <v>10503712</v>
      </c>
      <c r="H491" s="181">
        <v>10503712</v>
      </c>
    </row>
    <row r="492" spans="1:8" x14ac:dyDescent="0.25">
      <c r="A492" s="182" t="s">
        <v>1601</v>
      </c>
      <c r="B492" s="56" t="s">
        <v>1602</v>
      </c>
      <c r="C492" s="181">
        <v>0</v>
      </c>
      <c r="D492" s="181">
        <v>15755568</v>
      </c>
      <c r="E492" s="181">
        <v>15755568</v>
      </c>
      <c r="F492" s="181">
        <v>15755568</v>
      </c>
      <c r="G492" s="181">
        <v>15755568</v>
      </c>
      <c r="H492" s="181">
        <v>15755568</v>
      </c>
    </row>
    <row r="493" spans="1:8" x14ac:dyDescent="0.25">
      <c r="A493" s="183" t="s">
        <v>1523</v>
      </c>
      <c r="B493" s="56" t="s">
        <v>1524</v>
      </c>
      <c r="C493" s="181">
        <v>0</v>
      </c>
      <c r="D493" s="181">
        <v>15070106</v>
      </c>
      <c r="E493" s="181">
        <v>15070106</v>
      </c>
      <c r="F493" s="181">
        <v>15070106</v>
      </c>
      <c r="G493" s="181">
        <v>15070106</v>
      </c>
      <c r="H493" s="181">
        <v>15070106</v>
      </c>
    </row>
    <row r="494" spans="1:8" x14ac:dyDescent="0.25">
      <c r="A494" s="183" t="s">
        <v>1541</v>
      </c>
      <c r="B494" s="56" t="s">
        <v>1542</v>
      </c>
      <c r="C494" s="181">
        <v>0</v>
      </c>
      <c r="D494" s="181">
        <v>4709000</v>
      </c>
      <c r="E494" s="181">
        <v>4709000</v>
      </c>
      <c r="F494" s="181">
        <v>4709000</v>
      </c>
      <c r="G494" s="181">
        <v>4709000</v>
      </c>
      <c r="H494" s="181">
        <v>4709000</v>
      </c>
    </row>
    <row r="495" spans="1:8" x14ac:dyDescent="0.25">
      <c r="A495" s="183" t="s">
        <v>1543</v>
      </c>
      <c r="B495" s="56" t="s">
        <v>1544</v>
      </c>
      <c r="C495" s="181">
        <v>0</v>
      </c>
      <c r="D495" s="181">
        <v>0</v>
      </c>
      <c r="E495" s="181">
        <v>0</v>
      </c>
      <c r="F495" s="181">
        <v>0</v>
      </c>
      <c r="G495" s="181">
        <v>0</v>
      </c>
      <c r="H495" s="181">
        <v>0</v>
      </c>
    </row>
    <row r="496" spans="1:8" x14ac:dyDescent="0.25">
      <c r="A496" s="183" t="s">
        <v>1545</v>
      </c>
      <c r="B496" s="56" t="s">
        <v>1546</v>
      </c>
      <c r="C496" s="181">
        <v>0</v>
      </c>
      <c r="D496" s="181">
        <v>0</v>
      </c>
      <c r="E496" s="181">
        <v>0</v>
      </c>
      <c r="F496" s="181">
        <v>0</v>
      </c>
      <c r="G496" s="181">
        <v>0</v>
      </c>
      <c r="H496" s="181">
        <v>0</v>
      </c>
    </row>
    <row r="497" spans="1:8" x14ac:dyDescent="0.25">
      <c r="A497" s="183" t="s">
        <v>1583</v>
      </c>
      <c r="B497" s="56" t="s">
        <v>1584</v>
      </c>
      <c r="C497" s="181">
        <v>0</v>
      </c>
      <c r="D497" s="181">
        <v>1000000</v>
      </c>
      <c r="E497" s="181">
        <v>1000000</v>
      </c>
      <c r="F497" s="181">
        <v>1000000</v>
      </c>
      <c r="G497" s="181">
        <v>1000000</v>
      </c>
      <c r="H497" s="181">
        <v>1000000</v>
      </c>
    </row>
    <row r="498" spans="1:8" x14ac:dyDescent="0.25">
      <c r="A498" s="183" t="s">
        <v>1590</v>
      </c>
      <c r="B498" s="56" t="s">
        <v>1591</v>
      </c>
      <c r="C498" s="181">
        <v>0</v>
      </c>
      <c r="D498" s="181">
        <v>14752359.039999999</v>
      </c>
      <c r="E498" s="181">
        <v>14752359.039999999</v>
      </c>
      <c r="F498" s="181">
        <v>14752359.039999999</v>
      </c>
      <c r="G498" s="181">
        <v>14752359.039999999</v>
      </c>
      <c r="H498" s="181">
        <v>14752359.039999999</v>
      </c>
    </row>
    <row r="499" spans="1:8" x14ac:dyDescent="0.25">
      <c r="A499" s="183" t="s">
        <v>1592</v>
      </c>
      <c r="B499" s="56" t="s">
        <v>1593</v>
      </c>
      <c r="C499" s="181">
        <v>0</v>
      </c>
      <c r="D499" s="181">
        <v>1975275</v>
      </c>
      <c r="E499" s="181">
        <v>1975275</v>
      </c>
      <c r="F499" s="181">
        <v>1975275</v>
      </c>
      <c r="G499" s="181">
        <v>1975275</v>
      </c>
      <c r="H499" s="181">
        <v>1975275</v>
      </c>
    </row>
    <row r="500" spans="1:8" x14ac:dyDescent="0.25">
      <c r="A500" s="183" t="s">
        <v>1748</v>
      </c>
      <c r="B500" s="56" t="s">
        <v>1749</v>
      </c>
      <c r="C500" s="181">
        <v>0</v>
      </c>
      <c r="D500" s="181">
        <v>105233255.09999999</v>
      </c>
      <c r="E500" s="181">
        <v>105233255.09999999</v>
      </c>
      <c r="F500" s="181">
        <v>105233255.09999999</v>
      </c>
      <c r="G500" s="181">
        <v>105233255.09999999</v>
      </c>
      <c r="H500" s="181">
        <v>105233255.09999999</v>
      </c>
    </row>
    <row r="501" spans="1:8" x14ac:dyDescent="0.25">
      <c r="A501" s="183" t="s">
        <v>1820</v>
      </c>
      <c r="B501" s="56" t="s">
        <v>1821</v>
      </c>
      <c r="C501" s="181">
        <v>0</v>
      </c>
      <c r="D501" s="181">
        <v>1689323</v>
      </c>
      <c r="E501" s="181">
        <v>1689323</v>
      </c>
      <c r="F501" s="181">
        <v>1689323</v>
      </c>
      <c r="G501" s="181">
        <v>1689323</v>
      </c>
      <c r="H501" s="181">
        <v>1689323</v>
      </c>
    </row>
    <row r="502" spans="1:8" x14ac:dyDescent="0.25">
      <c r="A502" s="183" t="s">
        <v>1912</v>
      </c>
      <c r="B502" s="182" t="s">
        <v>1913</v>
      </c>
      <c r="C502" s="181">
        <v>0</v>
      </c>
      <c r="D502" s="181">
        <v>29898344</v>
      </c>
      <c r="E502" s="181">
        <v>29898344</v>
      </c>
      <c r="F502" s="181">
        <v>29898344</v>
      </c>
      <c r="G502" s="181">
        <v>29898344</v>
      </c>
      <c r="H502" s="181">
        <v>29898344</v>
      </c>
    </row>
    <row r="503" spans="1:8" s="34" customFormat="1" x14ac:dyDescent="0.25">
      <c r="A503" s="272" t="s">
        <v>1271</v>
      </c>
      <c r="B503" s="54" t="s">
        <v>1272</v>
      </c>
      <c r="C503" s="179">
        <v>0</v>
      </c>
      <c r="D503" s="179">
        <v>1746229.8</v>
      </c>
      <c r="E503" s="179">
        <v>1746229.8</v>
      </c>
      <c r="F503" s="179">
        <v>1746229.8</v>
      </c>
      <c r="G503" s="179">
        <v>1746229.8</v>
      </c>
      <c r="H503" s="179">
        <v>1746229.8</v>
      </c>
    </row>
    <row r="504" spans="1:8" ht="23.25" x14ac:dyDescent="0.25">
      <c r="A504" s="182" t="s">
        <v>1273</v>
      </c>
      <c r="B504" s="56" t="s">
        <v>1195</v>
      </c>
      <c r="C504" s="181">
        <v>0</v>
      </c>
      <c r="D504" s="181">
        <v>0</v>
      </c>
      <c r="E504" s="181">
        <v>0</v>
      </c>
      <c r="F504" s="181">
        <v>0</v>
      </c>
      <c r="G504" s="181">
        <v>0</v>
      </c>
      <c r="H504" s="181">
        <v>0</v>
      </c>
    </row>
    <row r="505" spans="1:8" x14ac:dyDescent="0.25">
      <c r="A505" s="182" t="s">
        <v>1274</v>
      </c>
      <c r="B505" s="56" t="s">
        <v>1221</v>
      </c>
      <c r="C505" s="181">
        <v>0</v>
      </c>
      <c r="D505" s="181">
        <v>1746229.8</v>
      </c>
      <c r="E505" s="181">
        <v>1746229.8</v>
      </c>
      <c r="F505" s="181">
        <v>1746229.8</v>
      </c>
      <c r="G505" s="181">
        <v>1746229.8</v>
      </c>
      <c r="H505" s="181">
        <v>1746229.8</v>
      </c>
    </row>
    <row r="506" spans="1:8" x14ac:dyDescent="0.25">
      <c r="A506" s="182" t="s">
        <v>1275</v>
      </c>
      <c r="B506" s="56" t="s">
        <v>1225</v>
      </c>
      <c r="C506" s="181">
        <v>0</v>
      </c>
      <c r="D506" s="181">
        <v>0</v>
      </c>
      <c r="E506" s="181">
        <v>0</v>
      </c>
      <c r="F506" s="181">
        <v>0</v>
      </c>
      <c r="G506" s="181">
        <v>0</v>
      </c>
      <c r="H506" s="181">
        <v>0</v>
      </c>
    </row>
    <row r="507" spans="1:8" x14ac:dyDescent="0.25">
      <c r="A507" s="182" t="s">
        <v>1276</v>
      </c>
      <c r="B507" s="56" t="s">
        <v>1227</v>
      </c>
      <c r="C507" s="181">
        <v>0</v>
      </c>
      <c r="D507" s="181">
        <v>0</v>
      </c>
      <c r="E507" s="181">
        <v>0</v>
      </c>
      <c r="F507" s="181">
        <v>0</v>
      </c>
      <c r="G507" s="181">
        <v>0</v>
      </c>
      <c r="H507" s="181">
        <v>0</v>
      </c>
    </row>
    <row r="508" spans="1:8" x14ac:dyDescent="0.25">
      <c r="A508" s="182" t="s">
        <v>1277</v>
      </c>
      <c r="B508" s="56" t="s">
        <v>1229</v>
      </c>
      <c r="C508" s="181">
        <v>0</v>
      </c>
      <c r="D508" s="181">
        <v>0</v>
      </c>
      <c r="E508" s="181">
        <v>0</v>
      </c>
      <c r="F508" s="181">
        <v>0</v>
      </c>
      <c r="G508" s="181">
        <v>0</v>
      </c>
      <c r="H508" s="181">
        <v>0</v>
      </c>
    </row>
    <row r="509" spans="1:8" x14ac:dyDescent="0.25">
      <c r="A509" s="182" t="s">
        <v>1278</v>
      </c>
      <c r="B509" s="56" t="s">
        <v>1239</v>
      </c>
      <c r="C509" s="181">
        <v>0</v>
      </c>
      <c r="D509" s="181">
        <v>0</v>
      </c>
      <c r="E509" s="181">
        <v>0</v>
      </c>
      <c r="F509" s="181">
        <v>0</v>
      </c>
      <c r="G509" s="181">
        <v>0</v>
      </c>
      <c r="H509" s="181">
        <v>0</v>
      </c>
    </row>
    <row r="510" spans="1:8" x14ac:dyDescent="0.25">
      <c r="A510" s="182" t="s">
        <v>1279</v>
      </c>
      <c r="B510" s="56" t="s">
        <v>1280</v>
      </c>
      <c r="C510" s="181">
        <v>0</v>
      </c>
      <c r="D510" s="181">
        <v>0</v>
      </c>
      <c r="E510" s="181">
        <v>0</v>
      </c>
      <c r="F510" s="181">
        <v>0</v>
      </c>
      <c r="G510" s="181">
        <v>0</v>
      </c>
      <c r="H510" s="181">
        <v>0</v>
      </c>
    </row>
    <row r="511" spans="1:8" x14ac:dyDescent="0.25">
      <c r="A511" s="182" t="s">
        <v>1281</v>
      </c>
      <c r="B511" s="56" t="s">
        <v>1282</v>
      </c>
      <c r="C511" s="181">
        <v>0</v>
      </c>
      <c r="D511" s="181">
        <v>0</v>
      </c>
      <c r="E511" s="181">
        <v>0</v>
      </c>
      <c r="F511" s="181">
        <v>0</v>
      </c>
      <c r="G511" s="181">
        <v>0</v>
      </c>
      <c r="H511" s="181">
        <v>0</v>
      </c>
    </row>
    <row r="512" spans="1:8" ht="23.25" x14ac:dyDescent="0.25">
      <c r="A512" s="184"/>
      <c r="B512" s="56" t="s">
        <v>1503</v>
      </c>
      <c r="C512" s="181">
        <v>0</v>
      </c>
      <c r="D512" s="181">
        <v>0</v>
      </c>
      <c r="E512" s="181">
        <v>0</v>
      </c>
      <c r="F512" s="181">
        <v>0</v>
      </c>
      <c r="G512" s="181">
        <v>0</v>
      </c>
      <c r="H512" s="181">
        <v>0</v>
      </c>
    </row>
    <row r="513" spans="1:8" s="51" customFormat="1" x14ac:dyDescent="0.25">
      <c r="A513" s="184"/>
      <c r="B513" s="56" t="s">
        <v>1490</v>
      </c>
      <c r="C513" s="181">
        <v>0</v>
      </c>
      <c r="D513" s="181">
        <v>0</v>
      </c>
      <c r="E513" s="181">
        <v>0</v>
      </c>
      <c r="F513" s="181">
        <v>0</v>
      </c>
      <c r="G513" s="181">
        <v>0</v>
      </c>
      <c r="H513" s="181">
        <v>0</v>
      </c>
    </row>
    <row r="514" spans="1:8" s="51" customFormat="1" x14ac:dyDescent="0.25">
      <c r="A514" s="184"/>
      <c r="B514" s="56" t="s">
        <v>862</v>
      </c>
      <c r="C514" s="181">
        <v>0</v>
      </c>
      <c r="D514" s="181">
        <v>0</v>
      </c>
      <c r="E514" s="181">
        <v>0</v>
      </c>
      <c r="F514" s="181">
        <v>0</v>
      </c>
      <c r="G514" s="181">
        <v>0</v>
      </c>
      <c r="H514" s="181">
        <v>0</v>
      </c>
    </row>
    <row r="515" spans="1:8" s="51" customFormat="1" x14ac:dyDescent="0.25">
      <c r="A515" s="184"/>
      <c r="B515" s="56" t="s">
        <v>1502</v>
      </c>
      <c r="C515" s="181">
        <v>0</v>
      </c>
      <c r="D515" s="181">
        <v>0</v>
      </c>
      <c r="E515" s="181">
        <v>0</v>
      </c>
      <c r="F515" s="181">
        <v>0</v>
      </c>
      <c r="G515" s="181">
        <v>0</v>
      </c>
      <c r="H515" s="181">
        <v>0</v>
      </c>
    </row>
    <row r="516" spans="1:8" s="51" customFormat="1" ht="23.25" x14ac:dyDescent="0.25">
      <c r="A516" s="184"/>
      <c r="B516" s="52" t="s">
        <v>1503</v>
      </c>
      <c r="C516" s="181">
        <v>0</v>
      </c>
      <c r="D516" s="181">
        <v>0</v>
      </c>
      <c r="E516" s="181">
        <v>0</v>
      </c>
      <c r="F516" s="181">
        <v>0</v>
      </c>
      <c r="G516" s="181">
        <v>0</v>
      </c>
      <c r="H516" s="181">
        <v>0</v>
      </c>
    </row>
    <row r="517" spans="1:8" s="35" customFormat="1" x14ac:dyDescent="0.25">
      <c r="A517" s="184" t="s">
        <v>1293</v>
      </c>
      <c r="B517" s="52" t="s">
        <v>1294</v>
      </c>
      <c r="C517" s="178">
        <v>0</v>
      </c>
      <c r="D517" s="178">
        <v>2921317561.6300001</v>
      </c>
      <c r="E517" s="178">
        <v>2921317561.6300001</v>
      </c>
      <c r="F517" s="178">
        <v>2921317561.6300001</v>
      </c>
      <c r="G517" s="178">
        <v>2921317561.6300001</v>
      </c>
      <c r="H517" s="178">
        <v>2921317561.6300001</v>
      </c>
    </row>
    <row r="518" spans="1:8" s="34" customFormat="1" x14ac:dyDescent="0.25">
      <c r="A518" s="272" t="s">
        <v>1295</v>
      </c>
      <c r="B518" s="54" t="s">
        <v>1296</v>
      </c>
      <c r="C518" s="179">
        <v>0</v>
      </c>
      <c r="D518" s="179">
        <v>0</v>
      </c>
      <c r="E518" s="179">
        <v>0</v>
      </c>
      <c r="F518" s="179">
        <v>0</v>
      </c>
      <c r="G518" s="179">
        <v>0</v>
      </c>
      <c r="H518" s="179">
        <v>0</v>
      </c>
    </row>
    <row r="519" spans="1:8" s="33" customFormat="1" x14ac:dyDescent="0.25">
      <c r="A519" s="273" t="s">
        <v>1297</v>
      </c>
      <c r="B519" s="55" t="s">
        <v>1298</v>
      </c>
      <c r="C519" s="180">
        <v>0</v>
      </c>
      <c r="D519" s="180">
        <v>0</v>
      </c>
      <c r="E519" s="180">
        <v>0</v>
      </c>
      <c r="F519" s="180">
        <v>0</v>
      </c>
      <c r="G519" s="180">
        <v>0</v>
      </c>
      <c r="H519" s="180">
        <v>0</v>
      </c>
    </row>
    <row r="520" spans="1:8" s="33" customFormat="1" x14ac:dyDescent="0.25">
      <c r="A520" s="183" t="s">
        <v>1536</v>
      </c>
      <c r="B520" s="56" t="s">
        <v>1770</v>
      </c>
      <c r="C520" s="181">
        <v>0</v>
      </c>
      <c r="D520" s="181">
        <v>0</v>
      </c>
      <c r="E520" s="181">
        <v>0</v>
      </c>
      <c r="F520" s="181">
        <v>0</v>
      </c>
      <c r="G520" s="181">
        <v>0</v>
      </c>
      <c r="H520" s="181">
        <v>0</v>
      </c>
    </row>
    <row r="521" spans="1:8" s="34" customFormat="1" x14ac:dyDescent="0.25">
      <c r="A521" s="272" t="s">
        <v>1432</v>
      </c>
      <c r="B521" s="54" t="s">
        <v>1433</v>
      </c>
      <c r="C521" s="179">
        <v>0</v>
      </c>
      <c r="D521" s="179">
        <v>2921317561.6300001</v>
      </c>
      <c r="E521" s="179">
        <v>2921317561.6300001</v>
      </c>
      <c r="F521" s="179">
        <v>2921317561.6300001</v>
      </c>
      <c r="G521" s="179">
        <v>2921317561.6300001</v>
      </c>
      <c r="H521" s="179">
        <v>2921317561.6300001</v>
      </c>
    </row>
    <row r="522" spans="1:8" s="33" customFormat="1" x14ac:dyDescent="0.25">
      <c r="A522" s="273" t="s">
        <v>1434</v>
      </c>
      <c r="B522" s="55" t="s">
        <v>1435</v>
      </c>
      <c r="C522" s="180">
        <v>0</v>
      </c>
      <c r="D522" s="180">
        <v>1750000000</v>
      </c>
      <c r="E522" s="180">
        <v>1750000000</v>
      </c>
      <c r="F522" s="180">
        <v>1750000000</v>
      </c>
      <c r="G522" s="180">
        <v>1750000000</v>
      </c>
      <c r="H522" s="180">
        <v>1750000000</v>
      </c>
    </row>
    <row r="523" spans="1:8" x14ac:dyDescent="0.25">
      <c r="A523" s="182" t="s">
        <v>1436</v>
      </c>
      <c r="B523" s="56" t="s">
        <v>1437</v>
      </c>
      <c r="C523" s="181">
        <v>0</v>
      </c>
      <c r="D523" s="181">
        <v>0</v>
      </c>
      <c r="E523" s="181">
        <v>0</v>
      </c>
      <c r="F523" s="181">
        <v>0</v>
      </c>
      <c r="G523" s="181">
        <v>0</v>
      </c>
      <c r="H523" s="181">
        <v>0</v>
      </c>
    </row>
    <row r="524" spans="1:8" x14ac:dyDescent="0.25">
      <c r="A524" s="182" t="s">
        <v>1438</v>
      </c>
      <c r="B524" s="56" t="s">
        <v>1439</v>
      </c>
      <c r="C524" s="181">
        <v>0</v>
      </c>
      <c r="D524" s="181">
        <v>650000000</v>
      </c>
      <c r="E524" s="181">
        <v>650000000</v>
      </c>
      <c r="F524" s="181">
        <v>650000000</v>
      </c>
      <c r="G524" s="181">
        <v>650000000</v>
      </c>
      <c r="H524" s="181">
        <v>650000000</v>
      </c>
    </row>
    <row r="525" spans="1:8" x14ac:dyDescent="0.25">
      <c r="A525" s="182" t="s">
        <v>1440</v>
      </c>
      <c r="B525" s="56" t="s">
        <v>1441</v>
      </c>
      <c r="C525" s="181">
        <v>0</v>
      </c>
      <c r="D525" s="181">
        <v>0</v>
      </c>
      <c r="E525" s="181">
        <v>0</v>
      </c>
      <c r="F525" s="181">
        <v>0</v>
      </c>
      <c r="G525" s="181">
        <v>0</v>
      </c>
      <c r="H525" s="181">
        <v>0</v>
      </c>
    </row>
    <row r="526" spans="1:8" x14ac:dyDescent="0.25">
      <c r="A526" s="182" t="s">
        <v>1442</v>
      </c>
      <c r="B526" s="56" t="s">
        <v>1443</v>
      </c>
      <c r="C526" s="181">
        <v>0</v>
      </c>
      <c r="D526" s="181">
        <v>0</v>
      </c>
      <c r="E526" s="181">
        <v>0</v>
      </c>
      <c r="F526" s="181">
        <v>0</v>
      </c>
      <c r="G526" s="181">
        <v>0</v>
      </c>
      <c r="H526" s="181">
        <v>0</v>
      </c>
    </row>
    <row r="527" spans="1:8" x14ac:dyDescent="0.25">
      <c r="A527" s="182" t="s">
        <v>1444</v>
      </c>
      <c r="B527" s="56" t="s">
        <v>1445</v>
      </c>
      <c r="C527" s="181">
        <v>0</v>
      </c>
      <c r="D527" s="181">
        <v>0</v>
      </c>
      <c r="E527" s="181">
        <v>0</v>
      </c>
      <c r="F527" s="181">
        <v>0</v>
      </c>
      <c r="G527" s="181">
        <v>0</v>
      </c>
      <c r="H527" s="181">
        <v>0</v>
      </c>
    </row>
    <row r="528" spans="1:8" x14ac:dyDescent="0.25">
      <c r="A528" s="182" t="s">
        <v>1446</v>
      </c>
      <c r="B528" s="56" t="s">
        <v>1447</v>
      </c>
      <c r="C528" s="181">
        <v>0</v>
      </c>
      <c r="D528" s="181">
        <v>0</v>
      </c>
      <c r="E528" s="181">
        <v>0</v>
      </c>
      <c r="F528" s="181">
        <v>0</v>
      </c>
      <c r="G528" s="181">
        <v>0</v>
      </c>
      <c r="H528" s="181">
        <v>0</v>
      </c>
    </row>
    <row r="529" spans="1:8" x14ac:dyDescent="0.25">
      <c r="A529" s="182" t="s">
        <v>1537</v>
      </c>
      <c r="B529" s="56" t="s">
        <v>1538</v>
      </c>
      <c r="C529" s="181">
        <v>0</v>
      </c>
      <c r="D529" s="181">
        <v>0</v>
      </c>
      <c r="E529" s="181">
        <v>0</v>
      </c>
      <c r="F529" s="181">
        <v>0</v>
      </c>
      <c r="G529" s="181">
        <v>0</v>
      </c>
      <c r="H529" s="181">
        <v>0</v>
      </c>
    </row>
    <row r="530" spans="1:8" x14ac:dyDescent="0.25">
      <c r="A530" s="182" t="s">
        <v>1539</v>
      </c>
      <c r="B530" s="56" t="s">
        <v>1540</v>
      </c>
      <c r="C530" s="181">
        <v>0</v>
      </c>
      <c r="D530" s="181">
        <v>500000000</v>
      </c>
      <c r="E530" s="181">
        <v>500000000</v>
      </c>
      <c r="F530" s="181">
        <v>500000000</v>
      </c>
      <c r="G530" s="181">
        <v>500000000</v>
      </c>
      <c r="H530" s="181">
        <v>500000000</v>
      </c>
    </row>
    <row r="531" spans="1:8" x14ac:dyDescent="0.25">
      <c r="A531" s="183" t="s">
        <v>1594</v>
      </c>
      <c r="B531" s="56" t="s">
        <v>1595</v>
      </c>
      <c r="C531" s="181">
        <v>0</v>
      </c>
      <c r="D531" s="181">
        <v>0</v>
      </c>
      <c r="E531" s="181">
        <v>0</v>
      </c>
      <c r="F531" s="181">
        <v>0</v>
      </c>
      <c r="G531" s="181">
        <v>0</v>
      </c>
      <c r="H531" s="181">
        <v>0</v>
      </c>
    </row>
    <row r="532" spans="1:8" x14ac:dyDescent="0.25">
      <c r="A532" s="183" t="s">
        <v>1598</v>
      </c>
      <c r="B532" s="56" t="s">
        <v>1599</v>
      </c>
      <c r="C532" s="181">
        <v>0</v>
      </c>
      <c r="D532" s="181">
        <v>0</v>
      </c>
      <c r="E532" s="181">
        <v>0</v>
      </c>
      <c r="F532" s="181">
        <v>0</v>
      </c>
      <c r="G532" s="181">
        <v>0</v>
      </c>
      <c r="H532" s="181">
        <v>0</v>
      </c>
    </row>
    <row r="533" spans="1:8" x14ac:dyDescent="0.25">
      <c r="A533" s="183" t="s">
        <v>1659</v>
      </c>
      <c r="B533" s="56" t="s">
        <v>1660</v>
      </c>
      <c r="C533" s="181">
        <v>0</v>
      </c>
      <c r="D533" s="181">
        <v>0</v>
      </c>
      <c r="E533" s="181">
        <v>0</v>
      </c>
      <c r="F533" s="181">
        <v>0</v>
      </c>
      <c r="G533" s="181">
        <v>0</v>
      </c>
      <c r="H533" s="181">
        <v>0</v>
      </c>
    </row>
    <row r="534" spans="1:8" x14ac:dyDescent="0.25">
      <c r="A534" s="183" t="s">
        <v>1929</v>
      </c>
      <c r="B534" s="56" t="s">
        <v>1936</v>
      </c>
      <c r="C534" s="181">
        <v>0</v>
      </c>
      <c r="D534" s="181">
        <v>250000000</v>
      </c>
      <c r="E534" s="181">
        <v>250000000</v>
      </c>
      <c r="F534" s="181">
        <v>250000000</v>
      </c>
      <c r="G534" s="181">
        <v>250000000</v>
      </c>
      <c r="H534" s="181">
        <v>250000000</v>
      </c>
    </row>
    <row r="535" spans="1:8" x14ac:dyDescent="0.25">
      <c r="A535" s="183" t="s">
        <v>1562</v>
      </c>
      <c r="B535" s="55" t="s">
        <v>1298</v>
      </c>
      <c r="C535" s="180">
        <v>0</v>
      </c>
      <c r="D535" s="180">
        <v>1171317561.6300001</v>
      </c>
      <c r="E535" s="180">
        <v>1171317561.6300001</v>
      </c>
      <c r="F535" s="180">
        <v>1171317561.6300001</v>
      </c>
      <c r="G535" s="180">
        <v>1171317561.6300001</v>
      </c>
      <c r="H535" s="180">
        <v>1171317561.6300001</v>
      </c>
    </row>
    <row r="536" spans="1:8" x14ac:dyDescent="0.25">
      <c r="A536" s="183" t="s">
        <v>1563</v>
      </c>
      <c r="B536" s="56" t="s">
        <v>1564</v>
      </c>
      <c r="C536" s="181">
        <v>0</v>
      </c>
      <c r="D536" s="181">
        <v>0</v>
      </c>
      <c r="E536" s="181">
        <v>0</v>
      </c>
      <c r="F536" s="181">
        <v>0</v>
      </c>
      <c r="G536" s="181">
        <v>0</v>
      </c>
      <c r="H536" s="181">
        <v>0</v>
      </c>
    </row>
    <row r="537" spans="1:8" x14ac:dyDescent="0.25">
      <c r="A537" s="183" t="s">
        <v>1565</v>
      </c>
      <c r="B537" s="56" t="s">
        <v>1566</v>
      </c>
      <c r="C537" s="181">
        <v>0</v>
      </c>
      <c r="D537" s="181">
        <v>0</v>
      </c>
      <c r="E537" s="181">
        <v>0</v>
      </c>
      <c r="F537" s="181">
        <v>0</v>
      </c>
      <c r="G537" s="181">
        <v>0</v>
      </c>
      <c r="H537" s="181">
        <v>0</v>
      </c>
    </row>
    <row r="538" spans="1:8" x14ac:dyDescent="0.25">
      <c r="A538" s="183" t="s">
        <v>1567</v>
      </c>
      <c r="B538" s="56" t="s">
        <v>1568</v>
      </c>
      <c r="C538" s="181">
        <v>0</v>
      </c>
      <c r="D538" s="181">
        <v>0</v>
      </c>
      <c r="E538" s="181">
        <v>0</v>
      </c>
      <c r="F538" s="181">
        <v>0</v>
      </c>
      <c r="G538" s="181">
        <v>0</v>
      </c>
      <c r="H538" s="181">
        <v>0</v>
      </c>
    </row>
    <row r="539" spans="1:8" x14ac:dyDescent="0.25">
      <c r="A539" s="183" t="s">
        <v>1625</v>
      </c>
      <c r="B539" s="56" t="s">
        <v>1626</v>
      </c>
      <c r="C539" s="181">
        <v>0</v>
      </c>
      <c r="D539" s="181">
        <v>0</v>
      </c>
      <c r="E539" s="181">
        <v>0</v>
      </c>
      <c r="F539" s="181">
        <v>0</v>
      </c>
      <c r="G539" s="181">
        <v>0</v>
      </c>
      <c r="H539" s="181">
        <v>0</v>
      </c>
    </row>
    <row r="540" spans="1:8" x14ac:dyDescent="0.25">
      <c r="A540" s="183" t="s">
        <v>1720</v>
      </c>
      <c r="B540" s="56" t="s">
        <v>1690</v>
      </c>
      <c r="C540" s="181">
        <v>0</v>
      </c>
      <c r="D540" s="181">
        <v>0</v>
      </c>
      <c r="E540" s="181">
        <v>0</v>
      </c>
      <c r="F540" s="181">
        <v>0</v>
      </c>
      <c r="G540" s="181">
        <v>0</v>
      </c>
      <c r="H540" s="181">
        <v>0</v>
      </c>
    </row>
    <row r="541" spans="1:8" x14ac:dyDescent="0.25">
      <c r="A541" s="183" t="s">
        <v>1721</v>
      </c>
      <c r="B541" s="56" t="s">
        <v>1722</v>
      </c>
      <c r="C541" s="181">
        <v>0</v>
      </c>
      <c r="D541" s="181">
        <v>0</v>
      </c>
      <c r="E541" s="181">
        <v>0</v>
      </c>
      <c r="F541" s="181">
        <v>0</v>
      </c>
      <c r="G541" s="181">
        <v>0</v>
      </c>
      <c r="H541" s="181">
        <v>0</v>
      </c>
    </row>
    <row r="542" spans="1:8" x14ac:dyDescent="0.25">
      <c r="A542" s="183" t="s">
        <v>1872</v>
      </c>
      <c r="B542" s="56" t="s">
        <v>1873</v>
      </c>
      <c r="C542" s="181">
        <v>0</v>
      </c>
      <c r="D542" s="181">
        <v>354000000</v>
      </c>
      <c r="E542" s="181">
        <v>354000000</v>
      </c>
      <c r="F542" s="181">
        <v>354000000</v>
      </c>
      <c r="G542" s="181">
        <v>354000000</v>
      </c>
      <c r="H542" s="181">
        <v>354000000</v>
      </c>
    </row>
    <row r="543" spans="1:8" x14ac:dyDescent="0.25">
      <c r="A543" s="183" t="s">
        <v>1932</v>
      </c>
      <c r="B543" s="56" t="s">
        <v>1939</v>
      </c>
      <c r="C543" s="181">
        <v>0</v>
      </c>
      <c r="D543" s="181">
        <v>391788137.63</v>
      </c>
      <c r="E543" s="181">
        <v>391788137.63</v>
      </c>
      <c r="F543" s="181">
        <v>391788137.63</v>
      </c>
      <c r="G543" s="181">
        <v>391788137.63</v>
      </c>
      <c r="H543" s="181">
        <v>391788137.63</v>
      </c>
    </row>
    <row r="544" spans="1:8" x14ac:dyDescent="0.25">
      <c r="A544" s="183" t="s">
        <v>1921</v>
      </c>
      <c r="B544" s="182" t="s">
        <v>1924</v>
      </c>
      <c r="C544" s="181">
        <v>0</v>
      </c>
      <c r="D544" s="181">
        <v>425529424</v>
      </c>
      <c r="E544" s="181">
        <v>425529424</v>
      </c>
      <c r="F544" s="181">
        <v>425529424</v>
      </c>
      <c r="G544" s="181">
        <v>425529424</v>
      </c>
      <c r="H544" s="181">
        <v>425529424</v>
      </c>
    </row>
    <row r="545" spans="2:8" x14ac:dyDescent="0.25">
      <c r="B545" s="103" t="s">
        <v>97</v>
      </c>
      <c r="C545" s="104">
        <v>40952553696</v>
      </c>
      <c r="D545" s="104">
        <v>8305332664.2099943</v>
      </c>
      <c r="E545" s="104">
        <v>49257886360.209991</v>
      </c>
      <c r="F545" s="104">
        <v>49257886360.209991</v>
      </c>
      <c r="G545" s="104">
        <v>49257886360.209991</v>
      </c>
      <c r="H545" s="104">
        <v>8305332664.2099943</v>
      </c>
    </row>
    <row r="546" spans="2:8" x14ac:dyDescent="0.25">
      <c r="C546" s="53"/>
      <c r="D546" s="53"/>
      <c r="E546" s="53"/>
      <c r="F546" s="260" t="s">
        <v>91</v>
      </c>
      <c r="G546" s="261"/>
      <c r="H546" s="105">
        <v>8305332664.2099943</v>
      </c>
    </row>
    <row r="549" spans="2:8" x14ac:dyDescent="0.25">
      <c r="G549" s="57"/>
    </row>
  </sheetData>
  <mergeCells count="9">
    <mergeCell ref="A6:A8"/>
    <mergeCell ref="F546:G546"/>
    <mergeCell ref="B1:H1"/>
    <mergeCell ref="B2:H2"/>
    <mergeCell ref="B3:H3"/>
    <mergeCell ref="B4:H4"/>
    <mergeCell ref="B6:B8"/>
    <mergeCell ref="C6:G6"/>
    <mergeCell ref="H6:H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4"/>
  <sheetViews>
    <sheetView zoomScale="115" zoomScaleNormal="115" workbookViewId="0">
      <pane xSplit="2" ySplit="9" topLeftCell="C521" activePane="bottomRight" state="frozen"/>
      <selection pane="topRight" activeCell="C1" sqref="C1"/>
      <selection pane="bottomLeft" activeCell="A10" sqref="A10"/>
      <selection pane="bottomRight" activeCell="F506" sqref="F506"/>
    </sheetView>
  </sheetViews>
  <sheetFormatPr baseColWidth="10" defaultRowHeight="15" x14ac:dyDescent="0.25"/>
  <cols>
    <col min="1" max="1" width="5.85546875" bestFit="1" customWidth="1"/>
    <col min="2" max="2" width="68" customWidth="1"/>
    <col min="3" max="3" width="16.5703125" customWidth="1"/>
    <col min="4" max="4" width="15.7109375" customWidth="1"/>
    <col min="5" max="5" width="13.85546875" bestFit="1" customWidth="1"/>
    <col min="6" max="6" width="14.7109375" customWidth="1"/>
    <col min="7" max="7" width="16" customWidth="1"/>
    <col min="8" max="8" width="15.42578125" bestFit="1" customWidth="1"/>
    <col min="9" max="9" width="17.42578125" customWidth="1"/>
    <col min="14" max="14" width="111.140625" customWidth="1"/>
  </cols>
  <sheetData>
    <row r="1" spans="1:16" x14ac:dyDescent="0.25">
      <c r="A1" s="100"/>
      <c r="B1" s="256" t="s">
        <v>1925</v>
      </c>
      <c r="C1" s="257"/>
      <c r="D1" s="257"/>
      <c r="E1" s="257"/>
      <c r="F1" s="257"/>
      <c r="G1" s="257"/>
      <c r="H1" s="257"/>
      <c r="I1" s="258"/>
    </row>
    <row r="2" spans="1:16" x14ac:dyDescent="0.25">
      <c r="A2" s="100"/>
      <c r="B2" s="231" t="s">
        <v>0</v>
      </c>
      <c r="C2" s="199"/>
      <c r="D2" s="199"/>
      <c r="E2" s="199"/>
      <c r="F2" s="199"/>
      <c r="G2" s="199"/>
      <c r="H2" s="199"/>
      <c r="I2" s="200"/>
    </row>
    <row r="3" spans="1:16" x14ac:dyDescent="0.25">
      <c r="A3" s="100"/>
      <c r="B3" s="231" t="s">
        <v>1501</v>
      </c>
      <c r="C3" s="199"/>
      <c r="D3" s="199"/>
      <c r="E3" s="199"/>
      <c r="F3" s="199"/>
      <c r="G3" s="199"/>
      <c r="H3" s="199"/>
      <c r="I3" s="200"/>
    </row>
    <row r="4" spans="1:16" x14ac:dyDescent="0.25">
      <c r="A4" s="100"/>
      <c r="B4" s="231" t="s">
        <v>1949</v>
      </c>
      <c r="C4" s="199"/>
      <c r="D4" s="199"/>
      <c r="E4" s="199"/>
      <c r="F4" s="199"/>
      <c r="G4" s="199"/>
      <c r="H4" s="199"/>
      <c r="I4" s="200"/>
    </row>
    <row r="5" spans="1:16" x14ac:dyDescent="0.25">
      <c r="A5" s="101"/>
      <c r="B5" s="96"/>
      <c r="C5" s="97"/>
      <c r="D5" s="97"/>
      <c r="E5" s="98"/>
      <c r="F5" s="98"/>
      <c r="G5" s="98"/>
      <c r="H5" s="98"/>
      <c r="I5" s="99"/>
    </row>
    <row r="6" spans="1:16" x14ac:dyDescent="0.25">
      <c r="A6" s="242" t="s">
        <v>1397</v>
      </c>
      <c r="B6" s="212" t="s">
        <v>1501</v>
      </c>
      <c r="C6" s="241" t="s">
        <v>3</v>
      </c>
      <c r="D6" s="241"/>
      <c r="E6" s="241"/>
      <c r="F6" s="241"/>
      <c r="G6" s="241"/>
      <c r="H6" s="241"/>
      <c r="I6" s="243" t="s">
        <v>4</v>
      </c>
    </row>
    <row r="7" spans="1:16" ht="39" x14ac:dyDescent="0.25">
      <c r="A7" s="259"/>
      <c r="B7" s="212"/>
      <c r="C7" s="81" t="s">
        <v>93</v>
      </c>
      <c r="D7" s="82" t="s">
        <v>94</v>
      </c>
      <c r="E7" s="83" t="s">
        <v>5</v>
      </c>
      <c r="F7" s="81" t="s">
        <v>6</v>
      </c>
      <c r="G7" s="81" t="s">
        <v>7</v>
      </c>
      <c r="H7" s="81" t="s">
        <v>8</v>
      </c>
      <c r="I7" s="243"/>
    </row>
    <row r="8" spans="1:16" x14ac:dyDescent="0.25">
      <c r="A8" s="259"/>
      <c r="B8" s="206"/>
      <c r="C8" s="84" t="s">
        <v>9</v>
      </c>
      <c r="D8" s="84" t="s">
        <v>9</v>
      </c>
      <c r="E8" s="84" t="s">
        <v>10</v>
      </c>
      <c r="F8" s="84" t="s">
        <v>11</v>
      </c>
      <c r="G8" s="84" t="s">
        <v>12</v>
      </c>
      <c r="H8" s="84" t="s">
        <v>13</v>
      </c>
      <c r="I8" s="84" t="s">
        <v>14</v>
      </c>
    </row>
    <row r="9" spans="1:16" s="51" customFormat="1" ht="25.5" x14ac:dyDescent="0.25">
      <c r="A9" s="159"/>
      <c r="B9" s="157" t="s">
        <v>1649</v>
      </c>
      <c r="C9" s="154">
        <f t="shared" ref="C9:I9" si="0">+C10+C94+C237+C266+C329</f>
        <v>40952553696</v>
      </c>
      <c r="D9" s="159">
        <f t="shared" si="0"/>
        <v>40952553696</v>
      </c>
      <c r="E9" s="154">
        <f t="shared" si="0"/>
        <v>5384015102.5799942</v>
      </c>
      <c r="F9" s="159">
        <f t="shared" si="0"/>
        <v>46336568798.579994</v>
      </c>
      <c r="G9" s="154">
        <f t="shared" si="0"/>
        <v>46336568798.579994</v>
      </c>
      <c r="H9" s="159">
        <f t="shared" si="0"/>
        <v>46336568798.579994</v>
      </c>
      <c r="I9" s="155">
        <f t="shared" si="0"/>
        <v>5384015102.5799942</v>
      </c>
    </row>
    <row r="10" spans="1:16" x14ac:dyDescent="0.25">
      <c r="A10" s="153" t="s">
        <v>521</v>
      </c>
      <c r="B10" s="152" t="s">
        <v>522</v>
      </c>
      <c r="C10" s="136">
        <f t="shared" ref="C10:C55" si="1">VLOOKUP(A10,TABLA1,8,FALSE)</f>
        <v>3325981622</v>
      </c>
      <c r="D10" s="147">
        <f t="shared" ref="D10:D55" si="2">VLOOKUP(A10,TABLA1,5,FALSE)</f>
        <v>3325981622</v>
      </c>
      <c r="E10" s="136">
        <f>+F10-D10</f>
        <v>777354617.80000019</v>
      </c>
      <c r="F10" s="147">
        <f t="shared" ref="F10:F55" si="3">VLOOKUP(A10,TABLA1,6,FALSE)</f>
        <v>4103336239.8000002</v>
      </c>
      <c r="G10" s="136">
        <f>+F10</f>
        <v>4103336239.8000002</v>
      </c>
      <c r="H10" s="147">
        <f>+G10</f>
        <v>4103336239.8000002</v>
      </c>
      <c r="I10" s="143">
        <f>+H10-C10</f>
        <v>777354617.80000019</v>
      </c>
      <c r="M10">
        <v>10000</v>
      </c>
      <c r="N10" t="s">
        <v>522</v>
      </c>
      <c r="P10" t="str">
        <f>N10&amp;O10</f>
        <v>IMPUESTOS</v>
      </c>
    </row>
    <row r="11" spans="1:16" s="34" customFormat="1" x14ac:dyDescent="0.25">
      <c r="A11" s="167" t="s">
        <v>523</v>
      </c>
      <c r="B11" s="149" t="s">
        <v>524</v>
      </c>
      <c r="C11" s="137">
        <f t="shared" si="1"/>
        <v>26667515</v>
      </c>
      <c r="D11" s="144">
        <f t="shared" si="2"/>
        <v>26667515</v>
      </c>
      <c r="E11" s="137">
        <f t="shared" ref="E11:E99" si="4">+F11-D11</f>
        <v>15418613.030000001</v>
      </c>
      <c r="F11" s="144">
        <f t="shared" si="3"/>
        <v>42086128.030000001</v>
      </c>
      <c r="G11" s="137">
        <f t="shared" ref="G11:H30" si="5">+F11</f>
        <v>42086128.030000001</v>
      </c>
      <c r="H11" s="144">
        <f t="shared" si="5"/>
        <v>42086128.030000001</v>
      </c>
      <c r="I11" s="140">
        <f t="shared" ref="I11:I99" si="6">+H11-C11</f>
        <v>15418613.030000001</v>
      </c>
      <c r="M11" s="34">
        <v>11000</v>
      </c>
      <c r="N11" s="34" t="s">
        <v>524</v>
      </c>
      <c r="P11" s="34" t="str">
        <f t="shared" ref="P11:P99" si="7">N11&amp;O11</f>
        <v>IMPUESTOS SOBRE LOS INGRESOS</v>
      </c>
    </row>
    <row r="12" spans="1:16" s="33" customFormat="1" x14ac:dyDescent="0.25">
      <c r="A12" s="166" t="s">
        <v>525</v>
      </c>
      <c r="B12" s="150" t="s">
        <v>526</v>
      </c>
      <c r="C12" s="138">
        <f t="shared" si="1"/>
        <v>11667515</v>
      </c>
      <c r="D12" s="145">
        <f t="shared" si="2"/>
        <v>11667515</v>
      </c>
      <c r="E12" s="138">
        <f t="shared" si="4"/>
        <v>20969864.600000001</v>
      </c>
      <c r="F12" s="145">
        <f t="shared" si="3"/>
        <v>32637379.600000001</v>
      </c>
      <c r="G12" s="138">
        <f t="shared" si="5"/>
        <v>32637379.600000001</v>
      </c>
      <c r="H12" s="145">
        <f t="shared" si="5"/>
        <v>32637379.600000001</v>
      </c>
      <c r="I12" s="141">
        <f t="shared" si="6"/>
        <v>20969864.600000001</v>
      </c>
      <c r="M12" s="33">
        <v>11100</v>
      </c>
      <c r="N12" s="33" t="s">
        <v>526</v>
      </c>
      <c r="P12" s="33" t="str">
        <f t="shared" si="7"/>
        <v>IMPUESTO SOBRE JUEGOS CON APUESTAS RIFAS LOTERIAS SORTEOS Y PREMIOS</v>
      </c>
    </row>
    <row r="13" spans="1:16" x14ac:dyDescent="0.25">
      <c r="A13" s="162" t="s">
        <v>527</v>
      </c>
      <c r="B13" s="151" t="s">
        <v>526</v>
      </c>
      <c r="C13" s="139">
        <f t="shared" si="1"/>
        <v>11667515</v>
      </c>
      <c r="D13" s="146">
        <f t="shared" si="2"/>
        <v>11667515</v>
      </c>
      <c r="E13" s="139">
        <f t="shared" si="4"/>
        <v>20969864.600000001</v>
      </c>
      <c r="F13" s="146">
        <f t="shared" si="3"/>
        <v>32637379.600000001</v>
      </c>
      <c r="G13" s="139">
        <f t="shared" si="5"/>
        <v>32637379.600000001</v>
      </c>
      <c r="H13" s="146">
        <f t="shared" si="5"/>
        <v>32637379.600000001</v>
      </c>
      <c r="I13" s="142">
        <f t="shared" si="6"/>
        <v>20969864.600000001</v>
      </c>
      <c r="M13">
        <v>11101</v>
      </c>
      <c r="N13" t="s">
        <v>526</v>
      </c>
      <c r="P13" t="str">
        <f t="shared" si="7"/>
        <v>IMPUESTO SOBRE JUEGOS CON APUESTAS RIFAS LOTERIAS SORTEOS Y PREMIOS</v>
      </c>
    </row>
    <row r="14" spans="1:16" x14ac:dyDescent="0.25">
      <c r="A14" s="172" t="s">
        <v>1723</v>
      </c>
      <c r="B14" s="166" t="s">
        <v>1724</v>
      </c>
      <c r="C14" s="138">
        <f t="shared" ref="C14:C15" si="8">VLOOKUP(A14,TABLA1,8,FALSE)</f>
        <v>15000000</v>
      </c>
      <c r="D14" s="145">
        <f t="shared" ref="D14:D15" si="9">VLOOKUP(A14,TABLA1,5,FALSE)</f>
        <v>15000000</v>
      </c>
      <c r="E14" s="138">
        <f t="shared" ref="E14:E15" si="10">+F14-D14</f>
        <v>-5551251.5699999984</v>
      </c>
      <c r="F14" s="145">
        <f t="shared" ref="F14:F15" si="11">VLOOKUP(A14,TABLA1,6,FALSE)</f>
        <v>9448748.4300000016</v>
      </c>
      <c r="G14" s="138">
        <f t="shared" ref="G14:G15" si="12">+F14</f>
        <v>9448748.4300000016</v>
      </c>
      <c r="H14" s="145">
        <f t="shared" ref="H14:H15" si="13">+G14</f>
        <v>9448748.4300000016</v>
      </c>
      <c r="I14" s="141">
        <f t="shared" ref="I14:I15" si="14">+H14-C14</f>
        <v>-5551251.5699999984</v>
      </c>
    </row>
    <row r="15" spans="1:16" x14ac:dyDescent="0.25">
      <c r="A15" s="161" t="s">
        <v>1726</v>
      </c>
      <c r="B15" s="162" t="s">
        <v>1755</v>
      </c>
      <c r="C15" s="139">
        <f t="shared" si="8"/>
        <v>15000000</v>
      </c>
      <c r="D15" s="146">
        <f t="shared" si="9"/>
        <v>15000000</v>
      </c>
      <c r="E15" s="139">
        <f t="shared" si="10"/>
        <v>-5551251.5699999984</v>
      </c>
      <c r="F15" s="146">
        <f t="shared" si="11"/>
        <v>9448748.4300000016</v>
      </c>
      <c r="G15" s="139">
        <f t="shared" si="12"/>
        <v>9448748.4300000016</v>
      </c>
      <c r="H15" s="146">
        <f t="shared" si="13"/>
        <v>9448748.4300000016</v>
      </c>
      <c r="I15" s="142">
        <f t="shared" si="14"/>
        <v>-5551251.5699999984</v>
      </c>
    </row>
    <row r="16" spans="1:16" s="34" customFormat="1" x14ac:dyDescent="0.25">
      <c r="A16" s="167" t="s">
        <v>528</v>
      </c>
      <c r="B16" s="167" t="s">
        <v>529</v>
      </c>
      <c r="C16" s="137">
        <f t="shared" si="1"/>
        <v>834560179</v>
      </c>
      <c r="D16" s="144">
        <f t="shared" si="2"/>
        <v>834560179</v>
      </c>
      <c r="E16" s="137">
        <f t="shared" si="4"/>
        <v>179922569.87999976</v>
      </c>
      <c r="F16" s="144">
        <f t="shared" si="3"/>
        <v>1014482748.8799998</v>
      </c>
      <c r="G16" s="137">
        <f t="shared" si="5"/>
        <v>1014482748.8799998</v>
      </c>
      <c r="H16" s="144">
        <f t="shared" si="5"/>
        <v>1014482748.8799998</v>
      </c>
      <c r="I16" s="140">
        <f t="shared" si="6"/>
        <v>179922569.87999976</v>
      </c>
      <c r="M16" s="34">
        <v>12000</v>
      </c>
      <c r="N16" s="34" t="s">
        <v>529</v>
      </c>
      <c r="P16" s="34" t="str">
        <f t="shared" si="7"/>
        <v>IMPUESTOS SOBRE EL PATRIMONIO</v>
      </c>
    </row>
    <row r="17" spans="1:16" s="33" customFormat="1" x14ac:dyDescent="0.25">
      <c r="A17" s="166" t="s">
        <v>530</v>
      </c>
      <c r="B17" s="166" t="s">
        <v>531</v>
      </c>
      <c r="C17" s="138">
        <f t="shared" si="1"/>
        <v>803142871</v>
      </c>
      <c r="D17" s="145">
        <f t="shared" si="2"/>
        <v>803142871</v>
      </c>
      <c r="E17" s="138">
        <f t="shared" si="4"/>
        <v>173551973.51999974</v>
      </c>
      <c r="F17" s="145">
        <f t="shared" si="3"/>
        <v>976694844.51999974</v>
      </c>
      <c r="G17" s="138">
        <f t="shared" si="5"/>
        <v>976694844.51999974</v>
      </c>
      <c r="H17" s="145">
        <f t="shared" si="5"/>
        <v>976694844.51999974</v>
      </c>
      <c r="I17" s="141">
        <f t="shared" si="6"/>
        <v>173551973.51999974</v>
      </c>
      <c r="M17" s="33">
        <v>12100</v>
      </c>
      <c r="N17" s="33" t="s">
        <v>531</v>
      </c>
      <c r="P17" s="33" t="str">
        <f t="shared" si="7"/>
        <v>IMPUESTO SOBRE TENENCIA O USO DE VEHICULOS ESTATAL</v>
      </c>
    </row>
    <row r="18" spans="1:16" x14ac:dyDescent="0.25">
      <c r="A18" s="162" t="s">
        <v>532</v>
      </c>
      <c r="B18" s="162" t="s">
        <v>533</v>
      </c>
      <c r="C18" s="139">
        <f t="shared" si="1"/>
        <v>785938632</v>
      </c>
      <c r="D18" s="146">
        <f t="shared" si="2"/>
        <v>785938632</v>
      </c>
      <c r="E18" s="139">
        <f t="shared" si="4"/>
        <v>162358410.48999977</v>
      </c>
      <c r="F18" s="146">
        <f t="shared" si="3"/>
        <v>948297042.48999977</v>
      </c>
      <c r="G18" s="139">
        <f t="shared" si="5"/>
        <v>948297042.48999977</v>
      </c>
      <c r="H18" s="146">
        <f t="shared" si="5"/>
        <v>948297042.48999977</v>
      </c>
      <c r="I18" s="142">
        <f t="shared" si="6"/>
        <v>162358410.48999977</v>
      </c>
      <c r="M18">
        <v>12101</v>
      </c>
      <c r="N18" t="s">
        <v>533</v>
      </c>
      <c r="P18" t="str">
        <f t="shared" si="7"/>
        <v>IMPUESTO SOBRE TENENCIA O USO DE VEHICULOS ESTATAL AUTOMOVILES</v>
      </c>
    </row>
    <row r="19" spans="1:16" x14ac:dyDescent="0.25">
      <c r="A19" s="162" t="s">
        <v>534</v>
      </c>
      <c r="B19" s="162" t="s">
        <v>535</v>
      </c>
      <c r="C19" s="139">
        <f t="shared" si="1"/>
        <v>14655995</v>
      </c>
      <c r="D19" s="146">
        <f t="shared" si="2"/>
        <v>14655995</v>
      </c>
      <c r="E19" s="139">
        <f t="shared" si="4"/>
        <v>13737272.169999994</v>
      </c>
      <c r="F19" s="146">
        <f t="shared" si="3"/>
        <v>28393267.169999994</v>
      </c>
      <c r="G19" s="139">
        <f t="shared" si="5"/>
        <v>28393267.169999994</v>
      </c>
      <c r="H19" s="146">
        <f t="shared" si="5"/>
        <v>28393267.169999994</v>
      </c>
      <c r="I19" s="142">
        <f t="shared" si="6"/>
        <v>13737272.169999994</v>
      </c>
      <c r="M19">
        <v>12102</v>
      </c>
      <c r="N19" t="s">
        <v>535</v>
      </c>
      <c r="P19" t="str">
        <f t="shared" si="7"/>
        <v>IMPUESTO SOBRE TENENCIA O USO DE VEHICULOS ESTATAL MOTOCICLETAS</v>
      </c>
    </row>
    <row r="20" spans="1:16" x14ac:dyDescent="0.25">
      <c r="A20" s="162" t="s">
        <v>536</v>
      </c>
      <c r="B20" s="162" t="s">
        <v>537</v>
      </c>
      <c r="C20" s="139">
        <f t="shared" si="1"/>
        <v>2545116</v>
      </c>
      <c r="D20" s="146">
        <f t="shared" si="2"/>
        <v>2545116</v>
      </c>
      <c r="E20" s="139">
        <f t="shared" si="4"/>
        <v>-2541543.14</v>
      </c>
      <c r="F20" s="146">
        <f t="shared" si="3"/>
        <v>3572.86</v>
      </c>
      <c r="G20" s="139">
        <f t="shared" si="5"/>
        <v>3572.86</v>
      </c>
      <c r="H20" s="146">
        <f t="shared" si="5"/>
        <v>3572.86</v>
      </c>
      <c r="I20" s="142">
        <f t="shared" si="6"/>
        <v>-2541543.14</v>
      </c>
      <c r="M20">
        <v>12103</v>
      </c>
      <c r="N20" t="s">
        <v>537</v>
      </c>
      <c r="P20" t="str">
        <f t="shared" si="7"/>
        <v>IMPUESTO SOBRE TENENCIA O USO DE VEHICULOS FORANEOS</v>
      </c>
    </row>
    <row r="21" spans="1:16" x14ac:dyDescent="0.25">
      <c r="A21" s="162" t="s">
        <v>538</v>
      </c>
      <c r="B21" s="162" t="s">
        <v>539</v>
      </c>
      <c r="C21" s="139">
        <f t="shared" si="1"/>
        <v>0</v>
      </c>
      <c r="D21" s="146">
        <f t="shared" si="2"/>
        <v>0</v>
      </c>
      <c r="E21" s="139">
        <f t="shared" si="4"/>
        <v>961</v>
      </c>
      <c r="F21" s="146">
        <f t="shared" si="3"/>
        <v>961</v>
      </c>
      <c r="G21" s="139">
        <f t="shared" si="5"/>
        <v>961</v>
      </c>
      <c r="H21" s="146">
        <f t="shared" si="5"/>
        <v>961</v>
      </c>
      <c r="I21" s="142">
        <f t="shared" si="6"/>
        <v>961</v>
      </c>
      <c r="M21">
        <v>12104</v>
      </c>
      <c r="N21" t="s">
        <v>539</v>
      </c>
      <c r="P21" t="str">
        <f t="shared" si="7"/>
        <v>TENENCIA ESTATAL</v>
      </c>
    </row>
    <row r="22" spans="1:16" x14ac:dyDescent="0.25">
      <c r="A22" s="162" t="s">
        <v>540</v>
      </c>
      <c r="B22" s="162" t="s">
        <v>541</v>
      </c>
      <c r="C22" s="139">
        <f t="shared" si="1"/>
        <v>3128</v>
      </c>
      <c r="D22" s="146">
        <f t="shared" si="2"/>
        <v>3128</v>
      </c>
      <c r="E22" s="139">
        <f t="shared" si="4"/>
        <v>-3127</v>
      </c>
      <c r="F22" s="146">
        <f t="shared" si="3"/>
        <v>1</v>
      </c>
      <c r="G22" s="139">
        <f t="shared" si="5"/>
        <v>1</v>
      </c>
      <c r="H22" s="146">
        <f t="shared" si="5"/>
        <v>1</v>
      </c>
      <c r="I22" s="142">
        <f t="shared" si="6"/>
        <v>-3127</v>
      </c>
      <c r="M22">
        <v>12105</v>
      </c>
      <c r="N22" t="s">
        <v>541</v>
      </c>
      <c r="P22" t="str">
        <f t="shared" si="7"/>
        <v>TENENCIA ESTATAL FORANEA</v>
      </c>
    </row>
    <row r="23" spans="1:16" s="33" customFormat="1" x14ac:dyDescent="0.25">
      <c r="A23" s="166" t="s">
        <v>542</v>
      </c>
      <c r="B23" s="166" t="s">
        <v>543</v>
      </c>
      <c r="C23" s="138">
        <f t="shared" si="1"/>
        <v>31417308</v>
      </c>
      <c r="D23" s="145">
        <f t="shared" si="2"/>
        <v>31417308</v>
      </c>
      <c r="E23" s="138">
        <f t="shared" si="4"/>
        <v>6370596.3600000069</v>
      </c>
      <c r="F23" s="145">
        <f t="shared" si="3"/>
        <v>37787904.360000007</v>
      </c>
      <c r="G23" s="138">
        <f t="shared" si="5"/>
        <v>37787904.360000007</v>
      </c>
      <c r="H23" s="145">
        <f t="shared" si="5"/>
        <v>37787904.360000007</v>
      </c>
      <c r="I23" s="141">
        <f t="shared" si="6"/>
        <v>6370596.3600000069</v>
      </c>
      <c r="M23" s="33">
        <v>12200</v>
      </c>
      <c r="N23" s="33" t="s">
        <v>543</v>
      </c>
      <c r="P23" s="33" t="str">
        <f t="shared" si="7"/>
        <v>IMPUESTO PARA LA MODERNIZACION DE REGISTROS PUBLICOS</v>
      </c>
    </row>
    <row r="24" spans="1:16" x14ac:dyDescent="0.25">
      <c r="A24" s="162" t="s">
        <v>544</v>
      </c>
      <c r="B24" s="162" t="s">
        <v>543</v>
      </c>
      <c r="C24" s="139">
        <f t="shared" si="1"/>
        <v>31417308</v>
      </c>
      <c r="D24" s="146">
        <f t="shared" si="2"/>
        <v>31417308</v>
      </c>
      <c r="E24" s="139">
        <f t="shared" si="4"/>
        <v>6370596.3600000069</v>
      </c>
      <c r="F24" s="146">
        <f t="shared" si="3"/>
        <v>37787904.360000007</v>
      </c>
      <c r="G24" s="139">
        <f t="shared" si="5"/>
        <v>37787904.360000007</v>
      </c>
      <c r="H24" s="146">
        <f t="shared" si="5"/>
        <v>37787904.360000007</v>
      </c>
      <c r="I24" s="142">
        <f t="shared" si="6"/>
        <v>6370596.3600000069</v>
      </c>
      <c r="M24">
        <v>12202</v>
      </c>
      <c r="N24" t="s">
        <v>543</v>
      </c>
      <c r="P24" t="str">
        <f t="shared" si="7"/>
        <v>IMPUESTO PARA LA MODERNIZACION DE REGISTROS PUBLICOS</v>
      </c>
    </row>
    <row r="25" spans="1:16" s="34" customFormat="1" x14ac:dyDescent="0.25">
      <c r="A25" s="167" t="s">
        <v>545</v>
      </c>
      <c r="B25" s="167" t="s">
        <v>546</v>
      </c>
      <c r="C25" s="137">
        <f t="shared" si="1"/>
        <v>45882258</v>
      </c>
      <c r="D25" s="144">
        <f t="shared" si="2"/>
        <v>45882258</v>
      </c>
      <c r="E25" s="137">
        <f t="shared" si="4"/>
        <v>11070335.469999999</v>
      </c>
      <c r="F25" s="144">
        <f t="shared" si="3"/>
        <v>56952593.469999999</v>
      </c>
      <c r="G25" s="137">
        <f t="shared" si="5"/>
        <v>56952593.469999999</v>
      </c>
      <c r="H25" s="144">
        <f t="shared" si="5"/>
        <v>56952593.469999999</v>
      </c>
      <c r="I25" s="140">
        <f t="shared" si="6"/>
        <v>11070335.469999999</v>
      </c>
      <c r="M25" s="34">
        <v>13000</v>
      </c>
      <c r="N25" s="34" t="s">
        <v>546</v>
      </c>
      <c r="P25" s="34" t="str">
        <f t="shared" si="7"/>
        <v>IMPUESTO SOBRE LA PRODUCCION EL CONSUMO Y LAS TRANSACCIONES</v>
      </c>
    </row>
    <row r="26" spans="1:16" s="33" customFormat="1" x14ac:dyDescent="0.25">
      <c r="A26" s="166" t="s">
        <v>547</v>
      </c>
      <c r="B26" s="166" t="s">
        <v>548</v>
      </c>
      <c r="C26" s="138">
        <f t="shared" si="1"/>
        <v>27388607</v>
      </c>
      <c r="D26" s="145">
        <f t="shared" si="2"/>
        <v>27388607</v>
      </c>
      <c r="E26" s="138">
        <f t="shared" si="4"/>
        <v>4433585.0199999996</v>
      </c>
      <c r="F26" s="145">
        <f t="shared" si="3"/>
        <v>31822192.02</v>
      </c>
      <c r="G26" s="138">
        <f t="shared" si="5"/>
        <v>31822192.02</v>
      </c>
      <c r="H26" s="145">
        <f t="shared" si="5"/>
        <v>31822192.02</v>
      </c>
      <c r="I26" s="141">
        <f t="shared" si="6"/>
        <v>4433585.0199999996</v>
      </c>
      <c r="M26" s="33">
        <v>13200</v>
      </c>
      <c r="N26" s="33" t="s">
        <v>548</v>
      </c>
      <c r="P26" s="33" t="str">
        <f t="shared" si="7"/>
        <v>IMPUESTO SOBRE EL CONSUMO</v>
      </c>
    </row>
    <row r="27" spans="1:16" x14ac:dyDescent="0.25">
      <c r="A27" s="162" t="s">
        <v>549</v>
      </c>
      <c r="B27" s="162" t="s">
        <v>550</v>
      </c>
      <c r="C27" s="139">
        <f t="shared" si="1"/>
        <v>15909681</v>
      </c>
      <c r="D27" s="146">
        <f t="shared" si="2"/>
        <v>15909681</v>
      </c>
      <c r="E27" s="139">
        <f t="shared" si="4"/>
        <v>-2152715.7400000002</v>
      </c>
      <c r="F27" s="146">
        <f t="shared" si="3"/>
        <v>13756965.26</v>
      </c>
      <c r="G27" s="139">
        <f t="shared" si="5"/>
        <v>13756965.26</v>
      </c>
      <c r="H27" s="146">
        <f t="shared" si="5"/>
        <v>13756965.26</v>
      </c>
      <c r="I27" s="142">
        <f t="shared" si="6"/>
        <v>-2152715.7400000002</v>
      </c>
      <c r="M27">
        <v>13201</v>
      </c>
      <c r="N27" t="s">
        <v>550</v>
      </c>
      <c r="P27" t="str">
        <f t="shared" si="7"/>
        <v>IMPUESTO POR SERVICIOS DE HOSPEDAJE</v>
      </c>
    </row>
    <row r="28" spans="1:16" x14ac:dyDescent="0.25">
      <c r="A28" s="161" t="s">
        <v>1729</v>
      </c>
      <c r="B28" s="162" t="s">
        <v>1730</v>
      </c>
      <c r="C28" s="139">
        <f t="shared" ref="C28:C29" si="15">VLOOKUP(A28,TABLA1,8,FALSE)</f>
        <v>3149616</v>
      </c>
      <c r="D28" s="146">
        <f t="shared" ref="D28:D29" si="16">VLOOKUP(A28,TABLA1,5,FALSE)</f>
        <v>3149616</v>
      </c>
      <c r="E28" s="139">
        <f t="shared" ref="E28:E29" si="17">+F28-D28</f>
        <v>-1878916.13</v>
      </c>
      <c r="F28" s="146">
        <f t="shared" ref="F28:F29" si="18">VLOOKUP(A28,TABLA1,6,FALSE)</f>
        <v>1270699.8700000001</v>
      </c>
      <c r="G28" s="139">
        <f t="shared" ref="G28:G29" si="19">+F28</f>
        <v>1270699.8700000001</v>
      </c>
      <c r="H28" s="146">
        <f t="shared" ref="H28:H29" si="20">+G28</f>
        <v>1270699.8700000001</v>
      </c>
      <c r="I28" s="142">
        <f t="shared" ref="I28:I29" si="21">+H28-C28</f>
        <v>-1878916.13</v>
      </c>
    </row>
    <row r="29" spans="1:16" x14ac:dyDescent="0.25">
      <c r="A29" s="161" t="s">
        <v>1731</v>
      </c>
      <c r="B29" s="162" t="s">
        <v>1732</v>
      </c>
      <c r="C29" s="139">
        <f t="shared" si="15"/>
        <v>8329310</v>
      </c>
      <c r="D29" s="146">
        <f t="shared" si="16"/>
        <v>8329310</v>
      </c>
      <c r="E29" s="139">
        <f t="shared" si="17"/>
        <v>8465216.8900000006</v>
      </c>
      <c r="F29" s="146">
        <f t="shared" si="18"/>
        <v>16794526.890000001</v>
      </c>
      <c r="G29" s="139">
        <f t="shared" si="19"/>
        <v>16794526.890000001</v>
      </c>
      <c r="H29" s="146">
        <f t="shared" si="20"/>
        <v>16794526.890000001</v>
      </c>
      <c r="I29" s="142">
        <f t="shared" si="21"/>
        <v>8465216.8900000006</v>
      </c>
    </row>
    <row r="30" spans="1:16" s="33" customFormat="1" x14ac:dyDescent="0.25">
      <c r="A30" s="166" t="s">
        <v>551</v>
      </c>
      <c r="B30" s="166" t="s">
        <v>552</v>
      </c>
      <c r="C30" s="138">
        <f t="shared" si="1"/>
        <v>18493651</v>
      </c>
      <c r="D30" s="145">
        <f t="shared" si="2"/>
        <v>18493651</v>
      </c>
      <c r="E30" s="138">
        <f t="shared" si="4"/>
        <v>6636750.450000003</v>
      </c>
      <c r="F30" s="145">
        <f t="shared" si="3"/>
        <v>25130401.450000003</v>
      </c>
      <c r="G30" s="138">
        <f t="shared" si="5"/>
        <v>25130401.450000003</v>
      </c>
      <c r="H30" s="145">
        <f t="shared" si="5"/>
        <v>25130401.450000003</v>
      </c>
      <c r="I30" s="141">
        <f t="shared" si="6"/>
        <v>6636750.450000003</v>
      </c>
      <c r="M30" s="33">
        <v>13300</v>
      </c>
      <c r="N30" s="33" t="s">
        <v>552</v>
      </c>
      <c r="P30" s="33" t="str">
        <f t="shared" si="7"/>
        <v>IMPUESTO SOBRE LAS TRANSACCIONES</v>
      </c>
    </row>
    <row r="31" spans="1:16" x14ac:dyDescent="0.25">
      <c r="A31" s="162" t="s">
        <v>553</v>
      </c>
      <c r="B31" s="162" t="s">
        <v>554</v>
      </c>
      <c r="C31" s="139">
        <f t="shared" si="1"/>
        <v>18493651</v>
      </c>
      <c r="D31" s="146">
        <f t="shared" si="2"/>
        <v>18493651</v>
      </c>
      <c r="E31" s="139">
        <f t="shared" si="4"/>
        <v>6636750.450000003</v>
      </c>
      <c r="F31" s="146">
        <f t="shared" si="3"/>
        <v>25130401.450000003</v>
      </c>
      <c r="G31" s="139">
        <f t="shared" ref="G31:H56" si="22">+F31</f>
        <v>25130401.450000003</v>
      </c>
      <c r="H31" s="146">
        <f t="shared" si="22"/>
        <v>25130401.450000003</v>
      </c>
      <c r="I31" s="142">
        <f t="shared" si="6"/>
        <v>6636750.450000003</v>
      </c>
      <c r="M31">
        <v>13301</v>
      </c>
      <c r="N31" t="s">
        <v>554</v>
      </c>
      <c r="P31" t="str">
        <f t="shared" si="7"/>
        <v>IMPUESTO SOBRE LA ENAJENACION DE VEHICULOS AUTOMOTORES USADOS</v>
      </c>
    </row>
    <row r="32" spans="1:16" s="34" customFormat="1" x14ac:dyDescent="0.25">
      <c r="A32" s="167" t="s">
        <v>555</v>
      </c>
      <c r="B32" s="167" t="s">
        <v>556</v>
      </c>
      <c r="C32" s="137">
        <f t="shared" si="1"/>
        <v>978500000</v>
      </c>
      <c r="D32" s="144">
        <f t="shared" si="2"/>
        <v>978500000</v>
      </c>
      <c r="E32" s="137">
        <f t="shared" si="4"/>
        <v>324629045.57999992</v>
      </c>
      <c r="F32" s="144">
        <f t="shared" si="3"/>
        <v>1303129045.5799999</v>
      </c>
      <c r="G32" s="137">
        <f t="shared" si="22"/>
        <v>1303129045.5799999</v>
      </c>
      <c r="H32" s="144">
        <f t="shared" si="22"/>
        <v>1303129045.5799999</v>
      </c>
      <c r="I32" s="140">
        <f t="shared" si="6"/>
        <v>324629045.57999992</v>
      </c>
      <c r="M32" s="34">
        <v>15000</v>
      </c>
      <c r="N32" s="34" t="s">
        <v>556</v>
      </c>
      <c r="P32" s="34" t="str">
        <f t="shared" si="7"/>
        <v>IMPUESTO SOBRE NOMINAS Y ASIMILABLES</v>
      </c>
    </row>
    <row r="33" spans="1:16" s="33" customFormat="1" x14ac:dyDescent="0.25">
      <c r="A33" s="166" t="s">
        <v>557</v>
      </c>
      <c r="B33" s="166" t="s">
        <v>558</v>
      </c>
      <c r="C33" s="138">
        <f t="shared" si="1"/>
        <v>978500000</v>
      </c>
      <c r="D33" s="145">
        <f t="shared" si="2"/>
        <v>978500000</v>
      </c>
      <c r="E33" s="138">
        <f t="shared" si="4"/>
        <v>324629045.57999992</v>
      </c>
      <c r="F33" s="145">
        <f t="shared" si="3"/>
        <v>1303129045.5799999</v>
      </c>
      <c r="G33" s="138">
        <f t="shared" si="22"/>
        <v>1303129045.5799999</v>
      </c>
      <c r="H33" s="145">
        <f t="shared" si="22"/>
        <v>1303129045.5799999</v>
      </c>
      <c r="I33" s="141">
        <f t="shared" si="6"/>
        <v>324629045.57999992</v>
      </c>
      <c r="M33" s="33">
        <v>15100</v>
      </c>
      <c r="N33" s="33" t="s">
        <v>558</v>
      </c>
      <c r="P33" s="33" t="str">
        <f t="shared" si="7"/>
        <v>IMPUESTO SOBRE NOMINA</v>
      </c>
    </row>
    <row r="34" spans="1:16" x14ac:dyDescent="0.25">
      <c r="A34" s="162" t="s">
        <v>559</v>
      </c>
      <c r="B34" s="162" t="s">
        <v>560</v>
      </c>
      <c r="C34" s="139">
        <f t="shared" si="1"/>
        <v>923289281</v>
      </c>
      <c r="D34" s="146">
        <f t="shared" si="2"/>
        <v>923289281</v>
      </c>
      <c r="E34" s="139">
        <f t="shared" si="4"/>
        <v>346709614.29999995</v>
      </c>
      <c r="F34" s="146">
        <f t="shared" si="3"/>
        <v>1269998895.3</v>
      </c>
      <c r="G34" s="139">
        <f t="shared" si="22"/>
        <v>1269998895.3</v>
      </c>
      <c r="H34" s="146">
        <f t="shared" si="22"/>
        <v>1269998895.3</v>
      </c>
      <c r="I34" s="142">
        <f t="shared" si="6"/>
        <v>346709614.29999995</v>
      </c>
      <c r="M34">
        <v>15101</v>
      </c>
      <c r="N34" t="s">
        <v>560</v>
      </c>
      <c r="P34" t="str">
        <f t="shared" si="7"/>
        <v>IMPUESTO SOBRE NOMINA DECLARACION MENSUAL</v>
      </c>
    </row>
    <row r="35" spans="1:16" x14ac:dyDescent="0.25">
      <c r="A35" s="162" t="s">
        <v>561</v>
      </c>
      <c r="B35" s="162" t="s">
        <v>562</v>
      </c>
      <c r="C35" s="139">
        <f t="shared" si="1"/>
        <v>35033783</v>
      </c>
      <c r="D35" s="146">
        <f t="shared" si="2"/>
        <v>35033783</v>
      </c>
      <c r="E35" s="139">
        <f t="shared" si="4"/>
        <v>-2342082.8999999985</v>
      </c>
      <c r="F35" s="146">
        <f t="shared" si="3"/>
        <v>32691700.100000001</v>
      </c>
      <c r="G35" s="139">
        <f t="shared" si="22"/>
        <v>32691700.100000001</v>
      </c>
      <c r="H35" s="146">
        <f t="shared" si="22"/>
        <v>32691700.100000001</v>
      </c>
      <c r="I35" s="142">
        <f t="shared" si="6"/>
        <v>-2342082.8999999985</v>
      </c>
      <c r="M35">
        <v>15102</v>
      </c>
      <c r="N35" t="s">
        <v>562</v>
      </c>
      <c r="P35" t="str">
        <f t="shared" si="7"/>
        <v>IMPUESTO SOBRE NOMINA DECLARACION TRIMESTRAL</v>
      </c>
    </row>
    <row r="36" spans="1:16" x14ac:dyDescent="0.25">
      <c r="A36" s="162" t="s">
        <v>563</v>
      </c>
      <c r="B36" s="162" t="s">
        <v>564</v>
      </c>
      <c r="C36" s="139">
        <f t="shared" si="1"/>
        <v>20176936</v>
      </c>
      <c r="D36" s="146">
        <f t="shared" si="2"/>
        <v>20176936</v>
      </c>
      <c r="E36" s="139">
        <f t="shared" si="4"/>
        <v>-19738485.82</v>
      </c>
      <c r="F36" s="146">
        <f t="shared" si="3"/>
        <v>438450.18</v>
      </c>
      <c r="G36" s="139">
        <f t="shared" si="22"/>
        <v>438450.18</v>
      </c>
      <c r="H36" s="146">
        <f t="shared" si="22"/>
        <v>438450.18</v>
      </c>
      <c r="I36" s="142">
        <f t="shared" si="6"/>
        <v>-19738485.82</v>
      </c>
      <c r="M36">
        <v>15103</v>
      </c>
      <c r="N36" t="s">
        <v>564</v>
      </c>
      <c r="P36" t="str">
        <f t="shared" si="7"/>
        <v>IMPUESTO SOBRE NOMINA DECLARACION ANUAL</v>
      </c>
    </row>
    <row r="37" spans="1:16" x14ac:dyDescent="0.25">
      <c r="A37" s="173" t="s">
        <v>1736</v>
      </c>
      <c r="B37" s="167" t="s">
        <v>1702</v>
      </c>
      <c r="C37" s="137">
        <f t="shared" ref="C37:C42" si="23">VLOOKUP(A37,TABLA1,8,FALSE)</f>
        <v>112000000</v>
      </c>
      <c r="D37" s="144">
        <f t="shared" ref="D37:D42" si="24">VLOOKUP(A37,TABLA1,5,FALSE)</f>
        <v>112000000</v>
      </c>
      <c r="E37" s="137">
        <f t="shared" ref="E37:E42" si="25">+F37-D37</f>
        <v>-97501243.629999995</v>
      </c>
      <c r="F37" s="144">
        <f t="shared" ref="F37:F42" si="26">VLOOKUP(A37,TABLA1,6,FALSE)</f>
        <v>14498756.369999999</v>
      </c>
      <c r="G37" s="137">
        <f t="shared" ref="G37:G42" si="27">+F37</f>
        <v>14498756.369999999</v>
      </c>
      <c r="H37" s="144">
        <f t="shared" ref="H37:H42" si="28">+G37</f>
        <v>14498756.369999999</v>
      </c>
      <c r="I37" s="140">
        <f t="shared" ref="I37:I42" si="29">+H37-C37</f>
        <v>-97501243.629999995</v>
      </c>
    </row>
    <row r="38" spans="1:16" x14ac:dyDescent="0.25">
      <c r="A38" s="172" t="s">
        <v>1737</v>
      </c>
      <c r="B38" s="166" t="s">
        <v>1703</v>
      </c>
      <c r="C38" s="138">
        <f t="shared" si="23"/>
        <v>112000000</v>
      </c>
      <c r="D38" s="145">
        <f t="shared" si="24"/>
        <v>112000000</v>
      </c>
      <c r="E38" s="138">
        <f t="shared" si="25"/>
        <v>-97501243.629999995</v>
      </c>
      <c r="F38" s="145">
        <f t="shared" si="26"/>
        <v>14498756.369999999</v>
      </c>
      <c r="G38" s="138">
        <f t="shared" si="27"/>
        <v>14498756.369999999</v>
      </c>
      <c r="H38" s="145">
        <f t="shared" si="28"/>
        <v>14498756.369999999</v>
      </c>
      <c r="I38" s="141">
        <f t="shared" si="29"/>
        <v>-97501243.629999995</v>
      </c>
    </row>
    <row r="39" spans="1:16" x14ac:dyDescent="0.25">
      <c r="A39" s="161" t="s">
        <v>1738</v>
      </c>
      <c r="B39" s="162" t="s">
        <v>1704</v>
      </c>
      <c r="C39" s="139">
        <f t="shared" si="23"/>
        <v>100000000</v>
      </c>
      <c r="D39" s="146">
        <f t="shared" si="24"/>
        <v>100000000</v>
      </c>
      <c r="E39" s="139">
        <f t="shared" si="25"/>
        <v>-88024874.480000004</v>
      </c>
      <c r="F39" s="146">
        <f t="shared" si="26"/>
        <v>11975125.52</v>
      </c>
      <c r="G39" s="139">
        <f t="shared" si="27"/>
        <v>11975125.52</v>
      </c>
      <c r="H39" s="146">
        <f t="shared" si="28"/>
        <v>11975125.52</v>
      </c>
      <c r="I39" s="142">
        <f t="shared" si="29"/>
        <v>-88024874.480000004</v>
      </c>
    </row>
    <row r="40" spans="1:16" x14ac:dyDescent="0.25">
      <c r="A40" s="161" t="s">
        <v>1739</v>
      </c>
      <c r="B40" s="162" t="s">
        <v>1705</v>
      </c>
      <c r="C40" s="139">
        <f t="shared" si="23"/>
        <v>2000000</v>
      </c>
      <c r="D40" s="146">
        <f t="shared" si="24"/>
        <v>2000000</v>
      </c>
      <c r="E40" s="139">
        <f t="shared" si="25"/>
        <v>-1117846.81</v>
      </c>
      <c r="F40" s="146">
        <f t="shared" si="26"/>
        <v>882153.19000000006</v>
      </c>
      <c r="G40" s="139">
        <f t="shared" si="27"/>
        <v>882153.19000000006</v>
      </c>
      <c r="H40" s="146">
        <f t="shared" si="28"/>
        <v>882153.19000000006</v>
      </c>
      <c r="I40" s="142">
        <f t="shared" si="29"/>
        <v>-1117846.81</v>
      </c>
    </row>
    <row r="41" spans="1:16" x14ac:dyDescent="0.25">
      <c r="A41" s="161" t="s">
        <v>1740</v>
      </c>
      <c r="B41" s="162" t="s">
        <v>1706</v>
      </c>
      <c r="C41" s="139">
        <f t="shared" si="23"/>
        <v>5000000</v>
      </c>
      <c r="D41" s="146">
        <f t="shared" si="24"/>
        <v>5000000</v>
      </c>
      <c r="E41" s="139">
        <f t="shared" si="25"/>
        <v>-4182884.08</v>
      </c>
      <c r="F41" s="146">
        <f t="shared" si="26"/>
        <v>817115.92</v>
      </c>
      <c r="G41" s="139">
        <f t="shared" si="27"/>
        <v>817115.92</v>
      </c>
      <c r="H41" s="146">
        <f t="shared" si="28"/>
        <v>817115.92</v>
      </c>
      <c r="I41" s="142">
        <f t="shared" si="29"/>
        <v>-4182884.08</v>
      </c>
    </row>
    <row r="42" spans="1:16" x14ac:dyDescent="0.25">
      <c r="A42" s="161" t="s">
        <v>1741</v>
      </c>
      <c r="B42" s="162" t="s">
        <v>1707</v>
      </c>
      <c r="C42" s="139">
        <f t="shared" si="23"/>
        <v>5000000</v>
      </c>
      <c r="D42" s="146">
        <f t="shared" si="24"/>
        <v>5000000</v>
      </c>
      <c r="E42" s="139">
        <f t="shared" si="25"/>
        <v>-4175638.26</v>
      </c>
      <c r="F42" s="146">
        <f t="shared" si="26"/>
        <v>824361.74</v>
      </c>
      <c r="G42" s="139">
        <f t="shared" si="27"/>
        <v>824361.74</v>
      </c>
      <c r="H42" s="146">
        <f t="shared" si="28"/>
        <v>824361.74</v>
      </c>
      <c r="I42" s="142">
        <f t="shared" si="29"/>
        <v>-4175638.26</v>
      </c>
    </row>
    <row r="43" spans="1:16" s="34" customFormat="1" x14ac:dyDescent="0.25">
      <c r="A43" s="167" t="s">
        <v>565</v>
      </c>
      <c r="B43" s="167" t="s">
        <v>566</v>
      </c>
      <c r="C43" s="137">
        <f t="shared" si="1"/>
        <v>7723834</v>
      </c>
      <c r="D43" s="144">
        <f t="shared" si="2"/>
        <v>7723834</v>
      </c>
      <c r="E43" s="137">
        <f t="shared" si="4"/>
        <v>250035265.19</v>
      </c>
      <c r="F43" s="144">
        <f t="shared" si="3"/>
        <v>257759099.19</v>
      </c>
      <c r="G43" s="137">
        <f t="shared" si="22"/>
        <v>257759099.19</v>
      </c>
      <c r="H43" s="144">
        <f t="shared" si="22"/>
        <v>257759099.19</v>
      </c>
      <c r="I43" s="140">
        <f t="shared" si="6"/>
        <v>250035265.19</v>
      </c>
      <c r="M43" s="34">
        <v>17000</v>
      </c>
      <c r="N43" s="34" t="s">
        <v>566</v>
      </c>
      <c r="P43" s="34" t="str">
        <f t="shared" si="7"/>
        <v>ACCESORIOS DE IMPUESTOS</v>
      </c>
    </row>
    <row r="44" spans="1:16" s="33" customFormat="1" x14ac:dyDescent="0.25">
      <c r="A44" s="166" t="s">
        <v>567</v>
      </c>
      <c r="B44" s="166" t="s">
        <v>568</v>
      </c>
      <c r="C44" s="138">
        <f t="shared" si="1"/>
        <v>661427</v>
      </c>
      <c r="D44" s="145">
        <f t="shared" si="2"/>
        <v>661427</v>
      </c>
      <c r="E44" s="138">
        <f t="shared" si="4"/>
        <v>50994909.229999997</v>
      </c>
      <c r="F44" s="145">
        <f t="shared" si="3"/>
        <v>51656336.229999997</v>
      </c>
      <c r="G44" s="138">
        <f t="shared" si="22"/>
        <v>51656336.229999997</v>
      </c>
      <c r="H44" s="145">
        <f t="shared" si="22"/>
        <v>51656336.229999997</v>
      </c>
      <c r="I44" s="141">
        <f t="shared" si="6"/>
        <v>50994909.229999997</v>
      </c>
      <c r="M44" s="33">
        <v>17100</v>
      </c>
      <c r="N44" s="33" t="s">
        <v>568</v>
      </c>
      <c r="P44" s="33" t="str">
        <f t="shared" si="7"/>
        <v>ACTUALIZACION IMPUESTOS</v>
      </c>
    </row>
    <row r="45" spans="1:16" x14ac:dyDescent="0.25">
      <c r="A45" s="162" t="s">
        <v>569</v>
      </c>
      <c r="B45" s="162" t="s">
        <v>570</v>
      </c>
      <c r="C45" s="139">
        <f t="shared" si="1"/>
        <v>410924</v>
      </c>
      <c r="D45" s="146">
        <f t="shared" si="2"/>
        <v>410924</v>
      </c>
      <c r="E45" s="139">
        <f t="shared" si="4"/>
        <v>50719285.869999997</v>
      </c>
      <c r="F45" s="146">
        <f t="shared" si="3"/>
        <v>51130209.869999997</v>
      </c>
      <c r="G45" s="139">
        <f t="shared" si="22"/>
        <v>51130209.869999997</v>
      </c>
      <c r="H45" s="146">
        <f t="shared" si="22"/>
        <v>51130209.869999997</v>
      </c>
      <c r="I45" s="142">
        <f t="shared" si="6"/>
        <v>50719285.869999997</v>
      </c>
      <c r="M45">
        <v>17101</v>
      </c>
      <c r="N45" t="s">
        <v>570</v>
      </c>
      <c r="P45" t="str">
        <f t="shared" si="7"/>
        <v>ACTUALIZACION IMPUESTO SOBRE NOMINA</v>
      </c>
    </row>
    <row r="46" spans="1:16" x14ac:dyDescent="0.25">
      <c r="A46" s="162" t="s">
        <v>571</v>
      </c>
      <c r="B46" s="162" t="s">
        <v>572</v>
      </c>
      <c r="C46" s="139">
        <f t="shared" si="1"/>
        <v>33879</v>
      </c>
      <c r="D46" s="146">
        <f t="shared" si="2"/>
        <v>33879</v>
      </c>
      <c r="E46" s="139">
        <f t="shared" si="4"/>
        <v>-26515.05</v>
      </c>
      <c r="F46" s="146">
        <f t="shared" si="3"/>
        <v>7363.95</v>
      </c>
      <c r="G46" s="139">
        <f t="shared" si="22"/>
        <v>7363.95</v>
      </c>
      <c r="H46" s="146">
        <f t="shared" si="22"/>
        <v>7363.95</v>
      </c>
      <c r="I46" s="142">
        <f t="shared" si="6"/>
        <v>-26515.05</v>
      </c>
      <c r="M46">
        <v>17102</v>
      </c>
      <c r="N46" t="s">
        <v>572</v>
      </c>
      <c r="P46" t="str">
        <f t="shared" si="7"/>
        <v>ACTUALIZACION IMPUESTO POR SERVICIOS DE HOSPEDAJE</v>
      </c>
    </row>
    <row r="47" spans="1:16" x14ac:dyDescent="0.25">
      <c r="A47" s="162" t="s">
        <v>573</v>
      </c>
      <c r="B47" s="162" t="s">
        <v>1671</v>
      </c>
      <c r="C47" s="139">
        <f t="shared" si="1"/>
        <v>0</v>
      </c>
      <c r="D47" s="146">
        <f t="shared" si="2"/>
        <v>0</v>
      </c>
      <c r="E47" s="139">
        <f t="shared" si="4"/>
        <v>1</v>
      </c>
      <c r="F47" s="146">
        <f t="shared" si="3"/>
        <v>1</v>
      </c>
      <c r="G47" s="139">
        <f t="shared" si="22"/>
        <v>1</v>
      </c>
      <c r="H47" s="146">
        <f t="shared" si="22"/>
        <v>1</v>
      </c>
      <c r="I47" s="142">
        <f t="shared" si="6"/>
        <v>1</v>
      </c>
      <c r="M47">
        <v>17104</v>
      </c>
      <c r="N47" t="s">
        <v>574</v>
      </c>
      <c r="P47" t="str">
        <f t="shared" si="7"/>
        <v>ACTUALIZACION IMPUESTO A LAS DEMASIAS CADUCAS</v>
      </c>
    </row>
    <row r="48" spans="1:16" x14ac:dyDescent="0.25">
      <c r="A48" s="162" t="s">
        <v>575</v>
      </c>
      <c r="B48" s="162" t="s">
        <v>576</v>
      </c>
      <c r="C48" s="139">
        <f t="shared" si="1"/>
        <v>41957</v>
      </c>
      <c r="D48" s="146">
        <f t="shared" si="2"/>
        <v>41957</v>
      </c>
      <c r="E48" s="139">
        <f t="shared" si="4"/>
        <v>17523.28</v>
      </c>
      <c r="F48" s="146">
        <f t="shared" si="3"/>
        <v>59480.28</v>
      </c>
      <c r="G48" s="139">
        <f t="shared" si="22"/>
        <v>59480.28</v>
      </c>
      <c r="H48" s="146">
        <f t="shared" si="22"/>
        <v>59480.28</v>
      </c>
      <c r="I48" s="142">
        <f t="shared" si="6"/>
        <v>17523.28</v>
      </c>
      <c r="M48">
        <v>17105</v>
      </c>
      <c r="N48" t="s">
        <v>576</v>
      </c>
      <c r="P48" t="str">
        <f t="shared" si="7"/>
        <v>ACTUALIZACION DE IMPUESTO SOBRE TENENCIA ESTATAL</v>
      </c>
    </row>
    <row r="49" spans="1:16" ht="23.25" x14ac:dyDescent="0.25">
      <c r="A49" s="161" t="s">
        <v>1552</v>
      </c>
      <c r="B49" s="162" t="s">
        <v>1686</v>
      </c>
      <c r="C49" s="139">
        <f t="shared" ref="C49" si="30">VLOOKUP(A49,TABLA1,8,FALSE)</f>
        <v>16746</v>
      </c>
      <c r="D49" s="146">
        <f t="shared" ref="D49" si="31">VLOOKUP(A49,TABLA1,5,FALSE)</f>
        <v>16746</v>
      </c>
      <c r="E49" s="139">
        <f t="shared" ref="E49" si="32">+F49-D49</f>
        <v>6446.5300000000061</v>
      </c>
      <c r="F49" s="146">
        <f t="shared" ref="F49" si="33">VLOOKUP(A49,TABLA1,6,FALSE)</f>
        <v>23192.530000000006</v>
      </c>
      <c r="G49" s="139">
        <f t="shared" ref="G49" si="34">+F49</f>
        <v>23192.530000000006</v>
      </c>
      <c r="H49" s="146">
        <f t="shared" ref="H49" si="35">+G49</f>
        <v>23192.530000000006</v>
      </c>
      <c r="I49" s="142">
        <f t="shared" ref="I49" si="36">+H49-C49</f>
        <v>6446.5300000000061</v>
      </c>
    </row>
    <row r="50" spans="1:16" x14ac:dyDescent="0.25">
      <c r="A50" s="161" t="s">
        <v>1822</v>
      </c>
      <c r="B50" s="162" t="s">
        <v>1826</v>
      </c>
      <c r="C50" s="139">
        <f t="shared" ref="C50:C51" si="37">VLOOKUP(A50,TABLA1,8,FALSE)</f>
        <v>156680</v>
      </c>
      <c r="D50" s="146">
        <f t="shared" ref="D50:D51" si="38">VLOOKUP(A50,TABLA1,5,FALSE)</f>
        <v>156680</v>
      </c>
      <c r="E50" s="139">
        <f t="shared" ref="E50:E51" si="39">+F50-D50</f>
        <v>-141571.09</v>
      </c>
      <c r="F50" s="146">
        <f t="shared" ref="F50:F51" si="40">VLOOKUP(A50,TABLA1,6,FALSE)</f>
        <v>15108.910000000002</v>
      </c>
      <c r="G50" s="139">
        <f t="shared" ref="G50:G51" si="41">+F50</f>
        <v>15108.910000000002</v>
      </c>
      <c r="H50" s="146">
        <f t="shared" ref="H50:H51" si="42">+G50</f>
        <v>15108.910000000002</v>
      </c>
      <c r="I50" s="142">
        <f t="shared" ref="I50:I51" si="43">+H50-C50</f>
        <v>-141571.09</v>
      </c>
    </row>
    <row r="51" spans="1:16" x14ac:dyDescent="0.25">
      <c r="A51" s="161" t="s">
        <v>1823</v>
      </c>
      <c r="B51" s="162" t="s">
        <v>1827</v>
      </c>
      <c r="C51" s="139">
        <f t="shared" si="37"/>
        <v>705</v>
      </c>
      <c r="D51" s="146">
        <f t="shared" si="38"/>
        <v>705</v>
      </c>
      <c r="E51" s="139">
        <f t="shared" si="39"/>
        <v>149299.43000000002</v>
      </c>
      <c r="F51" s="146">
        <f t="shared" si="40"/>
        <v>150004.43000000002</v>
      </c>
      <c r="G51" s="139">
        <f t="shared" si="41"/>
        <v>150004.43000000002</v>
      </c>
      <c r="H51" s="146">
        <f t="shared" si="42"/>
        <v>150004.43000000002</v>
      </c>
      <c r="I51" s="142">
        <f t="shared" si="43"/>
        <v>149299.43000000002</v>
      </c>
    </row>
    <row r="52" spans="1:16" x14ac:dyDescent="0.25">
      <c r="A52" s="161" t="s">
        <v>1885</v>
      </c>
      <c r="B52" s="162" t="s">
        <v>1886</v>
      </c>
      <c r="C52" s="139">
        <f t="shared" ref="C52" si="44">VLOOKUP(A52,TABLA1,8,FALSE)</f>
        <v>536</v>
      </c>
      <c r="D52" s="146">
        <f t="shared" ref="D52" si="45">VLOOKUP(A52,TABLA1,5,FALSE)</f>
        <v>536</v>
      </c>
      <c r="E52" s="139">
        <f t="shared" ref="E52" si="46">+F52-D52</f>
        <v>270439.26</v>
      </c>
      <c r="F52" s="146">
        <f t="shared" ref="F52" si="47">VLOOKUP(A52,TABLA1,6,FALSE)</f>
        <v>270975.26</v>
      </c>
      <c r="G52" s="139">
        <f t="shared" ref="G52" si="48">+F52</f>
        <v>270975.26</v>
      </c>
      <c r="H52" s="146">
        <f t="shared" ref="H52" si="49">+G52</f>
        <v>270975.26</v>
      </c>
      <c r="I52" s="142">
        <f t="shared" ref="I52" si="50">+H52-C52</f>
        <v>270439.26</v>
      </c>
    </row>
    <row r="53" spans="1:16" s="33" customFormat="1" x14ac:dyDescent="0.25">
      <c r="A53" s="166" t="s">
        <v>577</v>
      </c>
      <c r="B53" s="166" t="s">
        <v>578</v>
      </c>
      <c r="C53" s="138">
        <f t="shared" si="1"/>
        <v>6757855</v>
      </c>
      <c r="D53" s="145">
        <f t="shared" si="2"/>
        <v>6757855</v>
      </c>
      <c r="E53" s="138">
        <f t="shared" si="4"/>
        <v>198658897.31</v>
      </c>
      <c r="F53" s="145">
        <f t="shared" si="3"/>
        <v>205416752.31</v>
      </c>
      <c r="G53" s="138">
        <f t="shared" si="22"/>
        <v>205416752.31</v>
      </c>
      <c r="H53" s="145">
        <f t="shared" si="22"/>
        <v>205416752.31</v>
      </c>
      <c r="I53" s="141">
        <f t="shared" si="6"/>
        <v>198658897.31</v>
      </c>
      <c r="M53" s="33">
        <v>17200</v>
      </c>
      <c r="N53" s="33" t="s">
        <v>578</v>
      </c>
      <c r="P53" s="33" t="str">
        <f t="shared" si="7"/>
        <v>RECARGOS IMPUESTOS</v>
      </c>
    </row>
    <row r="54" spans="1:16" x14ac:dyDescent="0.25">
      <c r="A54" s="162" t="s">
        <v>579</v>
      </c>
      <c r="B54" s="162" t="s">
        <v>580</v>
      </c>
      <c r="C54" s="139">
        <f t="shared" si="1"/>
        <v>4722742</v>
      </c>
      <c r="D54" s="146">
        <f t="shared" si="2"/>
        <v>4722742</v>
      </c>
      <c r="E54" s="139">
        <f t="shared" si="4"/>
        <v>198362846.42000002</v>
      </c>
      <c r="F54" s="146">
        <f t="shared" si="3"/>
        <v>203085588.42000002</v>
      </c>
      <c r="G54" s="139">
        <f t="shared" si="22"/>
        <v>203085588.42000002</v>
      </c>
      <c r="H54" s="146">
        <f t="shared" si="22"/>
        <v>203085588.42000002</v>
      </c>
      <c r="I54" s="142">
        <f t="shared" si="6"/>
        <v>198362846.42000002</v>
      </c>
      <c r="M54">
        <v>17201</v>
      </c>
      <c r="N54" t="s">
        <v>580</v>
      </c>
      <c r="P54" t="str">
        <f t="shared" si="7"/>
        <v>RECARGOS IMPUESTO SOBRE NOMINA</v>
      </c>
    </row>
    <row r="55" spans="1:16" x14ac:dyDescent="0.25">
      <c r="A55" s="162" t="s">
        <v>581</v>
      </c>
      <c r="B55" s="162" t="s">
        <v>582</v>
      </c>
      <c r="C55" s="139">
        <f t="shared" si="1"/>
        <v>97240</v>
      </c>
      <c r="D55" s="146">
        <f t="shared" si="2"/>
        <v>97240</v>
      </c>
      <c r="E55" s="139">
        <f t="shared" si="4"/>
        <v>-22843.17</v>
      </c>
      <c r="F55" s="146">
        <f t="shared" si="3"/>
        <v>74396.83</v>
      </c>
      <c r="G55" s="139">
        <f t="shared" si="22"/>
        <v>74396.83</v>
      </c>
      <c r="H55" s="146">
        <f t="shared" si="22"/>
        <v>74396.83</v>
      </c>
      <c r="I55" s="142">
        <f t="shared" si="6"/>
        <v>-22843.17</v>
      </c>
      <c r="M55">
        <v>17202</v>
      </c>
      <c r="N55" t="s">
        <v>582</v>
      </c>
      <c r="P55" t="str">
        <f t="shared" si="7"/>
        <v>RECARGOS IMPUESTO POR SERVICIOS DE HOSPEDAJE</v>
      </c>
    </row>
    <row r="56" spans="1:16" x14ac:dyDescent="0.25">
      <c r="A56" s="162" t="s">
        <v>583</v>
      </c>
      <c r="B56" s="162" t="s">
        <v>584</v>
      </c>
      <c r="C56" s="139">
        <f t="shared" ref="C56:C91" si="51">VLOOKUP(A56,TABLA1,8,FALSE)</f>
        <v>1526623</v>
      </c>
      <c r="D56" s="146">
        <f t="shared" ref="D56:D91" si="52">VLOOKUP(A56,TABLA1,5,FALSE)</f>
        <v>1526623</v>
      </c>
      <c r="E56" s="139">
        <f t="shared" si="4"/>
        <v>-1526623</v>
      </c>
      <c r="F56" s="146">
        <f t="shared" ref="F56:F91" si="53">VLOOKUP(A56,TABLA1,6,FALSE)</f>
        <v>0</v>
      </c>
      <c r="G56" s="139">
        <f t="shared" si="22"/>
        <v>0</v>
      </c>
      <c r="H56" s="146">
        <f t="shared" si="22"/>
        <v>0</v>
      </c>
      <c r="I56" s="142">
        <f t="shared" si="6"/>
        <v>-1526623</v>
      </c>
      <c r="M56">
        <v>17203</v>
      </c>
      <c r="N56" t="s">
        <v>584</v>
      </c>
      <c r="P56" t="str">
        <f t="shared" si="7"/>
        <v>RECARGOS DE IMPUESTO SOBRE ENAJENACION DE VEHICULOS USADOS</v>
      </c>
    </row>
    <row r="57" spans="1:16" x14ac:dyDescent="0.25">
      <c r="A57" s="162" t="s">
        <v>585</v>
      </c>
      <c r="B57" s="162" t="s">
        <v>1672</v>
      </c>
      <c r="C57" s="139">
        <f t="shared" si="51"/>
        <v>124</v>
      </c>
      <c r="D57" s="146">
        <f t="shared" si="52"/>
        <v>124</v>
      </c>
      <c r="E57" s="139">
        <f t="shared" si="4"/>
        <v>16100</v>
      </c>
      <c r="F57" s="146">
        <f t="shared" si="53"/>
        <v>16224</v>
      </c>
      <c r="G57" s="139">
        <f t="shared" ref="G57:H79" si="54">+F57</f>
        <v>16224</v>
      </c>
      <c r="H57" s="146">
        <f t="shared" si="54"/>
        <v>16224</v>
      </c>
      <c r="I57" s="142">
        <f t="shared" si="6"/>
        <v>16100</v>
      </c>
      <c r="M57">
        <v>17204</v>
      </c>
      <c r="N57" t="s">
        <v>586</v>
      </c>
      <c r="P57" t="str">
        <f t="shared" si="7"/>
        <v>RECARGOS IMPUESTO A LAS DEMASIAS CADUCAS</v>
      </c>
    </row>
    <row r="58" spans="1:16" x14ac:dyDescent="0.25">
      <c r="A58" s="162" t="s">
        <v>587</v>
      </c>
      <c r="B58" s="162" t="s">
        <v>588</v>
      </c>
      <c r="C58" s="139">
        <f t="shared" si="51"/>
        <v>198029</v>
      </c>
      <c r="D58" s="146">
        <f t="shared" si="52"/>
        <v>198029</v>
      </c>
      <c r="E58" s="139">
        <f t="shared" si="4"/>
        <v>72905.780000000028</v>
      </c>
      <c r="F58" s="146">
        <f t="shared" si="53"/>
        <v>270934.78000000003</v>
      </c>
      <c r="G58" s="139">
        <f t="shared" si="54"/>
        <v>270934.78000000003</v>
      </c>
      <c r="H58" s="146">
        <f t="shared" si="54"/>
        <v>270934.78000000003</v>
      </c>
      <c r="I58" s="142">
        <f t="shared" si="6"/>
        <v>72905.780000000028</v>
      </c>
      <c r="M58">
        <v>17205</v>
      </c>
      <c r="N58" t="s">
        <v>588</v>
      </c>
      <c r="P58" t="str">
        <f t="shared" si="7"/>
        <v>RECARGOS IMPUESTO POR TENENCIA ESTATAL</v>
      </c>
    </row>
    <row r="59" spans="1:16" ht="23.25" x14ac:dyDescent="0.25">
      <c r="A59" s="161" t="s">
        <v>1553</v>
      </c>
      <c r="B59" s="162" t="s">
        <v>1554</v>
      </c>
      <c r="C59" s="139">
        <f t="shared" ref="C59" si="55">VLOOKUP(A59,TABLA1,8,FALSE)</f>
        <v>79083</v>
      </c>
      <c r="D59" s="146">
        <f t="shared" ref="D59" si="56">VLOOKUP(A59,TABLA1,5,FALSE)</f>
        <v>79083</v>
      </c>
      <c r="E59" s="139">
        <f t="shared" ref="E59" si="57">+F59-D59</f>
        <v>26652.359999999986</v>
      </c>
      <c r="F59" s="146">
        <f t="shared" ref="F59" si="58">VLOOKUP(A59,TABLA1,6,FALSE)</f>
        <v>105735.35999999999</v>
      </c>
      <c r="G59" s="139">
        <f t="shared" ref="G59" si="59">+F59</f>
        <v>105735.35999999999</v>
      </c>
      <c r="H59" s="146">
        <f t="shared" ref="H59" si="60">+G59</f>
        <v>105735.35999999999</v>
      </c>
      <c r="I59" s="142">
        <f t="shared" ref="I59" si="61">+H59-C59</f>
        <v>26652.359999999986</v>
      </c>
    </row>
    <row r="60" spans="1:16" ht="34.5" x14ac:dyDescent="0.25">
      <c r="A60" s="161" t="s">
        <v>1775</v>
      </c>
      <c r="B60" s="162" t="s">
        <v>1828</v>
      </c>
      <c r="C60" s="139">
        <f t="shared" ref="C60" si="62">VLOOKUP(A60,TABLA1,8,FALSE)</f>
        <v>27386</v>
      </c>
      <c r="D60" s="146">
        <f t="shared" ref="D60" si="63">VLOOKUP(A60,TABLA1,5,FALSE)</f>
        <v>27386</v>
      </c>
      <c r="E60" s="139">
        <f t="shared" ref="E60" si="64">+F60-D60</f>
        <v>54355.500000000015</v>
      </c>
      <c r="F60" s="146">
        <f t="shared" ref="F60" si="65">VLOOKUP(A60,TABLA1,6,FALSE)</f>
        <v>81741.500000000015</v>
      </c>
      <c r="G60" s="139">
        <f t="shared" ref="G60" si="66">+F60</f>
        <v>81741.500000000015</v>
      </c>
      <c r="H60" s="146">
        <f t="shared" ref="H60" si="67">+G60</f>
        <v>81741.500000000015</v>
      </c>
      <c r="I60" s="142">
        <f t="shared" ref="I60" si="68">+H60-C60</f>
        <v>54355.500000000015</v>
      </c>
    </row>
    <row r="61" spans="1:16" ht="34.5" x14ac:dyDescent="0.25">
      <c r="A61" s="161" t="s">
        <v>1762</v>
      </c>
      <c r="B61" s="162" t="s">
        <v>1764</v>
      </c>
      <c r="C61" s="139">
        <f t="shared" ref="C61:C62" si="69">VLOOKUP(A61,TABLA1,8,FALSE)</f>
        <v>10716</v>
      </c>
      <c r="D61" s="146">
        <f t="shared" ref="D61:D62" si="70">VLOOKUP(A61,TABLA1,5,FALSE)</f>
        <v>10716</v>
      </c>
      <c r="E61" s="139">
        <f t="shared" ref="E61:E62" si="71">+F61-D61</f>
        <v>694451.02000000014</v>
      </c>
      <c r="F61" s="146">
        <f t="shared" ref="F61:F62" si="72">VLOOKUP(A61,TABLA1,6,FALSE)</f>
        <v>705167.02000000014</v>
      </c>
      <c r="G61" s="139">
        <f t="shared" ref="G61:G62" si="73">+F61</f>
        <v>705167.02000000014</v>
      </c>
      <c r="H61" s="146">
        <f t="shared" ref="H61:H62" si="74">+G61</f>
        <v>705167.02000000014</v>
      </c>
      <c r="I61" s="142">
        <f t="shared" ref="I61:I62" si="75">+H61-C61</f>
        <v>694451.02000000014</v>
      </c>
    </row>
    <row r="62" spans="1:16" ht="23.25" x14ac:dyDescent="0.25">
      <c r="A62" s="161" t="s">
        <v>1777</v>
      </c>
      <c r="B62" s="162" t="s">
        <v>1829</v>
      </c>
      <c r="C62" s="139">
        <f t="shared" si="69"/>
        <v>95912</v>
      </c>
      <c r="D62" s="146">
        <f t="shared" si="70"/>
        <v>95912</v>
      </c>
      <c r="E62" s="139">
        <f t="shared" si="71"/>
        <v>981052.40000000014</v>
      </c>
      <c r="F62" s="146">
        <f t="shared" si="72"/>
        <v>1076964.4000000001</v>
      </c>
      <c r="G62" s="139">
        <f t="shared" si="73"/>
        <v>1076964.4000000001</v>
      </c>
      <c r="H62" s="146">
        <f t="shared" si="74"/>
        <v>1076964.4000000001</v>
      </c>
      <c r="I62" s="142">
        <f t="shared" si="75"/>
        <v>981052.40000000014</v>
      </c>
    </row>
    <row r="63" spans="1:16" s="33" customFormat="1" x14ac:dyDescent="0.25">
      <c r="A63" s="166" t="s">
        <v>589</v>
      </c>
      <c r="B63" s="166" t="s">
        <v>590</v>
      </c>
      <c r="C63" s="138">
        <f t="shared" si="51"/>
        <v>304552</v>
      </c>
      <c r="D63" s="145">
        <f t="shared" si="52"/>
        <v>304552</v>
      </c>
      <c r="E63" s="138">
        <f t="shared" si="4"/>
        <v>381458.65</v>
      </c>
      <c r="F63" s="145">
        <f t="shared" si="53"/>
        <v>686010.65</v>
      </c>
      <c r="G63" s="138">
        <f t="shared" si="54"/>
        <v>686010.65</v>
      </c>
      <c r="H63" s="145">
        <f t="shared" si="54"/>
        <v>686010.65</v>
      </c>
      <c r="I63" s="141">
        <f t="shared" si="6"/>
        <v>381458.65</v>
      </c>
      <c r="M63" s="33">
        <v>17300</v>
      </c>
      <c r="N63" s="33" t="s">
        <v>590</v>
      </c>
      <c r="P63" s="33" t="str">
        <f t="shared" si="7"/>
        <v>MULTAS IMPUESTOS</v>
      </c>
    </row>
    <row r="64" spans="1:16" x14ac:dyDescent="0.25">
      <c r="A64" s="162" t="s">
        <v>591</v>
      </c>
      <c r="B64" s="162" t="s">
        <v>592</v>
      </c>
      <c r="C64" s="139">
        <f t="shared" si="51"/>
        <v>304494</v>
      </c>
      <c r="D64" s="146">
        <f t="shared" si="52"/>
        <v>304494</v>
      </c>
      <c r="E64" s="139">
        <f t="shared" si="4"/>
        <v>332259.15000000002</v>
      </c>
      <c r="F64" s="146">
        <f t="shared" si="53"/>
        <v>636753.15</v>
      </c>
      <c r="G64" s="139">
        <f t="shared" si="54"/>
        <v>636753.15</v>
      </c>
      <c r="H64" s="146">
        <f t="shared" si="54"/>
        <v>636753.15</v>
      </c>
      <c r="I64" s="142">
        <f t="shared" si="6"/>
        <v>332259.15000000002</v>
      </c>
      <c r="M64">
        <v>17301</v>
      </c>
      <c r="N64" t="s">
        <v>592</v>
      </c>
      <c r="P64" t="str">
        <f t="shared" si="7"/>
        <v>MULTAS IMPUESTO SOBRE NOMINA</v>
      </c>
    </row>
    <row r="65" spans="1:16" x14ac:dyDescent="0.25">
      <c r="A65" s="195" t="s">
        <v>1941</v>
      </c>
      <c r="B65" s="162" t="s">
        <v>1942</v>
      </c>
      <c r="C65" s="139">
        <f t="shared" ref="C65" si="76">VLOOKUP(A65,TABLA1,8,FALSE)</f>
        <v>0</v>
      </c>
      <c r="D65" s="146">
        <f t="shared" ref="D65" si="77">VLOOKUP(A65,TABLA1,5,FALSE)</f>
        <v>0</v>
      </c>
      <c r="E65" s="139">
        <f t="shared" ref="E65" si="78">+F65-D65</f>
        <v>48856.5</v>
      </c>
      <c r="F65" s="146">
        <f t="shared" ref="F65" si="79">VLOOKUP(A65,TABLA1,6,FALSE)</f>
        <v>48856.5</v>
      </c>
      <c r="G65" s="139">
        <f t="shared" ref="G65" si="80">+F65</f>
        <v>48856.5</v>
      </c>
      <c r="H65" s="146">
        <f t="shared" ref="H65" si="81">+G65</f>
        <v>48856.5</v>
      </c>
      <c r="I65" s="142">
        <f t="shared" ref="I65" si="82">+H65-C65</f>
        <v>48856.5</v>
      </c>
    </row>
    <row r="66" spans="1:16" x14ac:dyDescent="0.25">
      <c r="A66" s="161" t="s">
        <v>1887</v>
      </c>
      <c r="B66" s="162" t="s">
        <v>1888</v>
      </c>
      <c r="C66" s="139">
        <f t="shared" ref="C66:C67" si="83">VLOOKUP(A66,TABLA1,8,FALSE)</f>
        <v>56</v>
      </c>
      <c r="D66" s="146">
        <f t="shared" ref="D66:D67" si="84">VLOOKUP(A66,TABLA1,5,FALSE)</f>
        <v>56</v>
      </c>
      <c r="E66" s="139">
        <f t="shared" ref="E66:E67" si="85">+F66-D66</f>
        <v>345</v>
      </c>
      <c r="F66" s="146">
        <f t="shared" ref="F66:F67" si="86">VLOOKUP(A66,TABLA1,6,FALSE)</f>
        <v>401</v>
      </c>
      <c r="G66" s="139">
        <f t="shared" ref="G66:G67" si="87">+F66</f>
        <v>401</v>
      </c>
      <c r="H66" s="146">
        <f t="shared" ref="H66:H67" si="88">+G66</f>
        <v>401</v>
      </c>
      <c r="I66" s="142">
        <f t="shared" ref="I66:I67" si="89">+H66-C66</f>
        <v>345</v>
      </c>
    </row>
    <row r="67" spans="1:16" x14ac:dyDescent="0.25">
      <c r="A67" s="161" t="s">
        <v>1889</v>
      </c>
      <c r="B67" s="162" t="s">
        <v>1890</v>
      </c>
      <c r="C67" s="139">
        <f t="shared" si="83"/>
        <v>2</v>
      </c>
      <c r="D67" s="146">
        <f t="shared" si="84"/>
        <v>2</v>
      </c>
      <c r="E67" s="139">
        <f t="shared" si="85"/>
        <v>-2</v>
      </c>
      <c r="F67" s="146">
        <f t="shared" si="86"/>
        <v>0</v>
      </c>
      <c r="G67" s="139">
        <f t="shared" si="87"/>
        <v>0</v>
      </c>
      <c r="H67" s="146">
        <f t="shared" si="88"/>
        <v>0</v>
      </c>
      <c r="I67" s="142">
        <f t="shared" si="89"/>
        <v>-2</v>
      </c>
    </row>
    <row r="68" spans="1:16" s="33" customFormat="1" x14ac:dyDescent="0.25">
      <c r="A68" s="166" t="s">
        <v>593</v>
      </c>
      <c r="B68" s="166" t="s">
        <v>594</v>
      </c>
      <c r="C68" s="138">
        <f t="shared" si="51"/>
        <v>0</v>
      </c>
      <c r="D68" s="145">
        <f t="shared" si="52"/>
        <v>0</v>
      </c>
      <c r="E68" s="138">
        <f t="shared" si="4"/>
        <v>0</v>
      </c>
      <c r="F68" s="145">
        <f t="shared" si="53"/>
        <v>0</v>
      </c>
      <c r="G68" s="138">
        <f t="shared" si="54"/>
        <v>0</v>
      </c>
      <c r="H68" s="145">
        <f t="shared" si="54"/>
        <v>0</v>
      </c>
      <c r="I68" s="141">
        <f t="shared" si="6"/>
        <v>0</v>
      </c>
      <c r="M68" s="33">
        <v>17400</v>
      </c>
      <c r="N68" s="33" t="s">
        <v>594</v>
      </c>
      <c r="P68" s="33" t="str">
        <f t="shared" si="7"/>
        <v>ACTUALIZACION DE MULTAS DE IMPUESTOS</v>
      </c>
    </row>
    <row r="69" spans="1:16" x14ac:dyDescent="0.25">
      <c r="A69" s="162" t="s">
        <v>595</v>
      </c>
      <c r="B69" s="162" t="s">
        <v>596</v>
      </c>
      <c r="C69" s="139">
        <f t="shared" si="51"/>
        <v>0</v>
      </c>
      <c r="D69" s="146">
        <f t="shared" si="52"/>
        <v>0</v>
      </c>
      <c r="E69" s="139">
        <f t="shared" si="4"/>
        <v>0</v>
      </c>
      <c r="F69" s="146">
        <f t="shared" si="53"/>
        <v>0</v>
      </c>
      <c r="G69" s="139">
        <f t="shared" si="54"/>
        <v>0</v>
      </c>
      <c r="H69" s="146">
        <f t="shared" si="54"/>
        <v>0</v>
      </c>
      <c r="I69" s="142">
        <f t="shared" si="6"/>
        <v>0</v>
      </c>
      <c r="M69">
        <v>17401</v>
      </c>
      <c r="N69" t="s">
        <v>596</v>
      </c>
      <c r="P69" t="str">
        <f t="shared" si="7"/>
        <v>ACTUALIZACION DE MULTAS ISN</v>
      </c>
    </row>
    <row r="70" spans="1:16" s="34" customFormat="1" x14ac:dyDescent="0.25">
      <c r="A70" s="167" t="s">
        <v>597</v>
      </c>
      <c r="B70" s="167" t="s">
        <v>598</v>
      </c>
      <c r="C70" s="137">
        <f t="shared" si="51"/>
        <v>1320647836</v>
      </c>
      <c r="D70" s="144">
        <f t="shared" si="52"/>
        <v>1320647836</v>
      </c>
      <c r="E70" s="137">
        <f t="shared" si="4"/>
        <v>93780032.279999971</v>
      </c>
      <c r="F70" s="144">
        <f t="shared" si="53"/>
        <v>1414427868.28</v>
      </c>
      <c r="G70" s="137">
        <f t="shared" si="54"/>
        <v>1414427868.28</v>
      </c>
      <c r="H70" s="144">
        <f t="shared" si="54"/>
        <v>1414427868.28</v>
      </c>
      <c r="I70" s="140">
        <f t="shared" si="6"/>
        <v>93780032.279999971</v>
      </c>
      <c r="M70" s="34">
        <v>18000</v>
      </c>
      <c r="N70" s="34" t="s">
        <v>598</v>
      </c>
      <c r="P70" s="34" t="str">
        <f t="shared" si="7"/>
        <v>OTROS IMPUESTOS</v>
      </c>
    </row>
    <row r="71" spans="1:16" s="33" customFormat="1" x14ac:dyDescent="0.25">
      <c r="A71" s="166" t="s">
        <v>599</v>
      </c>
      <c r="B71" s="166" t="s">
        <v>600</v>
      </c>
      <c r="C71" s="138">
        <f t="shared" si="51"/>
        <v>1320647836</v>
      </c>
      <c r="D71" s="145">
        <f t="shared" si="52"/>
        <v>1320647836</v>
      </c>
      <c r="E71" s="138">
        <f t="shared" si="4"/>
        <v>93780032.279999971</v>
      </c>
      <c r="F71" s="145">
        <f t="shared" si="53"/>
        <v>1414427868.28</v>
      </c>
      <c r="G71" s="138">
        <f t="shared" si="54"/>
        <v>1414427868.28</v>
      </c>
      <c r="H71" s="145">
        <f t="shared" si="54"/>
        <v>1414427868.28</v>
      </c>
      <c r="I71" s="141">
        <f t="shared" si="6"/>
        <v>93780032.279999971</v>
      </c>
      <c r="M71" s="33">
        <v>18100</v>
      </c>
      <c r="N71" s="33" t="s">
        <v>600</v>
      </c>
      <c r="P71" s="33" t="str">
        <f t="shared" si="7"/>
        <v>IMPUESTOS PARA EL FOMENTO DE LA EDUCACION PUBLICA EN EL ESTADO</v>
      </c>
    </row>
    <row r="72" spans="1:16" ht="23.25" x14ac:dyDescent="0.25">
      <c r="A72" s="162" t="s">
        <v>601</v>
      </c>
      <c r="B72" s="162" t="s">
        <v>602</v>
      </c>
      <c r="C72" s="139">
        <f t="shared" si="51"/>
        <v>391400006</v>
      </c>
      <c r="D72" s="146">
        <f t="shared" si="52"/>
        <v>391400006</v>
      </c>
      <c r="E72" s="139">
        <f t="shared" si="4"/>
        <v>138680664.29999995</v>
      </c>
      <c r="F72" s="146">
        <f t="shared" si="53"/>
        <v>530080670.29999995</v>
      </c>
      <c r="G72" s="139">
        <f t="shared" si="54"/>
        <v>530080670.29999995</v>
      </c>
      <c r="H72" s="146">
        <f t="shared" si="54"/>
        <v>530080670.29999995</v>
      </c>
      <c r="I72" s="142">
        <f t="shared" si="6"/>
        <v>138680664.29999995</v>
      </c>
      <c r="M72">
        <v>18101</v>
      </c>
      <c r="N72" t="s">
        <v>602</v>
      </c>
      <c r="P72" t="str">
        <f t="shared" si="7"/>
        <v>IMPUESTO PARA EL FOMENTO DE LA EDUCACION PUBLICA EN EL ESTADO DEL IMPUESTO SOBRE NOMINA</v>
      </c>
    </row>
    <row r="73" spans="1:16" ht="23.25" x14ac:dyDescent="0.25">
      <c r="A73" s="162" t="s">
        <v>603</v>
      </c>
      <c r="B73" s="162" t="s">
        <v>1449</v>
      </c>
      <c r="C73" s="139">
        <f t="shared" si="51"/>
        <v>10955438</v>
      </c>
      <c r="D73" s="146">
        <f t="shared" si="52"/>
        <v>10955438</v>
      </c>
      <c r="E73" s="139">
        <f t="shared" si="4"/>
        <v>-4943971.25</v>
      </c>
      <c r="F73" s="146">
        <f t="shared" si="53"/>
        <v>6011466.75</v>
      </c>
      <c r="G73" s="139">
        <f t="shared" si="54"/>
        <v>6011466.75</v>
      </c>
      <c r="H73" s="146">
        <f t="shared" si="54"/>
        <v>6011466.75</v>
      </c>
      <c r="I73" s="142">
        <f t="shared" si="6"/>
        <v>-4943971.25</v>
      </c>
      <c r="M73">
        <v>18102</v>
      </c>
      <c r="N73" t="s">
        <v>1308</v>
      </c>
      <c r="O73" t="s">
        <v>1309</v>
      </c>
      <c r="P73" t="str">
        <f t="shared" si="7"/>
        <v>IMPUESTO PARA EL FOMENTO DE LA EDUCACION PUBLICA EN EL ESTADO DEL IMPUESTO POR SERVICIOS DE HOSPEDAJE</v>
      </c>
    </row>
    <row r="74" spans="1:16" ht="23.25" x14ac:dyDescent="0.25">
      <c r="A74" s="162" t="s">
        <v>604</v>
      </c>
      <c r="B74" s="162" t="s">
        <v>1450</v>
      </c>
      <c r="C74" s="139">
        <f t="shared" si="51"/>
        <v>4667006</v>
      </c>
      <c r="D74" s="146">
        <f t="shared" si="52"/>
        <v>4667006</v>
      </c>
      <c r="E74" s="139">
        <f t="shared" si="4"/>
        <v>7415437.4600000009</v>
      </c>
      <c r="F74" s="146">
        <f t="shared" si="53"/>
        <v>12082443.460000001</v>
      </c>
      <c r="G74" s="139">
        <f t="shared" si="54"/>
        <v>12082443.460000001</v>
      </c>
      <c r="H74" s="146">
        <f t="shared" si="54"/>
        <v>12082443.460000001</v>
      </c>
      <c r="I74" s="142">
        <f t="shared" si="6"/>
        <v>7415437.4600000009</v>
      </c>
      <c r="M74">
        <v>18103</v>
      </c>
      <c r="N74" t="s">
        <v>1310</v>
      </c>
      <c r="O74" t="s">
        <v>1311</v>
      </c>
      <c r="P74" t="str">
        <f t="shared" si="7"/>
        <v>IMPUESTO PARA EL FOMENTO DE LA EDUCACION PUBLICA EN EL ESTADO SOBRE JUEGOS CON APUESTAS RIFAS Y LOTERIAS LOTERIAS SORTEOS Y PREMIOS</v>
      </c>
    </row>
    <row r="75" spans="1:16" ht="23.25" x14ac:dyDescent="0.25">
      <c r="A75" s="162" t="s">
        <v>605</v>
      </c>
      <c r="B75" s="162" t="s">
        <v>1451</v>
      </c>
      <c r="C75" s="139">
        <f t="shared" si="51"/>
        <v>7397468</v>
      </c>
      <c r="D75" s="146">
        <f t="shared" si="52"/>
        <v>7397468</v>
      </c>
      <c r="E75" s="139">
        <f t="shared" si="4"/>
        <v>2630116.5300000012</v>
      </c>
      <c r="F75" s="146">
        <f t="shared" si="53"/>
        <v>10027584.530000001</v>
      </c>
      <c r="G75" s="139">
        <f t="shared" si="54"/>
        <v>10027584.530000001</v>
      </c>
      <c r="H75" s="146">
        <f t="shared" si="54"/>
        <v>10027584.530000001</v>
      </c>
      <c r="I75" s="142">
        <f t="shared" si="6"/>
        <v>2630116.5300000012</v>
      </c>
      <c r="M75">
        <v>18104</v>
      </c>
      <c r="N75" t="s">
        <v>1312</v>
      </c>
      <c r="O75" t="s">
        <v>1313</v>
      </c>
      <c r="P75" t="str">
        <f t="shared" si="7"/>
        <v>IMPUESTO PARA EL FOMENTO DE LA EDUCACION PUBLICA EN EL ESTADO SOBRE LA ENAJENACION DE VEHICULOS AUTOMOTORES USADOS</v>
      </c>
    </row>
    <row r="76" spans="1:16" ht="23.25" x14ac:dyDescent="0.25">
      <c r="A76" s="162" t="s">
        <v>606</v>
      </c>
      <c r="B76" s="162" t="s">
        <v>1452</v>
      </c>
      <c r="C76" s="139">
        <f t="shared" si="51"/>
        <v>12566924</v>
      </c>
      <c r="D76" s="146">
        <f t="shared" si="52"/>
        <v>12566924</v>
      </c>
      <c r="E76" s="139">
        <f t="shared" si="4"/>
        <v>-12566924</v>
      </c>
      <c r="F76" s="146">
        <f t="shared" si="53"/>
        <v>0</v>
      </c>
      <c r="G76" s="139">
        <f t="shared" si="54"/>
        <v>0</v>
      </c>
      <c r="H76" s="146">
        <f t="shared" si="54"/>
        <v>0</v>
      </c>
      <c r="I76" s="142">
        <f t="shared" si="6"/>
        <v>-12566924</v>
      </c>
      <c r="M76">
        <v>18105</v>
      </c>
      <c r="N76" t="s">
        <v>1314</v>
      </c>
      <c r="O76" t="s">
        <v>1315</v>
      </c>
      <c r="P76" t="str">
        <f t="shared" si="7"/>
        <v>IMPUESTO PARA EL FOMENTO DE LA EDUCACION PUBLICA EN EL ESTADO SOBRE IMPUESTOS PARA LA MODERNIZACION DE LOS REGISTROS PUBLICOS</v>
      </c>
    </row>
    <row r="77" spans="1:16" ht="23.25" x14ac:dyDescent="0.25">
      <c r="A77" s="162" t="s">
        <v>607</v>
      </c>
      <c r="B77" s="162" t="s">
        <v>1453</v>
      </c>
      <c r="C77" s="139">
        <f t="shared" si="51"/>
        <v>0</v>
      </c>
      <c r="D77" s="146">
        <f t="shared" si="52"/>
        <v>0</v>
      </c>
      <c r="E77" s="139">
        <f t="shared" si="4"/>
        <v>0</v>
      </c>
      <c r="F77" s="146">
        <f t="shared" si="53"/>
        <v>0</v>
      </c>
      <c r="G77" s="139">
        <f t="shared" si="54"/>
        <v>0</v>
      </c>
      <c r="H77" s="146">
        <f t="shared" si="54"/>
        <v>0</v>
      </c>
      <c r="I77" s="142">
        <f t="shared" si="6"/>
        <v>0</v>
      </c>
      <c r="M77">
        <v>18106</v>
      </c>
      <c r="N77" t="s">
        <v>609</v>
      </c>
      <c r="O77" t="s">
        <v>1316</v>
      </c>
      <c r="P77" t="str">
        <f t="shared" si="7"/>
        <v>IMPUESTO PARA EL FOMENTO DE LA EDUCACION PUBLICA EN EL ESTADO DEL IMPUESTO SOBRE TENENCIA ESTATALFORANEA</v>
      </c>
    </row>
    <row r="78" spans="1:16" ht="23.25" x14ac:dyDescent="0.25">
      <c r="A78" s="162" t="s">
        <v>608</v>
      </c>
      <c r="B78" s="162" t="s">
        <v>609</v>
      </c>
      <c r="C78" s="139">
        <f t="shared" si="51"/>
        <v>321255897</v>
      </c>
      <c r="D78" s="146">
        <f t="shared" si="52"/>
        <v>321255897</v>
      </c>
      <c r="E78" s="139">
        <f t="shared" si="4"/>
        <v>-24897918.890000105</v>
      </c>
      <c r="F78" s="146">
        <f t="shared" si="53"/>
        <v>296357978.1099999</v>
      </c>
      <c r="G78" s="139">
        <f t="shared" si="54"/>
        <v>296357978.1099999</v>
      </c>
      <c r="H78" s="146">
        <f t="shared" si="54"/>
        <v>296357978.1099999</v>
      </c>
      <c r="I78" s="142">
        <f t="shared" si="6"/>
        <v>-24897918.890000105</v>
      </c>
      <c r="M78">
        <v>18107</v>
      </c>
      <c r="N78" t="s">
        <v>609</v>
      </c>
      <c r="P78" t="str">
        <f t="shared" si="7"/>
        <v>IMPUESTO PARA EL FOMENTO DE LA EDUCACION PUBLICA EN EL ESTADO DEL IMPUESTO SOBRE TENENCIA ESTATAL</v>
      </c>
    </row>
    <row r="79" spans="1:16" ht="34.5" x14ac:dyDescent="0.25">
      <c r="A79" s="162" t="s">
        <v>610</v>
      </c>
      <c r="B79" s="162" t="s">
        <v>1454</v>
      </c>
      <c r="C79" s="139">
        <f t="shared" si="51"/>
        <v>67944649</v>
      </c>
      <c r="D79" s="146">
        <f t="shared" si="52"/>
        <v>67944649</v>
      </c>
      <c r="E79" s="139">
        <f t="shared" si="4"/>
        <v>19676723.100000024</v>
      </c>
      <c r="F79" s="146">
        <f t="shared" si="53"/>
        <v>87621372.100000024</v>
      </c>
      <c r="G79" s="139">
        <f t="shared" si="54"/>
        <v>87621372.100000024</v>
      </c>
      <c r="H79" s="146">
        <f t="shared" si="54"/>
        <v>87621372.100000024</v>
      </c>
      <c r="I79" s="142">
        <f t="shared" si="6"/>
        <v>19676723.100000024</v>
      </c>
      <c r="M79">
        <v>18108</v>
      </c>
      <c r="N79" t="s">
        <v>1317</v>
      </c>
      <c r="O79" t="s">
        <v>1318</v>
      </c>
      <c r="P79" t="str">
        <f t="shared" si="7"/>
        <v>IMPUESTO PARA EL FOMENTO DE LA EDUCACION PUBLICA EN EL ESTADO DE LOS DERECHOS POR INSCRIPCION Y DEMAS SERVICIOS EN EL REGISTRO PUBLICO DE LA PROPIEDAD Y DEL COMERCIO Y EN EL REGISTRO PUBLICO DE TRANSPORTE</v>
      </c>
    </row>
    <row r="80" spans="1:16" ht="34.5" x14ac:dyDescent="0.25">
      <c r="A80" s="162" t="s">
        <v>611</v>
      </c>
      <c r="B80" s="162" t="s">
        <v>1455</v>
      </c>
      <c r="C80" s="139">
        <f t="shared" si="51"/>
        <v>3102298</v>
      </c>
      <c r="D80" s="146">
        <f t="shared" si="52"/>
        <v>3102298</v>
      </c>
      <c r="E80" s="139">
        <f t="shared" si="4"/>
        <v>155848.19000000088</v>
      </c>
      <c r="F80" s="146">
        <f t="shared" si="53"/>
        <v>3258146.1900000009</v>
      </c>
      <c r="G80" s="139">
        <f t="shared" ref="G80:H91" si="90">+F80</f>
        <v>3258146.1900000009</v>
      </c>
      <c r="H80" s="146">
        <f t="shared" si="90"/>
        <v>3258146.1900000009</v>
      </c>
      <c r="I80" s="142">
        <f t="shared" si="6"/>
        <v>155848.19000000088</v>
      </c>
      <c r="M80">
        <v>18109</v>
      </c>
      <c r="N80" t="s">
        <v>1319</v>
      </c>
      <c r="O80" t="s">
        <v>1320</v>
      </c>
      <c r="P80" t="str">
        <f t="shared" si="7"/>
        <v>IMPUESTO PARA EL FOMENTO DE LA EDUCACION PUBLICA EN EL ESTADO DE LOS DERECHOS POR LEGALIZACION DEFIRMAS CERTIFICACIONES EXPEDICION DE COPIAS DOCUMENTOS Y OTROS</v>
      </c>
    </row>
    <row r="81" spans="1:16" ht="23.25" x14ac:dyDescent="0.25">
      <c r="A81" s="162" t="s">
        <v>612</v>
      </c>
      <c r="B81" s="162" t="s">
        <v>1456</v>
      </c>
      <c r="C81" s="139">
        <f t="shared" si="51"/>
        <v>23373402</v>
      </c>
      <c r="D81" s="146">
        <f t="shared" si="52"/>
        <v>23373402</v>
      </c>
      <c r="E81" s="139">
        <f t="shared" si="4"/>
        <v>767817.70000000298</v>
      </c>
      <c r="F81" s="146">
        <f t="shared" si="53"/>
        <v>24141219.700000003</v>
      </c>
      <c r="G81" s="139">
        <f t="shared" si="90"/>
        <v>24141219.700000003</v>
      </c>
      <c r="H81" s="146">
        <f t="shared" si="90"/>
        <v>24141219.700000003</v>
      </c>
      <c r="I81" s="142">
        <f t="shared" si="6"/>
        <v>767817.70000000298</v>
      </c>
      <c r="M81">
        <v>18110</v>
      </c>
      <c r="N81" t="s">
        <v>1321</v>
      </c>
      <c r="O81" t="s">
        <v>1322</v>
      </c>
      <c r="P81" t="str">
        <f t="shared" si="7"/>
        <v>IMPUESTO PARA EL FOMENTO DE LA EDUCACION PUBLICA EN EL ESTADO DE LOS DERECHOS POR ACTOS DEL REGISTRO CIVIL</v>
      </c>
    </row>
    <row r="82" spans="1:16" ht="23.25" x14ac:dyDescent="0.25">
      <c r="A82" s="162" t="s">
        <v>613</v>
      </c>
      <c r="B82" s="162" t="s">
        <v>1457</v>
      </c>
      <c r="C82" s="139">
        <f t="shared" si="51"/>
        <v>2432200</v>
      </c>
      <c r="D82" s="146">
        <f t="shared" si="52"/>
        <v>2432200</v>
      </c>
      <c r="E82" s="139">
        <f t="shared" si="4"/>
        <v>107980.68999999994</v>
      </c>
      <c r="F82" s="146">
        <f t="shared" si="53"/>
        <v>2540180.69</v>
      </c>
      <c r="G82" s="139">
        <f t="shared" si="90"/>
        <v>2540180.69</v>
      </c>
      <c r="H82" s="146">
        <f t="shared" si="90"/>
        <v>2540180.69</v>
      </c>
      <c r="I82" s="142">
        <f t="shared" si="6"/>
        <v>107980.68999999994</v>
      </c>
      <c r="M82">
        <v>18111</v>
      </c>
      <c r="N82" t="s">
        <v>1323</v>
      </c>
      <c r="O82" t="s">
        <v>1324</v>
      </c>
      <c r="P82" t="str">
        <f t="shared" si="7"/>
        <v>IMPUESTO PARA EL FOMENTO DE LA EDUCACION PUBLICA EN EL ESTADO DE LOS DERECHOS POR SERVICIOS CATASTRALES</v>
      </c>
    </row>
    <row r="83" spans="1:16" ht="34.5" x14ac:dyDescent="0.25">
      <c r="A83" s="162" t="s">
        <v>614</v>
      </c>
      <c r="B83" s="162" t="s">
        <v>1458</v>
      </c>
      <c r="C83" s="139">
        <f t="shared" si="51"/>
        <v>420000348</v>
      </c>
      <c r="D83" s="146">
        <f t="shared" si="52"/>
        <v>420000348</v>
      </c>
      <c r="E83" s="139">
        <f t="shared" si="4"/>
        <v>10419660.330000162</v>
      </c>
      <c r="F83" s="146">
        <f t="shared" si="53"/>
        <v>430420008.33000016</v>
      </c>
      <c r="G83" s="139">
        <f t="shared" si="90"/>
        <v>430420008.33000016</v>
      </c>
      <c r="H83" s="146">
        <f t="shared" si="90"/>
        <v>430420008.33000016</v>
      </c>
      <c r="I83" s="142">
        <f t="shared" si="6"/>
        <v>10419660.330000162</v>
      </c>
      <c r="M83">
        <v>18112</v>
      </c>
      <c r="N83" t="s">
        <v>1325</v>
      </c>
      <c r="O83" t="s">
        <v>1326</v>
      </c>
      <c r="P83" t="str">
        <f t="shared" si="7"/>
        <v>IMPUESTO PARA EL FOMENTO DE LA EDUCACION PUBLICA EN EL ESTADO DE LOS DERECHOS POR SERVICIOS DE CONTROL DE VEHICULOS Y POR EXPEDICION DE CONCESIONES PERMISOS Y AUTORIZACIONES DE RUTA</v>
      </c>
    </row>
    <row r="84" spans="1:16" ht="34.5" x14ac:dyDescent="0.25">
      <c r="A84" s="162" t="s">
        <v>615</v>
      </c>
      <c r="B84" s="162" t="s">
        <v>1459</v>
      </c>
      <c r="C84" s="139">
        <f t="shared" si="51"/>
        <v>3369361</v>
      </c>
      <c r="D84" s="146">
        <f t="shared" si="52"/>
        <v>3369361</v>
      </c>
      <c r="E84" s="139">
        <f t="shared" si="4"/>
        <v>-1754316.58</v>
      </c>
      <c r="F84" s="146">
        <f t="shared" si="53"/>
        <v>1615044.42</v>
      </c>
      <c r="G84" s="139">
        <f t="shared" si="90"/>
        <v>1615044.42</v>
      </c>
      <c r="H84" s="146">
        <f t="shared" si="90"/>
        <v>1615044.42</v>
      </c>
      <c r="I84" s="142">
        <f t="shared" si="6"/>
        <v>-1754316.58</v>
      </c>
      <c r="M84">
        <v>18113</v>
      </c>
      <c r="N84" t="s">
        <v>1327</v>
      </c>
      <c r="O84" t="s">
        <v>1328</v>
      </c>
      <c r="P84" t="str">
        <f t="shared" si="7"/>
        <v>IMPUESTO PARA EL FOMENTO DE LA EDUCACION PUBLICA EN EL ESTADO DE LOS DERECHOS POR SERVICIOS DE LASECRETARIA DE RECURSOS NATURALES Y MEDIO AMBIENTE</v>
      </c>
    </row>
    <row r="85" spans="1:16" ht="34.5" x14ac:dyDescent="0.25">
      <c r="A85" s="162" t="s">
        <v>616</v>
      </c>
      <c r="B85" s="162" t="s">
        <v>1460</v>
      </c>
      <c r="C85" s="139">
        <f t="shared" si="51"/>
        <v>473101</v>
      </c>
      <c r="D85" s="146">
        <f t="shared" si="52"/>
        <v>473101</v>
      </c>
      <c r="E85" s="139">
        <f t="shared" si="4"/>
        <v>43621.099999999919</v>
      </c>
      <c r="F85" s="146">
        <f t="shared" si="53"/>
        <v>516722.09999999992</v>
      </c>
      <c r="G85" s="139">
        <f t="shared" si="90"/>
        <v>516722.09999999992</v>
      </c>
      <c r="H85" s="146">
        <f t="shared" si="90"/>
        <v>516722.09999999992</v>
      </c>
      <c r="I85" s="142">
        <f t="shared" si="6"/>
        <v>43621.099999999919</v>
      </c>
      <c r="M85">
        <v>18114</v>
      </c>
      <c r="N85" t="s">
        <v>1329</v>
      </c>
      <c r="O85" t="s">
        <v>1330</v>
      </c>
      <c r="P85" t="str">
        <f t="shared" si="7"/>
        <v>IMPUESTO PARA EL FOMENTO DE LA EDUCACION PUBLICA EN EL ESTADO DE LOS DERECHOS POR SERVICIOS PRESTADOS POR LA SECRETARIA DE SALUD COMISION PARA LA PROTECCION CONTRARIESGOS SANITARIOS</v>
      </c>
    </row>
    <row r="86" spans="1:16" ht="23.25" x14ac:dyDescent="0.25">
      <c r="A86" s="162" t="s">
        <v>617</v>
      </c>
      <c r="B86" s="162" t="s">
        <v>1461</v>
      </c>
      <c r="C86" s="139">
        <f t="shared" si="51"/>
        <v>909733</v>
      </c>
      <c r="D86" s="146">
        <f t="shared" si="52"/>
        <v>909733</v>
      </c>
      <c r="E86" s="139">
        <f t="shared" si="4"/>
        <v>165048.68000000017</v>
      </c>
      <c r="F86" s="146">
        <f t="shared" si="53"/>
        <v>1074781.6800000002</v>
      </c>
      <c r="G86" s="139">
        <f t="shared" si="90"/>
        <v>1074781.6800000002</v>
      </c>
      <c r="H86" s="146">
        <f t="shared" si="90"/>
        <v>1074781.6800000002</v>
      </c>
      <c r="I86" s="142">
        <f t="shared" si="6"/>
        <v>165048.68000000017</v>
      </c>
      <c r="M86">
        <v>18115</v>
      </c>
      <c r="N86" t="s">
        <v>1331</v>
      </c>
      <c r="O86" t="s">
        <v>1332</v>
      </c>
      <c r="P86" t="str">
        <f t="shared" si="7"/>
        <v>IMPUESTO PARA EL FOMENTO DE LA EDUCACION PUBLICA EN EL ESTADO DE LOS DERECHOS QUE PRESTA LA SECRETARIA DE SEGURIDAD PUBLICA</v>
      </c>
    </row>
    <row r="87" spans="1:16" ht="23.25" x14ac:dyDescent="0.25">
      <c r="A87" s="161" t="s">
        <v>1733</v>
      </c>
      <c r="B87" s="162" t="s">
        <v>1756</v>
      </c>
      <c r="C87" s="139">
        <f t="shared" ref="C87:C88" si="91">VLOOKUP(A87,TABLA1,8,FALSE)</f>
        <v>44800005</v>
      </c>
      <c r="D87" s="146">
        <f t="shared" ref="D87:D88" si="92">VLOOKUP(A87,TABLA1,5,FALSE)</f>
        <v>44800005</v>
      </c>
      <c r="E87" s="139">
        <f t="shared" ref="E87:E88" si="93">+F87-D87</f>
        <v>-36119755.079999998</v>
      </c>
      <c r="F87" s="146">
        <f t="shared" ref="F87:F88" si="94">VLOOKUP(A87,TABLA1,6,FALSE)</f>
        <v>8680249.9199999999</v>
      </c>
      <c r="G87" s="139">
        <f t="shared" ref="G87:G88" si="95">+F87</f>
        <v>8680249.9199999999</v>
      </c>
      <c r="H87" s="146">
        <f t="shared" ref="H87:H88" si="96">+G87</f>
        <v>8680249.9199999999</v>
      </c>
      <c r="I87" s="142">
        <f t="shared" ref="I87:I88" si="97">+H87-C87</f>
        <v>-36119755.079999998</v>
      </c>
    </row>
    <row r="88" spans="1:16" ht="23.25" x14ac:dyDescent="0.25">
      <c r="A88" s="161" t="s">
        <v>1734</v>
      </c>
      <c r="B88" s="162" t="s">
        <v>1735</v>
      </c>
      <c r="C88" s="139">
        <f t="shared" si="91"/>
        <v>6000000</v>
      </c>
      <c r="D88" s="146">
        <f t="shared" si="92"/>
        <v>6000000</v>
      </c>
      <c r="E88" s="139">
        <f t="shared" si="93"/>
        <v>-6000000</v>
      </c>
      <c r="F88" s="146">
        <f t="shared" si="94"/>
        <v>0</v>
      </c>
      <c r="G88" s="139">
        <f t="shared" si="95"/>
        <v>0</v>
      </c>
      <c r="H88" s="146">
        <f t="shared" si="96"/>
        <v>0</v>
      </c>
      <c r="I88" s="142">
        <f t="shared" si="97"/>
        <v>-6000000</v>
      </c>
    </row>
    <row r="89" spans="1:16" s="35" customFormat="1" ht="34.5" x14ac:dyDescent="0.25">
      <c r="A89" s="153" t="s">
        <v>618</v>
      </c>
      <c r="B89" s="153" t="s">
        <v>1462</v>
      </c>
      <c r="C89" s="136">
        <f t="shared" si="51"/>
        <v>0</v>
      </c>
      <c r="D89" s="147">
        <f t="shared" si="52"/>
        <v>0</v>
      </c>
      <c r="E89" s="136">
        <f t="shared" si="4"/>
        <v>0</v>
      </c>
      <c r="F89" s="147">
        <f t="shared" si="53"/>
        <v>0</v>
      </c>
      <c r="G89" s="136">
        <f t="shared" si="90"/>
        <v>0</v>
      </c>
      <c r="H89" s="147">
        <f t="shared" si="90"/>
        <v>0</v>
      </c>
      <c r="I89" s="143">
        <f t="shared" si="6"/>
        <v>0</v>
      </c>
      <c r="M89" s="35">
        <v>19000</v>
      </c>
      <c r="N89" s="35" t="s">
        <v>1333</v>
      </c>
      <c r="O89" s="35" t="s">
        <v>1334</v>
      </c>
      <c r="P89" s="35" t="str">
        <f t="shared" si="7"/>
        <v>IMPUESTOS NO COMPRENDIDOS EN LAS FRACCIONES DE LA LEY DE INGRESOS CAUSADOS EN EJERCICIOS FISCALESANTERIORES PENDIENTES DE LIQUIDACION O PAGO</v>
      </c>
    </row>
    <row r="90" spans="1:16" s="33" customFormat="1" ht="34.5" x14ac:dyDescent="0.25">
      <c r="A90" s="166" t="s">
        <v>619</v>
      </c>
      <c r="B90" s="166" t="s">
        <v>1462</v>
      </c>
      <c r="C90" s="138">
        <f t="shared" si="51"/>
        <v>0</v>
      </c>
      <c r="D90" s="145">
        <f t="shared" si="52"/>
        <v>0</v>
      </c>
      <c r="E90" s="138">
        <f t="shared" si="4"/>
        <v>0</v>
      </c>
      <c r="F90" s="145">
        <f t="shared" si="53"/>
        <v>0</v>
      </c>
      <c r="G90" s="138">
        <f t="shared" si="90"/>
        <v>0</v>
      </c>
      <c r="H90" s="145">
        <f t="shared" si="90"/>
        <v>0</v>
      </c>
      <c r="I90" s="141">
        <f t="shared" si="6"/>
        <v>0</v>
      </c>
      <c r="M90" s="33">
        <v>19100</v>
      </c>
      <c r="N90" s="33" t="s">
        <v>1333</v>
      </c>
      <c r="O90" s="33" t="s">
        <v>1334</v>
      </c>
      <c r="P90" s="33" t="str">
        <f t="shared" si="7"/>
        <v>IMPUESTOS NO COMPRENDIDOS EN LAS FRACCIONES DE LA LEY DE INGRESOS CAUSADOS EN EJERCICIOS FISCALESANTERIORES PENDIENTES DE LIQUIDACION O PAGO</v>
      </c>
    </row>
    <row r="91" spans="1:16" ht="34.5" x14ac:dyDescent="0.25">
      <c r="A91" s="162" t="s">
        <v>620</v>
      </c>
      <c r="B91" s="162" t="s">
        <v>1463</v>
      </c>
      <c r="C91" s="139">
        <f t="shared" si="51"/>
        <v>0</v>
      </c>
      <c r="D91" s="146">
        <f t="shared" si="52"/>
        <v>0</v>
      </c>
      <c r="E91" s="139">
        <f t="shared" si="4"/>
        <v>0</v>
      </c>
      <c r="F91" s="146">
        <f t="shared" si="53"/>
        <v>0</v>
      </c>
      <c r="G91" s="139">
        <f t="shared" si="90"/>
        <v>0</v>
      </c>
      <c r="H91" s="146">
        <f t="shared" si="90"/>
        <v>0</v>
      </c>
      <c r="I91" s="142">
        <f t="shared" si="6"/>
        <v>0</v>
      </c>
      <c r="M91">
        <v>19101</v>
      </c>
      <c r="N91" t="s">
        <v>1335</v>
      </c>
      <c r="O91" t="s">
        <v>1336</v>
      </c>
      <c r="P91" t="str">
        <f t="shared" si="7"/>
        <v>IMP. PARA EL FOMENTO DE LA EDUCACION PUBLICA EN EL ESTADO DE LOS DERECHOS POR SERVICIOS DE CONTROL DE VEHICULOS Y POR EXPEDICION DE CONCESIONES PERMISOS Y AUTORIZACIONES DE RUTA DE EJERCICIOS FISCALIA ANTERIORES PENDIENTES PAGO</v>
      </c>
    </row>
    <row r="92" spans="1:16" s="35" customFormat="1" x14ac:dyDescent="0.25">
      <c r="A92" s="153"/>
      <c r="B92" s="153" t="s">
        <v>1490</v>
      </c>
      <c r="C92" s="136">
        <v>0</v>
      </c>
      <c r="D92" s="147">
        <v>0</v>
      </c>
      <c r="E92" s="136">
        <v>0</v>
      </c>
      <c r="F92" s="147">
        <v>0</v>
      </c>
      <c r="G92" s="136">
        <v>0</v>
      </c>
      <c r="H92" s="147">
        <v>0</v>
      </c>
      <c r="I92" s="143">
        <v>0</v>
      </c>
    </row>
    <row r="93" spans="1:16" s="35" customFormat="1" x14ac:dyDescent="0.25">
      <c r="A93" s="153"/>
      <c r="B93" s="153" t="s">
        <v>1491</v>
      </c>
      <c r="C93" s="136">
        <v>0</v>
      </c>
      <c r="D93" s="147">
        <v>0</v>
      </c>
      <c r="E93" s="136">
        <v>0</v>
      </c>
      <c r="F93" s="147">
        <v>0</v>
      </c>
      <c r="G93" s="136">
        <v>0</v>
      </c>
      <c r="H93" s="147">
        <v>0</v>
      </c>
      <c r="I93" s="143">
        <v>0</v>
      </c>
    </row>
    <row r="94" spans="1:16" s="35" customFormat="1" x14ac:dyDescent="0.25">
      <c r="A94" s="153" t="s">
        <v>621</v>
      </c>
      <c r="B94" s="153" t="s">
        <v>622</v>
      </c>
      <c r="C94" s="136">
        <f t="shared" ref="C94:C163" si="98">VLOOKUP(A94,TABLA1,8,FALSE)</f>
        <v>1380920564</v>
      </c>
      <c r="D94" s="147">
        <f t="shared" ref="D94:D163" si="99">VLOOKUP(A94,TABLA1,5,FALSE)</f>
        <v>1380920564</v>
      </c>
      <c r="E94" s="136">
        <f t="shared" si="4"/>
        <v>232616263.17999983</v>
      </c>
      <c r="F94" s="147">
        <f t="shared" ref="F94:F163" si="100">VLOOKUP(A94,TABLA1,6,FALSE)</f>
        <v>1613536827.1799998</v>
      </c>
      <c r="G94" s="136">
        <f t="shared" ref="G94:H111" si="101">+F94</f>
        <v>1613536827.1799998</v>
      </c>
      <c r="H94" s="147">
        <f t="shared" si="101"/>
        <v>1613536827.1799998</v>
      </c>
      <c r="I94" s="143">
        <f t="shared" si="6"/>
        <v>232616263.17999983</v>
      </c>
      <c r="M94" s="35">
        <v>40000</v>
      </c>
      <c r="N94" s="35" t="s">
        <v>622</v>
      </c>
      <c r="P94" s="35" t="str">
        <f t="shared" si="7"/>
        <v>DERECHOS</v>
      </c>
    </row>
    <row r="95" spans="1:16" s="34" customFormat="1" x14ac:dyDescent="0.25">
      <c r="A95" s="167" t="s">
        <v>623</v>
      </c>
      <c r="B95" s="167" t="s">
        <v>624</v>
      </c>
      <c r="C95" s="137">
        <f t="shared" si="98"/>
        <v>1304012711</v>
      </c>
      <c r="D95" s="144">
        <f t="shared" si="99"/>
        <v>1304012711</v>
      </c>
      <c r="E95" s="137">
        <f t="shared" si="4"/>
        <v>244844335.83999991</v>
      </c>
      <c r="F95" s="144">
        <f t="shared" si="100"/>
        <v>1548857046.8399999</v>
      </c>
      <c r="G95" s="137">
        <f t="shared" si="101"/>
        <v>1548857046.8399999</v>
      </c>
      <c r="H95" s="144">
        <f t="shared" si="101"/>
        <v>1548857046.8399999</v>
      </c>
      <c r="I95" s="140">
        <f t="shared" si="6"/>
        <v>244844335.83999991</v>
      </c>
      <c r="M95" s="34">
        <v>43000</v>
      </c>
      <c r="N95" s="34" t="s">
        <v>624</v>
      </c>
      <c r="P95" s="34" t="str">
        <f t="shared" si="7"/>
        <v>DERECHOS POR PRESTACION DE SERVICIOS</v>
      </c>
    </row>
    <row r="96" spans="1:16" s="33" customFormat="1" ht="23.25" x14ac:dyDescent="0.25">
      <c r="A96" s="166" t="s">
        <v>625</v>
      </c>
      <c r="B96" s="166" t="s">
        <v>1464</v>
      </c>
      <c r="C96" s="138">
        <f t="shared" si="98"/>
        <v>169861655</v>
      </c>
      <c r="D96" s="145">
        <f t="shared" si="99"/>
        <v>169861655</v>
      </c>
      <c r="E96" s="138">
        <f t="shared" si="4"/>
        <v>27352856.730000019</v>
      </c>
      <c r="F96" s="145">
        <f t="shared" si="100"/>
        <v>197214511.73000002</v>
      </c>
      <c r="G96" s="138">
        <f t="shared" si="101"/>
        <v>197214511.73000002</v>
      </c>
      <c r="H96" s="145">
        <f t="shared" si="101"/>
        <v>197214511.73000002</v>
      </c>
      <c r="I96" s="141">
        <f t="shared" si="6"/>
        <v>27352856.730000019</v>
      </c>
      <c r="M96" s="33">
        <v>43100</v>
      </c>
      <c r="N96" s="33" t="s">
        <v>1337</v>
      </c>
      <c r="O96" s="33" t="s">
        <v>1338</v>
      </c>
      <c r="P96" s="33" t="str">
        <f t="shared" si="7"/>
        <v>DERECHOS POR INSCRIPCION Y DEMAS SERVICIOS EN EL REGISTRO PUBLICO DE LA PROPIEDAD Y DEL COMERCIOY EN EL REGISTRO PUBLICO DE TRANSPORTE</v>
      </c>
    </row>
    <row r="97" spans="1:16" ht="23.25" x14ac:dyDescent="0.25">
      <c r="A97" s="162" t="s">
        <v>626</v>
      </c>
      <c r="B97" s="162" t="s">
        <v>1465</v>
      </c>
      <c r="C97" s="139">
        <f t="shared" si="98"/>
        <v>122876826</v>
      </c>
      <c r="D97" s="146">
        <f t="shared" si="99"/>
        <v>122876826</v>
      </c>
      <c r="E97" s="139">
        <f t="shared" si="4"/>
        <v>14989308.019999981</v>
      </c>
      <c r="F97" s="146">
        <f t="shared" si="100"/>
        <v>137866134.01999998</v>
      </c>
      <c r="G97" s="139">
        <f t="shared" si="101"/>
        <v>137866134.01999998</v>
      </c>
      <c r="H97" s="146">
        <f t="shared" si="101"/>
        <v>137866134.01999998</v>
      </c>
      <c r="I97" s="142">
        <f t="shared" si="6"/>
        <v>14989308.019999981</v>
      </c>
      <c r="M97">
        <v>43101</v>
      </c>
      <c r="N97" t="s">
        <v>1339</v>
      </c>
      <c r="O97" t="s">
        <v>1340</v>
      </c>
      <c r="P97" t="str">
        <f t="shared" si="7"/>
        <v>INSCRIPCION O REGISTRO DE TITULOS EN VIRTUD DE LOS CUALES SE MODIFIQUE EL DOMINIO O POSESION DE BIENES INMUEBLES</v>
      </c>
    </row>
    <row r="98" spans="1:16" ht="23.25" x14ac:dyDescent="0.25">
      <c r="A98" s="162" t="s">
        <v>627</v>
      </c>
      <c r="B98" s="162" t="s">
        <v>1466</v>
      </c>
      <c r="C98" s="139">
        <f t="shared" si="98"/>
        <v>4914220</v>
      </c>
      <c r="D98" s="146">
        <f t="shared" si="99"/>
        <v>4914220</v>
      </c>
      <c r="E98" s="139">
        <f t="shared" si="4"/>
        <v>2516888.04</v>
      </c>
      <c r="F98" s="146">
        <f t="shared" si="100"/>
        <v>7431108.04</v>
      </c>
      <c r="G98" s="139">
        <f t="shared" si="101"/>
        <v>7431108.04</v>
      </c>
      <c r="H98" s="146">
        <f t="shared" si="101"/>
        <v>7431108.04</v>
      </c>
      <c r="I98" s="142">
        <f t="shared" si="6"/>
        <v>2516888.04</v>
      </c>
      <c r="M98">
        <v>43102</v>
      </c>
      <c r="N98" t="s">
        <v>1341</v>
      </c>
      <c r="O98" t="s">
        <v>1342</v>
      </c>
      <c r="P98" t="str">
        <f t="shared" si="7"/>
        <v>INSCRIPCION DE GRAVAMENES SOBRE INMUEBLES EN VIRTUD DE LOS CUALES SE MODIFIQUE LOS DERECHOS DE INMUEBLES DISTINTOS DE DOMINIO</v>
      </c>
    </row>
    <row r="99" spans="1:16" x14ac:dyDescent="0.25">
      <c r="A99" s="162" t="s">
        <v>628</v>
      </c>
      <c r="B99" s="162" t="s">
        <v>629</v>
      </c>
      <c r="C99" s="139">
        <f t="shared" si="98"/>
        <v>4458746</v>
      </c>
      <c r="D99" s="146">
        <f t="shared" si="99"/>
        <v>4458746</v>
      </c>
      <c r="E99" s="139">
        <f t="shared" si="4"/>
        <v>2549611.9399999985</v>
      </c>
      <c r="F99" s="146">
        <f t="shared" si="100"/>
        <v>7008357.9399999985</v>
      </c>
      <c r="G99" s="139">
        <f t="shared" si="101"/>
        <v>7008357.9399999985</v>
      </c>
      <c r="H99" s="146">
        <f t="shared" si="101"/>
        <v>7008357.9399999985</v>
      </c>
      <c r="I99" s="142">
        <f t="shared" si="6"/>
        <v>2549611.9399999985</v>
      </c>
      <c r="M99">
        <v>43103</v>
      </c>
      <c r="N99" t="s">
        <v>629</v>
      </c>
      <c r="P99" t="str">
        <f t="shared" si="7"/>
        <v>CANCELACION DE INSCRIPCION DE GRAVAMENES DE INMUEBLES DISTINTOS DE DOMINIO</v>
      </c>
    </row>
    <row r="100" spans="1:16" ht="23.25" x14ac:dyDescent="0.25">
      <c r="A100" s="162" t="s">
        <v>630</v>
      </c>
      <c r="B100" s="162" t="s">
        <v>1467</v>
      </c>
      <c r="C100" s="139">
        <f t="shared" si="98"/>
        <v>21580334</v>
      </c>
      <c r="D100" s="146">
        <f t="shared" si="99"/>
        <v>21580334</v>
      </c>
      <c r="E100" s="139">
        <f t="shared" ref="E100:E169" si="102">+F100-D100</f>
        <v>5289795.1900000013</v>
      </c>
      <c r="F100" s="146">
        <f t="shared" si="100"/>
        <v>26870129.190000001</v>
      </c>
      <c r="G100" s="139">
        <f t="shared" si="101"/>
        <v>26870129.190000001</v>
      </c>
      <c r="H100" s="146">
        <f t="shared" si="101"/>
        <v>26870129.190000001</v>
      </c>
      <c r="I100" s="142">
        <f t="shared" ref="I100:I169" si="103">+H100-C100</f>
        <v>5289795.1900000013</v>
      </c>
      <c r="M100">
        <v>43104</v>
      </c>
      <c r="N100" t="s">
        <v>1343</v>
      </c>
      <c r="O100" t="s">
        <v>1344</v>
      </c>
      <c r="P100" t="str">
        <f t="shared" ref="P100:P169" si="104">N100&amp;O100</f>
        <v>INSCRIPCION DE CONTRATOS DE CREDITOS HIPOTECARIOS PRENDARIOS REFACCIONARIOS Y DE HABILITACION Y AVIO</v>
      </c>
    </row>
    <row r="101" spans="1:16" x14ac:dyDescent="0.25">
      <c r="A101" s="162" t="s">
        <v>631</v>
      </c>
      <c r="B101" s="162" t="s">
        <v>632</v>
      </c>
      <c r="C101" s="139">
        <f t="shared" si="98"/>
        <v>4203</v>
      </c>
      <c r="D101" s="146">
        <f t="shared" si="99"/>
        <v>4203</v>
      </c>
      <c r="E101" s="139">
        <f t="shared" si="102"/>
        <v>12255.57</v>
      </c>
      <c r="F101" s="146">
        <f t="shared" si="100"/>
        <v>16458.57</v>
      </c>
      <c r="G101" s="139">
        <f t="shared" si="101"/>
        <v>16458.57</v>
      </c>
      <c r="H101" s="146">
        <f t="shared" si="101"/>
        <v>16458.57</v>
      </c>
      <c r="I101" s="142">
        <f t="shared" si="103"/>
        <v>12255.57</v>
      </c>
      <c r="M101">
        <v>43105</v>
      </c>
      <c r="N101" t="s">
        <v>632</v>
      </c>
      <c r="P101" t="str">
        <f t="shared" si="104"/>
        <v>REGISTRO DE REESTRUCTURACION DE CREDITOS</v>
      </c>
    </row>
    <row r="102" spans="1:16" x14ac:dyDescent="0.25">
      <c r="A102" s="162" t="s">
        <v>633</v>
      </c>
      <c r="B102" s="162" t="s">
        <v>634</v>
      </c>
      <c r="C102" s="139">
        <f t="shared" si="98"/>
        <v>231959</v>
      </c>
      <c r="D102" s="146">
        <f t="shared" si="99"/>
        <v>231959</v>
      </c>
      <c r="E102" s="139">
        <f t="shared" si="102"/>
        <v>-102729.95</v>
      </c>
      <c r="F102" s="146">
        <f t="shared" si="100"/>
        <v>129229.05</v>
      </c>
      <c r="G102" s="139">
        <f t="shared" si="101"/>
        <v>129229.05</v>
      </c>
      <c r="H102" s="146">
        <f t="shared" si="101"/>
        <v>129229.05</v>
      </c>
      <c r="I102" s="142">
        <f t="shared" si="103"/>
        <v>-102729.95</v>
      </c>
      <c r="M102">
        <v>43106</v>
      </c>
      <c r="N102" t="s">
        <v>634</v>
      </c>
      <c r="P102" t="str">
        <f t="shared" si="104"/>
        <v>REGISTRO DE CEDULA HIPOTECARIA</v>
      </c>
    </row>
    <row r="103" spans="1:16" x14ac:dyDescent="0.25">
      <c r="A103" s="162" t="s">
        <v>1569</v>
      </c>
      <c r="B103" s="162" t="s">
        <v>1570</v>
      </c>
      <c r="C103" s="139">
        <f t="shared" ref="C103" si="105">VLOOKUP(A103,TABLA1,8,FALSE)</f>
        <v>0</v>
      </c>
      <c r="D103" s="146">
        <f t="shared" ref="D103" si="106">VLOOKUP(A103,TABLA1,5,FALSE)</f>
        <v>0</v>
      </c>
      <c r="E103" s="139">
        <f t="shared" ref="E103" si="107">+F103-D103</f>
        <v>0</v>
      </c>
      <c r="F103" s="146">
        <f t="shared" ref="F103" si="108">VLOOKUP(A103,TABLA1,6,FALSE)</f>
        <v>0</v>
      </c>
      <c r="G103" s="139">
        <f t="shared" ref="G103" si="109">+F103</f>
        <v>0</v>
      </c>
      <c r="H103" s="146">
        <f t="shared" ref="H103" si="110">+G103</f>
        <v>0</v>
      </c>
      <c r="I103" s="142">
        <f t="shared" ref="I103" si="111">+H103-C103</f>
        <v>0</v>
      </c>
    </row>
    <row r="104" spans="1:16" x14ac:dyDescent="0.25">
      <c r="A104" s="162" t="s">
        <v>635</v>
      </c>
      <c r="B104" s="162" t="s">
        <v>636</v>
      </c>
      <c r="C104" s="139">
        <f t="shared" si="98"/>
        <v>4777</v>
      </c>
      <c r="D104" s="146">
        <f t="shared" si="99"/>
        <v>4777</v>
      </c>
      <c r="E104" s="139">
        <f t="shared" si="102"/>
        <v>-3691.3</v>
      </c>
      <c r="F104" s="146">
        <f t="shared" si="100"/>
        <v>1085.7</v>
      </c>
      <c r="G104" s="139">
        <f t="shared" si="101"/>
        <v>1085.7</v>
      </c>
      <c r="H104" s="146">
        <f t="shared" si="101"/>
        <v>1085.7</v>
      </c>
      <c r="I104" s="142">
        <f t="shared" si="103"/>
        <v>-3691.3</v>
      </c>
      <c r="M104">
        <v>43109</v>
      </c>
      <c r="N104" t="s">
        <v>636</v>
      </c>
      <c r="P104" t="str">
        <f t="shared" si="104"/>
        <v>DEPOSITO DE TESTAMENTOS OLOGRAFOS O CUALQUIER OTRO DOCUMENTO</v>
      </c>
    </row>
    <row r="105" spans="1:16" x14ac:dyDescent="0.25">
      <c r="A105" s="162" t="s">
        <v>637</v>
      </c>
      <c r="B105" s="162" t="s">
        <v>638</v>
      </c>
      <c r="C105" s="139">
        <f t="shared" si="98"/>
        <v>0</v>
      </c>
      <c r="D105" s="146">
        <f t="shared" si="99"/>
        <v>0</v>
      </c>
      <c r="E105" s="139">
        <f t="shared" si="102"/>
        <v>1085.7</v>
      </c>
      <c r="F105" s="146">
        <f t="shared" si="100"/>
        <v>1085.7</v>
      </c>
      <c r="G105" s="139">
        <f t="shared" si="101"/>
        <v>1085.7</v>
      </c>
      <c r="H105" s="146">
        <f t="shared" si="101"/>
        <v>1085.7</v>
      </c>
      <c r="I105" s="142">
        <f t="shared" si="103"/>
        <v>1085.7</v>
      </c>
      <c r="M105">
        <v>43111</v>
      </c>
      <c r="N105" t="s">
        <v>638</v>
      </c>
      <c r="P105" t="str">
        <f t="shared" si="104"/>
        <v>INSCRIPCION DE CUALQUIER CLASE DE TESTAMENTO</v>
      </c>
    </row>
    <row r="106" spans="1:16" x14ac:dyDescent="0.25">
      <c r="A106" s="162" t="s">
        <v>639</v>
      </c>
      <c r="B106" s="162" t="s">
        <v>640</v>
      </c>
      <c r="C106" s="139">
        <f t="shared" si="98"/>
        <v>166750</v>
      </c>
      <c r="D106" s="146">
        <f t="shared" si="99"/>
        <v>166750</v>
      </c>
      <c r="E106" s="139">
        <f t="shared" si="102"/>
        <v>181457.3</v>
      </c>
      <c r="F106" s="146">
        <f t="shared" si="100"/>
        <v>348207.3</v>
      </c>
      <c r="G106" s="139">
        <f t="shared" si="101"/>
        <v>348207.3</v>
      </c>
      <c r="H106" s="146">
        <f t="shared" si="101"/>
        <v>348207.3</v>
      </c>
      <c r="I106" s="142">
        <f t="shared" si="103"/>
        <v>181457.3</v>
      </c>
      <c r="M106">
        <v>43112</v>
      </c>
      <c r="N106" t="s">
        <v>640</v>
      </c>
      <c r="P106" t="str">
        <f t="shared" si="104"/>
        <v>INSCRIPCION DE RESOLUCIONES DICTADAS EN JUICIOS SUCESORIOS</v>
      </c>
    </row>
    <row r="107" spans="1:16" x14ac:dyDescent="0.25">
      <c r="A107" s="161" t="s">
        <v>1798</v>
      </c>
      <c r="B107" s="162" t="s">
        <v>1799</v>
      </c>
      <c r="C107" s="139">
        <f t="shared" ref="C107" si="112">VLOOKUP(A107,TABLA1,8,FALSE)</f>
        <v>641</v>
      </c>
      <c r="D107" s="146">
        <f t="shared" ref="D107" si="113">VLOOKUP(A107,TABLA1,5,FALSE)</f>
        <v>641</v>
      </c>
      <c r="E107" s="139">
        <f t="shared" ref="E107" si="114">+F107-D107</f>
        <v>10.419999999999959</v>
      </c>
      <c r="F107" s="146">
        <f t="shared" ref="F107" si="115">VLOOKUP(A107,TABLA1,6,FALSE)</f>
        <v>651.41999999999996</v>
      </c>
      <c r="G107" s="139">
        <f t="shared" ref="G107" si="116">+F107</f>
        <v>651.41999999999996</v>
      </c>
      <c r="H107" s="146">
        <f t="shared" ref="H107" si="117">+G107</f>
        <v>651.41999999999996</v>
      </c>
      <c r="I107" s="142">
        <f t="shared" ref="I107" si="118">+H107-C107</f>
        <v>10.419999999999959</v>
      </c>
    </row>
    <row r="108" spans="1:16" x14ac:dyDescent="0.25">
      <c r="A108" s="162" t="s">
        <v>641</v>
      </c>
      <c r="B108" s="162" t="s">
        <v>642</v>
      </c>
      <c r="C108" s="139">
        <f t="shared" si="98"/>
        <v>287828</v>
      </c>
      <c r="D108" s="146">
        <f t="shared" si="99"/>
        <v>287828</v>
      </c>
      <c r="E108" s="139">
        <f t="shared" si="102"/>
        <v>436901.72</v>
      </c>
      <c r="F108" s="146">
        <f t="shared" si="100"/>
        <v>724729.72</v>
      </c>
      <c r="G108" s="139">
        <f t="shared" si="101"/>
        <v>724729.72</v>
      </c>
      <c r="H108" s="146">
        <f t="shared" si="101"/>
        <v>724729.72</v>
      </c>
      <c r="I108" s="142">
        <f t="shared" si="103"/>
        <v>436901.72</v>
      </c>
      <c r="M108">
        <v>43114</v>
      </c>
      <c r="N108" t="s">
        <v>642</v>
      </c>
      <c r="P108" t="str">
        <f t="shared" si="104"/>
        <v>INSCRIPCION DE LA AUTORIZACION DE FRACCIONAMIENTOS DE TERRENOS POR CADA LOTE</v>
      </c>
    </row>
    <row r="109" spans="1:16" ht="23.25" x14ac:dyDescent="0.25">
      <c r="A109" s="162" t="s">
        <v>643</v>
      </c>
      <c r="B109" s="162" t="s">
        <v>644</v>
      </c>
      <c r="C109" s="139">
        <f t="shared" si="98"/>
        <v>187226</v>
      </c>
      <c r="D109" s="146">
        <f t="shared" si="99"/>
        <v>187226</v>
      </c>
      <c r="E109" s="139">
        <f t="shared" si="102"/>
        <v>117018.32999999996</v>
      </c>
      <c r="F109" s="146">
        <f t="shared" si="100"/>
        <v>304244.32999999996</v>
      </c>
      <c r="G109" s="139">
        <f t="shared" si="101"/>
        <v>304244.32999999996</v>
      </c>
      <c r="H109" s="146">
        <f t="shared" si="101"/>
        <v>304244.32999999996</v>
      </c>
      <c r="I109" s="142">
        <f t="shared" si="103"/>
        <v>117018.32999999996</v>
      </c>
      <c r="M109">
        <v>43115</v>
      </c>
      <c r="N109" t="s">
        <v>644</v>
      </c>
      <c r="P109" t="str">
        <f t="shared" si="104"/>
        <v>INSCRIPCION DE LA ESCRITURA POR LA CUAL SE CONSTITUYA EL REGIMEN DE CONDOMINIOS DE UN INMUEBLE</v>
      </c>
    </row>
    <row r="110" spans="1:16" ht="23.25" x14ac:dyDescent="0.25">
      <c r="A110" s="162" t="s">
        <v>645</v>
      </c>
      <c r="B110" s="162" t="s">
        <v>646</v>
      </c>
      <c r="C110" s="139">
        <f t="shared" si="98"/>
        <v>24678</v>
      </c>
      <c r="D110" s="146">
        <f t="shared" si="99"/>
        <v>24678</v>
      </c>
      <c r="E110" s="139">
        <f t="shared" si="102"/>
        <v>-13893.449999999999</v>
      </c>
      <c r="F110" s="146">
        <f t="shared" si="100"/>
        <v>10784.550000000001</v>
      </c>
      <c r="G110" s="139">
        <f t="shared" si="101"/>
        <v>10784.550000000001</v>
      </c>
      <c r="H110" s="146">
        <f t="shared" si="101"/>
        <v>10784.550000000001</v>
      </c>
      <c r="I110" s="142">
        <f t="shared" si="103"/>
        <v>-13893.449999999999</v>
      </c>
      <c r="M110">
        <v>43116</v>
      </c>
      <c r="N110" t="s">
        <v>646</v>
      </c>
      <c r="P110" t="str">
        <f t="shared" si="104"/>
        <v>INSCRIPCION DE CONTRATOS MERCANTILES O CIVILES NO INCLUIDOS EN OTRAS FRACCIONES</v>
      </c>
    </row>
    <row r="111" spans="1:16" ht="23.25" x14ac:dyDescent="0.25">
      <c r="A111" s="162" t="s">
        <v>647</v>
      </c>
      <c r="B111" s="162" t="s">
        <v>1468</v>
      </c>
      <c r="C111" s="139">
        <f t="shared" si="98"/>
        <v>163271</v>
      </c>
      <c r="D111" s="146">
        <f t="shared" si="99"/>
        <v>163271</v>
      </c>
      <c r="E111" s="139">
        <f t="shared" si="102"/>
        <v>17678.650000000023</v>
      </c>
      <c r="F111" s="146">
        <f t="shared" si="100"/>
        <v>180949.65000000002</v>
      </c>
      <c r="G111" s="139">
        <f t="shared" si="101"/>
        <v>180949.65000000002</v>
      </c>
      <c r="H111" s="146">
        <f t="shared" si="101"/>
        <v>180949.65000000002</v>
      </c>
      <c r="I111" s="142">
        <f t="shared" si="103"/>
        <v>17678.650000000023</v>
      </c>
      <c r="M111">
        <v>43117</v>
      </c>
      <c r="N111" t="s">
        <v>1345</v>
      </c>
      <c r="O111" t="s">
        <v>1346</v>
      </c>
      <c r="P111" t="str">
        <f t="shared" si="104"/>
        <v>INSCRIPCION DE CONTRATOS RELATIVOS A BIENES MUEBLES POR RESOLUCION O TRANSMISION CON RESERVA DE DOMINIO</v>
      </c>
    </row>
    <row r="112" spans="1:16" x14ac:dyDescent="0.25">
      <c r="A112" s="162" t="s">
        <v>649</v>
      </c>
      <c r="B112" s="162" t="s">
        <v>650</v>
      </c>
      <c r="C112" s="139">
        <f t="shared" si="98"/>
        <v>35080</v>
      </c>
      <c r="D112" s="146">
        <f t="shared" si="99"/>
        <v>35080</v>
      </c>
      <c r="E112" s="139">
        <f t="shared" si="102"/>
        <v>-35080</v>
      </c>
      <c r="F112" s="146">
        <f t="shared" si="100"/>
        <v>0</v>
      </c>
      <c r="G112" s="139">
        <f t="shared" ref="G112:H129" si="119">+F112</f>
        <v>0</v>
      </c>
      <c r="H112" s="146">
        <f t="shared" si="119"/>
        <v>0</v>
      </c>
      <c r="I112" s="142">
        <f t="shared" si="103"/>
        <v>-35080</v>
      </c>
      <c r="M112">
        <v>43118</v>
      </c>
      <c r="N112" t="s">
        <v>650</v>
      </c>
      <c r="P112" t="str">
        <f t="shared" si="104"/>
        <v>INSCRIPCION DE CONTRATOS DE CORRESPONSALIA DE INSTITUCIONES DE CREDITO</v>
      </c>
    </row>
    <row r="113" spans="1:16" x14ac:dyDescent="0.25">
      <c r="A113" s="162" t="s">
        <v>1606</v>
      </c>
      <c r="B113" s="162" t="s">
        <v>1607</v>
      </c>
      <c r="C113" s="139">
        <f t="shared" ref="C113" si="120">VLOOKUP(A113,TABLA1,8,FALSE)</f>
        <v>0</v>
      </c>
      <c r="D113" s="146">
        <f t="shared" ref="D113" si="121">VLOOKUP(A113,TABLA1,5,FALSE)</f>
        <v>0</v>
      </c>
      <c r="E113" s="139">
        <f t="shared" ref="E113" si="122">+F113-D113</f>
        <v>700</v>
      </c>
      <c r="F113" s="146">
        <f t="shared" ref="F113" si="123">VLOOKUP(A113,TABLA1,6,FALSE)</f>
        <v>700</v>
      </c>
      <c r="G113" s="139">
        <f t="shared" ref="G113" si="124">+F113</f>
        <v>700</v>
      </c>
      <c r="H113" s="146">
        <f t="shared" ref="H113" si="125">+G113</f>
        <v>700</v>
      </c>
      <c r="I113" s="142">
        <f t="shared" ref="I113" si="126">+H113-C113</f>
        <v>700</v>
      </c>
    </row>
    <row r="114" spans="1:16" x14ac:dyDescent="0.25">
      <c r="A114" s="162" t="s">
        <v>651</v>
      </c>
      <c r="B114" s="162" t="s">
        <v>652</v>
      </c>
      <c r="C114" s="139">
        <f t="shared" si="98"/>
        <v>27676</v>
      </c>
      <c r="D114" s="146">
        <f t="shared" si="99"/>
        <v>27676</v>
      </c>
      <c r="E114" s="139">
        <f t="shared" si="102"/>
        <v>-533.50000000000364</v>
      </c>
      <c r="F114" s="146">
        <f t="shared" si="100"/>
        <v>27142.499999999996</v>
      </c>
      <c r="G114" s="139">
        <f t="shared" si="119"/>
        <v>27142.499999999996</v>
      </c>
      <c r="H114" s="146">
        <f t="shared" si="119"/>
        <v>27142.499999999996</v>
      </c>
      <c r="I114" s="142">
        <f t="shared" si="103"/>
        <v>-533.50000000000364</v>
      </c>
      <c r="M114">
        <v>43121</v>
      </c>
      <c r="N114" t="s">
        <v>652</v>
      </c>
      <c r="P114" t="str">
        <f t="shared" si="104"/>
        <v>INSCRIPCION DE CONVENIOS MODIFICATORIOS QUE NO AFECTEN CAPITAL</v>
      </c>
    </row>
    <row r="115" spans="1:16" ht="23.25" x14ac:dyDescent="0.25">
      <c r="A115" s="162" t="s">
        <v>653</v>
      </c>
      <c r="B115" s="162" t="s">
        <v>654</v>
      </c>
      <c r="C115" s="139">
        <f t="shared" si="98"/>
        <v>1021890</v>
      </c>
      <c r="D115" s="146">
        <f t="shared" si="99"/>
        <v>1021890</v>
      </c>
      <c r="E115" s="139">
        <f t="shared" si="102"/>
        <v>-300550.05000000016</v>
      </c>
      <c r="F115" s="146">
        <f t="shared" si="100"/>
        <v>721339.94999999984</v>
      </c>
      <c r="G115" s="139">
        <f t="shared" si="119"/>
        <v>721339.94999999984</v>
      </c>
      <c r="H115" s="146">
        <f t="shared" si="119"/>
        <v>721339.94999999984</v>
      </c>
      <c r="I115" s="142">
        <f t="shared" si="103"/>
        <v>-300550.05000000016</v>
      </c>
      <c r="M115">
        <v>43122</v>
      </c>
      <c r="N115" t="s">
        <v>654</v>
      </c>
      <c r="P115" t="str">
        <f t="shared" si="104"/>
        <v>INSCRIPCION DE ESCRITURAS CONSTITUTIVAS DE PERSONAS MORALES Y DE AUMENTOS DE CAPITAL O PATRIMONIO</v>
      </c>
    </row>
    <row r="116" spans="1:16" ht="23.25" x14ac:dyDescent="0.25">
      <c r="A116" s="162" t="s">
        <v>655</v>
      </c>
      <c r="B116" s="162" t="s">
        <v>1469</v>
      </c>
      <c r="C116" s="139">
        <f t="shared" si="98"/>
        <v>3783</v>
      </c>
      <c r="D116" s="146">
        <f t="shared" si="99"/>
        <v>3783</v>
      </c>
      <c r="E116" s="139">
        <f t="shared" si="102"/>
        <v>-1611.6</v>
      </c>
      <c r="F116" s="146">
        <f t="shared" si="100"/>
        <v>2171.4</v>
      </c>
      <c r="G116" s="139">
        <f t="shared" si="119"/>
        <v>2171.4</v>
      </c>
      <c r="H116" s="146">
        <f t="shared" si="119"/>
        <v>2171.4</v>
      </c>
      <c r="I116" s="142">
        <f t="shared" si="103"/>
        <v>-1611.6</v>
      </c>
      <c r="M116">
        <v>43123</v>
      </c>
      <c r="N116" t="s">
        <v>1347</v>
      </c>
      <c r="O116" t="s">
        <v>1348</v>
      </c>
      <c r="P116" t="str">
        <f t="shared" si="104"/>
        <v>INSCRIPCION DE MODIFICACION A LA ESCRITURA CONSTITUTIVA QUE NO IMPLIQUE AUMENTO DE CAPITAL O PATRIMONIO</v>
      </c>
    </row>
    <row r="117" spans="1:16" ht="23.25" x14ac:dyDescent="0.25">
      <c r="A117" s="162" t="s">
        <v>656</v>
      </c>
      <c r="B117" s="162" t="s">
        <v>657</v>
      </c>
      <c r="C117" s="139">
        <f t="shared" si="98"/>
        <v>0</v>
      </c>
      <c r="D117" s="146">
        <f t="shared" si="99"/>
        <v>0</v>
      </c>
      <c r="E117" s="139">
        <f t="shared" si="102"/>
        <v>300</v>
      </c>
      <c r="F117" s="146">
        <f t="shared" si="100"/>
        <v>300</v>
      </c>
      <c r="G117" s="139">
        <f t="shared" si="119"/>
        <v>300</v>
      </c>
      <c r="H117" s="146">
        <f t="shared" si="119"/>
        <v>300</v>
      </c>
      <c r="I117" s="142">
        <f t="shared" si="103"/>
        <v>300</v>
      </c>
      <c r="M117">
        <v>43124</v>
      </c>
      <c r="N117" t="s">
        <v>657</v>
      </c>
      <c r="P117" t="str">
        <f t="shared" si="104"/>
        <v>INSCRIPCION DE ACTAS DE EMISION DE BONOS U OBLIGACIONES O CUALQUIER OTRO INSTRUMENTO BURSATIL</v>
      </c>
    </row>
    <row r="118" spans="1:16" ht="23.25" x14ac:dyDescent="0.25">
      <c r="A118" s="162" t="s">
        <v>658</v>
      </c>
      <c r="B118" s="162" t="s">
        <v>1470</v>
      </c>
      <c r="C118" s="139">
        <f t="shared" si="98"/>
        <v>738810</v>
      </c>
      <c r="D118" s="146">
        <f t="shared" si="99"/>
        <v>738810</v>
      </c>
      <c r="E118" s="139">
        <f t="shared" si="102"/>
        <v>-33867.300000000163</v>
      </c>
      <c r="F118" s="146">
        <f t="shared" si="100"/>
        <v>704942.69999999984</v>
      </c>
      <c r="G118" s="139">
        <f t="shared" si="119"/>
        <v>704942.69999999984</v>
      </c>
      <c r="H118" s="146">
        <f t="shared" si="119"/>
        <v>704942.69999999984</v>
      </c>
      <c r="I118" s="142">
        <f t="shared" si="103"/>
        <v>-33867.300000000163</v>
      </c>
      <c r="M118">
        <v>43125</v>
      </c>
      <c r="N118" t="s">
        <v>1349</v>
      </c>
      <c r="O118" t="s">
        <v>1350</v>
      </c>
      <c r="P118" t="str">
        <f t="shared" si="104"/>
        <v>INSCRIPCION DE ACTAS DE ASAMBLEAS DE SOCIOS ACCIONISTAS O CUALQUIER OTRO TIPO NO ESTIPULADAS EN OTRAS FRACCIONES</v>
      </c>
    </row>
    <row r="119" spans="1:16" x14ac:dyDescent="0.25">
      <c r="A119" s="162" t="s">
        <v>659</v>
      </c>
      <c r="B119" s="162" t="s">
        <v>660</v>
      </c>
      <c r="C119" s="139">
        <f t="shared" si="98"/>
        <v>0</v>
      </c>
      <c r="D119" s="146">
        <f t="shared" si="99"/>
        <v>0</v>
      </c>
      <c r="E119" s="139">
        <f t="shared" si="102"/>
        <v>0</v>
      </c>
      <c r="F119" s="146">
        <f t="shared" si="100"/>
        <v>0</v>
      </c>
      <c r="G119" s="139">
        <f t="shared" si="119"/>
        <v>0</v>
      </c>
      <c r="H119" s="146">
        <f t="shared" si="119"/>
        <v>0</v>
      </c>
      <c r="I119" s="142">
        <f t="shared" si="103"/>
        <v>0</v>
      </c>
      <c r="M119">
        <v>43126</v>
      </c>
      <c r="N119" t="s">
        <v>660</v>
      </c>
      <c r="P119" t="str">
        <f t="shared" si="104"/>
        <v>CANCELACION DE LA INSCRIPCION DEL REGISTRO DE ESCRITURAS CONSTITUTIVAS</v>
      </c>
    </row>
    <row r="120" spans="1:16" x14ac:dyDescent="0.25">
      <c r="A120" s="162" t="s">
        <v>661</v>
      </c>
      <c r="B120" s="162" t="s">
        <v>662</v>
      </c>
      <c r="C120" s="139">
        <f t="shared" si="98"/>
        <v>0</v>
      </c>
      <c r="D120" s="146">
        <f t="shared" si="99"/>
        <v>0</v>
      </c>
      <c r="E120" s="139">
        <f t="shared" si="102"/>
        <v>0</v>
      </c>
      <c r="F120" s="146">
        <f t="shared" si="100"/>
        <v>0</v>
      </c>
      <c r="G120" s="139">
        <f t="shared" si="119"/>
        <v>0</v>
      </c>
      <c r="H120" s="146">
        <f t="shared" si="119"/>
        <v>0</v>
      </c>
      <c r="I120" s="142">
        <f t="shared" si="103"/>
        <v>0</v>
      </c>
      <c r="M120">
        <v>43127</v>
      </c>
      <c r="N120" t="s">
        <v>662</v>
      </c>
      <c r="P120" t="str">
        <f t="shared" si="104"/>
        <v>ADJUDICACION DE BIENES INMUEBLES POR LIQUIDACION DE PERSONA MORAL</v>
      </c>
    </row>
    <row r="121" spans="1:16" x14ac:dyDescent="0.25">
      <c r="A121" s="162" t="s">
        <v>663</v>
      </c>
      <c r="B121" s="162" t="s">
        <v>664</v>
      </c>
      <c r="C121" s="139">
        <f t="shared" si="98"/>
        <v>280092</v>
      </c>
      <c r="D121" s="146">
        <f t="shared" si="99"/>
        <v>280092</v>
      </c>
      <c r="E121" s="139">
        <f t="shared" si="102"/>
        <v>45477.299999999988</v>
      </c>
      <c r="F121" s="146">
        <f t="shared" si="100"/>
        <v>325569.3</v>
      </c>
      <c r="G121" s="139">
        <f t="shared" si="119"/>
        <v>325569.3</v>
      </c>
      <c r="H121" s="146">
        <f t="shared" si="119"/>
        <v>325569.3</v>
      </c>
      <c r="I121" s="142">
        <f t="shared" si="103"/>
        <v>45477.299999999988</v>
      </c>
      <c r="M121">
        <v>43128</v>
      </c>
      <c r="N121" t="s">
        <v>664</v>
      </c>
      <c r="P121" t="str">
        <f t="shared" si="104"/>
        <v>INSCRIPCION DE PODERES Y SUSTITUCION DE LOS MISMOS POR CADA UNO</v>
      </c>
    </row>
    <row r="122" spans="1:16" x14ac:dyDescent="0.25">
      <c r="A122" s="162" t="s">
        <v>665</v>
      </c>
      <c r="B122" s="162" t="s">
        <v>666</v>
      </c>
      <c r="C122" s="139">
        <f t="shared" si="98"/>
        <v>22861</v>
      </c>
      <c r="D122" s="146">
        <f t="shared" si="99"/>
        <v>22861</v>
      </c>
      <c r="E122" s="139">
        <f t="shared" si="102"/>
        <v>20682.71</v>
      </c>
      <c r="F122" s="146">
        <f t="shared" si="100"/>
        <v>43543.71</v>
      </c>
      <c r="G122" s="139">
        <f t="shared" si="119"/>
        <v>43543.71</v>
      </c>
      <c r="H122" s="146">
        <f t="shared" si="119"/>
        <v>43543.71</v>
      </c>
      <c r="I122" s="142">
        <f t="shared" si="103"/>
        <v>20682.71</v>
      </c>
      <c r="M122">
        <v>43129</v>
      </c>
      <c r="N122" t="s">
        <v>666</v>
      </c>
      <c r="P122" t="str">
        <f t="shared" si="104"/>
        <v>INSCRIPCION DE REVOCACION DE PODERES POR CADA UNO</v>
      </c>
    </row>
    <row r="123" spans="1:16" x14ac:dyDescent="0.25">
      <c r="A123" s="162" t="s">
        <v>667</v>
      </c>
      <c r="B123" s="162" t="s">
        <v>668</v>
      </c>
      <c r="C123" s="139">
        <f t="shared" si="98"/>
        <v>4262</v>
      </c>
      <c r="D123" s="146">
        <f t="shared" si="99"/>
        <v>4262</v>
      </c>
      <c r="E123" s="139">
        <f t="shared" si="102"/>
        <v>-2524.88</v>
      </c>
      <c r="F123" s="146">
        <f t="shared" si="100"/>
        <v>1737.12</v>
      </c>
      <c r="G123" s="139">
        <f t="shared" si="119"/>
        <v>1737.12</v>
      </c>
      <c r="H123" s="146">
        <f t="shared" si="119"/>
        <v>1737.12</v>
      </c>
      <c r="I123" s="142">
        <f t="shared" si="103"/>
        <v>-2524.88</v>
      </c>
      <c r="M123">
        <v>43130</v>
      </c>
      <c r="N123" t="s">
        <v>668</v>
      </c>
      <c r="P123" t="str">
        <f t="shared" si="104"/>
        <v>RATIFICACION DE DOCUMENTOS PUBLICOS O PRIVADOS O DE FIRMAS ANTE EL REGISTRO</v>
      </c>
    </row>
    <row r="124" spans="1:16" ht="23.25" x14ac:dyDescent="0.25">
      <c r="A124" s="162" t="s">
        <v>669</v>
      </c>
      <c r="B124" s="162" t="s">
        <v>670</v>
      </c>
      <c r="C124" s="139">
        <f t="shared" si="98"/>
        <v>454213</v>
      </c>
      <c r="D124" s="146">
        <f t="shared" si="99"/>
        <v>454213</v>
      </c>
      <c r="E124" s="139">
        <f t="shared" si="102"/>
        <v>-206317.09999999998</v>
      </c>
      <c r="F124" s="146">
        <f t="shared" si="100"/>
        <v>247895.90000000002</v>
      </c>
      <c r="G124" s="139">
        <f t="shared" si="119"/>
        <v>247895.90000000002</v>
      </c>
      <c r="H124" s="146">
        <f t="shared" si="119"/>
        <v>247895.90000000002</v>
      </c>
      <c r="I124" s="142">
        <f t="shared" si="103"/>
        <v>-206317.09999999998</v>
      </c>
      <c r="M124">
        <v>43131</v>
      </c>
      <c r="N124" t="s">
        <v>670</v>
      </c>
      <c r="P124" t="str">
        <f t="shared" si="104"/>
        <v>BUSQUEDA DE CONSTANCIAS O DATOS PARA EXPEDICION DE CERTIFICADOS O INFORMES POR PERIODO DE CINCO A</v>
      </c>
    </row>
    <row r="125" spans="1:16" x14ac:dyDescent="0.25">
      <c r="A125" s="162" t="s">
        <v>671</v>
      </c>
      <c r="B125" s="162" t="s">
        <v>672</v>
      </c>
      <c r="C125" s="139">
        <f t="shared" si="98"/>
        <v>1001823</v>
      </c>
      <c r="D125" s="146">
        <f t="shared" si="99"/>
        <v>1001823</v>
      </c>
      <c r="E125" s="139">
        <f t="shared" si="102"/>
        <v>132679.64999999991</v>
      </c>
      <c r="F125" s="146">
        <f t="shared" si="100"/>
        <v>1134502.6499999999</v>
      </c>
      <c r="G125" s="139">
        <f t="shared" si="119"/>
        <v>1134502.6499999999</v>
      </c>
      <c r="H125" s="146">
        <f t="shared" si="119"/>
        <v>1134502.6499999999</v>
      </c>
      <c r="I125" s="142">
        <f t="shared" si="103"/>
        <v>132679.64999999991</v>
      </c>
      <c r="M125">
        <v>43132</v>
      </c>
      <c r="N125" t="s">
        <v>672</v>
      </c>
      <c r="P125" t="str">
        <f t="shared" si="104"/>
        <v>EXPEDICION DE CERTIFICACIONES RELATIVAS A CONSTANCIAS DEL REGISTRO</v>
      </c>
    </row>
    <row r="126" spans="1:16" x14ac:dyDescent="0.25">
      <c r="A126" s="162" t="s">
        <v>673</v>
      </c>
      <c r="B126" s="162" t="s">
        <v>674</v>
      </c>
      <c r="C126" s="139">
        <f t="shared" si="98"/>
        <v>708467</v>
      </c>
      <c r="D126" s="146">
        <f t="shared" si="99"/>
        <v>708467</v>
      </c>
      <c r="E126" s="139">
        <f t="shared" si="102"/>
        <v>212252.84999999998</v>
      </c>
      <c r="F126" s="146">
        <f t="shared" si="100"/>
        <v>920719.85</v>
      </c>
      <c r="G126" s="139">
        <f t="shared" si="119"/>
        <v>920719.85</v>
      </c>
      <c r="H126" s="146">
        <f t="shared" si="119"/>
        <v>920719.85</v>
      </c>
      <c r="I126" s="142">
        <f t="shared" si="103"/>
        <v>212252.84999999998</v>
      </c>
      <c r="M126">
        <v>43133</v>
      </c>
      <c r="N126" t="s">
        <v>674</v>
      </c>
      <c r="P126" t="str">
        <f t="shared" si="104"/>
        <v>EXPEDICION DE COPIA SIMPLE POR CADA HOJA</v>
      </c>
    </row>
    <row r="127" spans="1:16" x14ac:dyDescent="0.25">
      <c r="A127" s="162" t="s">
        <v>675</v>
      </c>
      <c r="B127" s="162" t="s">
        <v>676</v>
      </c>
      <c r="C127" s="139">
        <f t="shared" si="98"/>
        <v>241559</v>
      </c>
      <c r="D127" s="146">
        <f t="shared" si="99"/>
        <v>241559</v>
      </c>
      <c r="E127" s="139">
        <f t="shared" si="102"/>
        <v>110157.82</v>
      </c>
      <c r="F127" s="146">
        <f t="shared" si="100"/>
        <v>351716.82</v>
      </c>
      <c r="G127" s="139">
        <f t="shared" si="119"/>
        <v>351716.82</v>
      </c>
      <c r="H127" s="146">
        <f t="shared" si="119"/>
        <v>351716.82</v>
      </c>
      <c r="I127" s="142">
        <f t="shared" si="103"/>
        <v>110157.82</v>
      </c>
      <c r="M127">
        <v>43134</v>
      </c>
      <c r="N127" t="s">
        <v>676</v>
      </c>
      <c r="P127" t="str">
        <f t="shared" si="104"/>
        <v>INFORMES POR ESCRITO A SOLICITUD DE AUTORIDADES</v>
      </c>
    </row>
    <row r="128" spans="1:16" x14ac:dyDescent="0.25">
      <c r="A128" s="162" t="s">
        <v>1619</v>
      </c>
      <c r="B128" s="162" t="s">
        <v>1620</v>
      </c>
      <c r="C128" s="139">
        <f t="shared" ref="C128" si="127">VLOOKUP(A128,TABLA1,8,FALSE)</f>
        <v>534</v>
      </c>
      <c r="D128" s="146">
        <f t="shared" ref="D128" si="128">VLOOKUP(A128,TABLA1,5,FALSE)</f>
        <v>534</v>
      </c>
      <c r="E128" s="139">
        <f t="shared" ref="E128" si="129">+F128-D128</f>
        <v>-534</v>
      </c>
      <c r="F128" s="146">
        <f t="shared" ref="F128" si="130">VLOOKUP(A128,TABLA1,6,FALSE)</f>
        <v>0</v>
      </c>
      <c r="G128" s="139">
        <f t="shared" ref="G128" si="131">+F128</f>
        <v>0</v>
      </c>
      <c r="H128" s="146">
        <f t="shared" ref="H128" si="132">+G128</f>
        <v>0</v>
      </c>
      <c r="I128" s="142">
        <f t="shared" ref="I128" si="133">+H128-C128</f>
        <v>-534</v>
      </c>
    </row>
    <row r="129" spans="1:16" ht="23.25" x14ac:dyDescent="0.25">
      <c r="A129" s="162" t="s">
        <v>677</v>
      </c>
      <c r="B129" s="162" t="s">
        <v>1471</v>
      </c>
      <c r="C129" s="139">
        <f t="shared" si="98"/>
        <v>0</v>
      </c>
      <c r="D129" s="146">
        <f t="shared" si="99"/>
        <v>0</v>
      </c>
      <c r="E129" s="139">
        <f t="shared" si="102"/>
        <v>0</v>
      </c>
      <c r="F129" s="146">
        <f t="shared" si="100"/>
        <v>0</v>
      </c>
      <c r="G129" s="139">
        <f t="shared" si="119"/>
        <v>0</v>
      </c>
      <c r="H129" s="146">
        <f t="shared" si="119"/>
        <v>0</v>
      </c>
      <c r="I129" s="142">
        <f t="shared" si="103"/>
        <v>0</v>
      </c>
      <c r="M129">
        <v>43136</v>
      </c>
      <c r="N129" t="s">
        <v>1351</v>
      </c>
      <c r="O129" t="s">
        <v>1352</v>
      </c>
      <c r="P129" t="str">
        <f t="shared" si="104"/>
        <v>EXAMEN DE DOCUMENTOS PARA SU INSCRIPCION CUANDO SE REHUSE POR EL REGISTRO PUBLICO POR NO SER INSCRIBIBLE</v>
      </c>
    </row>
    <row r="130" spans="1:16" x14ac:dyDescent="0.25">
      <c r="A130" s="162" t="s">
        <v>678</v>
      </c>
      <c r="B130" s="162" t="s">
        <v>679</v>
      </c>
      <c r="C130" s="139">
        <f t="shared" si="98"/>
        <v>134104</v>
      </c>
      <c r="D130" s="146">
        <f t="shared" si="99"/>
        <v>134104</v>
      </c>
      <c r="E130" s="139">
        <f t="shared" si="102"/>
        <v>-69565.75</v>
      </c>
      <c r="F130" s="146">
        <f t="shared" si="100"/>
        <v>64538.25</v>
      </c>
      <c r="G130" s="139">
        <f t="shared" ref="G130:H145" si="134">+F130</f>
        <v>64538.25</v>
      </c>
      <c r="H130" s="146">
        <f t="shared" si="134"/>
        <v>64538.25</v>
      </c>
      <c r="I130" s="142">
        <f t="shared" si="103"/>
        <v>-69565.75</v>
      </c>
      <c r="M130">
        <v>43137</v>
      </c>
      <c r="N130" t="s">
        <v>679</v>
      </c>
      <c r="P130" t="str">
        <f t="shared" si="104"/>
        <v>INSCRIPCION DE RESOLUCIONES JUDICIALES POR QUIEBRA O SUSPENSION DE PAGOS</v>
      </c>
    </row>
    <row r="131" spans="1:16" x14ac:dyDescent="0.25">
      <c r="A131" s="162" t="s">
        <v>680</v>
      </c>
      <c r="B131" s="162" t="s">
        <v>681</v>
      </c>
      <c r="C131" s="139">
        <f t="shared" si="98"/>
        <v>67103</v>
      </c>
      <c r="D131" s="146">
        <f t="shared" si="99"/>
        <v>67103</v>
      </c>
      <c r="E131" s="139">
        <f t="shared" si="102"/>
        <v>124054.96000000002</v>
      </c>
      <c r="F131" s="146">
        <f t="shared" si="100"/>
        <v>191157.96000000002</v>
      </c>
      <c r="G131" s="139">
        <f t="shared" si="134"/>
        <v>191157.96000000002</v>
      </c>
      <c r="H131" s="146">
        <f t="shared" si="134"/>
        <v>191157.96000000002</v>
      </c>
      <c r="I131" s="142">
        <f t="shared" si="103"/>
        <v>124054.96000000002</v>
      </c>
      <c r="M131">
        <v>43138</v>
      </c>
      <c r="N131" t="s">
        <v>681</v>
      </c>
      <c r="P131" t="str">
        <f t="shared" si="104"/>
        <v>BUSQUEDA DE DATOS O CONSTANCIAS PARA INFORMES O CERTIFICADOS</v>
      </c>
    </row>
    <row r="132" spans="1:16" x14ac:dyDescent="0.25">
      <c r="A132" s="162" t="s">
        <v>682</v>
      </c>
      <c r="B132" s="162" t="s">
        <v>683</v>
      </c>
      <c r="C132" s="139">
        <f t="shared" si="98"/>
        <v>256223</v>
      </c>
      <c r="D132" s="146">
        <f t="shared" si="99"/>
        <v>256223</v>
      </c>
      <c r="E132" s="139">
        <f t="shared" si="102"/>
        <v>-22384.440000000002</v>
      </c>
      <c r="F132" s="146">
        <f t="shared" si="100"/>
        <v>233838.56</v>
      </c>
      <c r="G132" s="139">
        <f t="shared" si="134"/>
        <v>233838.56</v>
      </c>
      <c r="H132" s="146">
        <f t="shared" si="134"/>
        <v>233838.56</v>
      </c>
      <c r="I132" s="142">
        <f t="shared" si="103"/>
        <v>-22384.440000000002</v>
      </c>
      <c r="M132">
        <v>43139</v>
      </c>
      <c r="N132" t="s">
        <v>683</v>
      </c>
      <c r="P132" t="str">
        <f t="shared" si="104"/>
        <v>ANOTACION MARGINAL EN EL REGISTRO PUBLICO</v>
      </c>
    </row>
    <row r="133" spans="1:16" x14ac:dyDescent="0.25">
      <c r="A133" s="162" t="s">
        <v>684</v>
      </c>
      <c r="B133" s="162" t="s">
        <v>685</v>
      </c>
      <c r="C133" s="139">
        <f t="shared" si="98"/>
        <v>8835476</v>
      </c>
      <c r="D133" s="146">
        <f t="shared" si="99"/>
        <v>8835476</v>
      </c>
      <c r="E133" s="139">
        <f t="shared" si="102"/>
        <v>1061545.110000005</v>
      </c>
      <c r="F133" s="146">
        <f t="shared" si="100"/>
        <v>9897021.110000005</v>
      </c>
      <c r="G133" s="139">
        <f t="shared" si="134"/>
        <v>9897021.110000005</v>
      </c>
      <c r="H133" s="146">
        <f t="shared" si="134"/>
        <v>9897021.110000005</v>
      </c>
      <c r="I133" s="142">
        <f t="shared" si="103"/>
        <v>1061545.110000005</v>
      </c>
      <c r="M133">
        <v>43140</v>
      </c>
      <c r="N133" t="s">
        <v>685</v>
      </c>
      <c r="P133" t="str">
        <f t="shared" si="104"/>
        <v>CERTIFICADO DE LIBERTAD O EXISTENCIA DE GRAVAMEN</v>
      </c>
    </row>
    <row r="134" spans="1:16" x14ac:dyDescent="0.25">
      <c r="A134" s="162" t="s">
        <v>686</v>
      </c>
      <c r="B134" s="162" t="s">
        <v>687</v>
      </c>
      <c r="C134" s="139">
        <f t="shared" si="98"/>
        <v>507380</v>
      </c>
      <c r="D134" s="146">
        <f t="shared" si="99"/>
        <v>507380</v>
      </c>
      <c r="E134" s="139">
        <f t="shared" si="102"/>
        <v>36716.770000000019</v>
      </c>
      <c r="F134" s="146">
        <f t="shared" si="100"/>
        <v>544096.77</v>
      </c>
      <c r="G134" s="139">
        <f t="shared" si="134"/>
        <v>544096.77</v>
      </c>
      <c r="H134" s="146">
        <f t="shared" si="134"/>
        <v>544096.77</v>
      </c>
      <c r="I134" s="142">
        <f t="shared" si="103"/>
        <v>36716.770000000019</v>
      </c>
      <c r="M134">
        <v>43141</v>
      </c>
      <c r="N134" t="s">
        <v>687</v>
      </c>
      <c r="P134" t="str">
        <f t="shared" si="104"/>
        <v>CERTIFICADO DE NO PROPIEDAD O EXISTENCIA DE PROPIEDAD</v>
      </c>
    </row>
    <row r="135" spans="1:16" ht="23.25" x14ac:dyDescent="0.25">
      <c r="A135" s="162" t="s">
        <v>688</v>
      </c>
      <c r="B135" s="162" t="s">
        <v>689</v>
      </c>
      <c r="C135" s="139">
        <f t="shared" si="98"/>
        <v>569217</v>
      </c>
      <c r="D135" s="146">
        <f t="shared" si="99"/>
        <v>569217</v>
      </c>
      <c r="E135" s="139">
        <f t="shared" si="102"/>
        <v>306851.37999999989</v>
      </c>
      <c r="F135" s="146">
        <f t="shared" si="100"/>
        <v>876068.37999999989</v>
      </c>
      <c r="G135" s="139">
        <f t="shared" si="134"/>
        <v>876068.37999999989</v>
      </c>
      <c r="H135" s="146">
        <f t="shared" si="134"/>
        <v>876068.37999999989</v>
      </c>
      <c r="I135" s="142">
        <f t="shared" si="103"/>
        <v>306851.37999999989</v>
      </c>
      <c r="M135">
        <v>43142</v>
      </c>
      <c r="N135" t="s">
        <v>689</v>
      </c>
      <c r="P135" t="str">
        <f t="shared" si="104"/>
        <v>CASOS NO PREVISTOS DE SERVICIOS PRESTADOS POR EL REGISTRO PUBLICO DE LA PROPIEDAD CON O SIN MONTO</v>
      </c>
    </row>
    <row r="136" spans="1:16" x14ac:dyDescent="0.25">
      <c r="A136" s="162" t="s">
        <v>690</v>
      </c>
      <c r="B136" s="162" t="s">
        <v>691</v>
      </c>
      <c r="C136" s="139">
        <f t="shared" si="98"/>
        <v>0</v>
      </c>
      <c r="D136" s="146">
        <f t="shared" si="99"/>
        <v>0</v>
      </c>
      <c r="E136" s="139">
        <f t="shared" si="102"/>
        <v>1110.3</v>
      </c>
      <c r="F136" s="146">
        <f t="shared" si="100"/>
        <v>1110.3</v>
      </c>
      <c r="G136" s="139">
        <f t="shared" si="134"/>
        <v>1110.3</v>
      </c>
      <c r="H136" s="146">
        <f t="shared" si="134"/>
        <v>1110.3</v>
      </c>
      <c r="I136" s="142">
        <f t="shared" si="103"/>
        <v>1110.3</v>
      </c>
      <c r="M136">
        <v>43143</v>
      </c>
      <c r="N136" t="s">
        <v>691</v>
      </c>
      <c r="P136" t="str">
        <f t="shared" si="104"/>
        <v>REGISTRO DE CONTRATO CREDITO PRENDARIO</v>
      </c>
    </row>
    <row r="137" spans="1:16" ht="23.25" x14ac:dyDescent="0.25">
      <c r="A137" s="162" t="s">
        <v>692</v>
      </c>
      <c r="B137" s="162" t="s">
        <v>1472</v>
      </c>
      <c r="C137" s="139">
        <f t="shared" si="98"/>
        <v>49643</v>
      </c>
      <c r="D137" s="146">
        <f t="shared" si="99"/>
        <v>49643</v>
      </c>
      <c r="E137" s="139">
        <f t="shared" si="102"/>
        <v>-18399.68</v>
      </c>
      <c r="F137" s="146">
        <f t="shared" si="100"/>
        <v>31243.32</v>
      </c>
      <c r="G137" s="139">
        <f t="shared" si="134"/>
        <v>31243.32</v>
      </c>
      <c r="H137" s="146">
        <f t="shared" si="134"/>
        <v>31243.32</v>
      </c>
      <c r="I137" s="142">
        <f t="shared" si="103"/>
        <v>-18399.68</v>
      </c>
      <c r="M137">
        <v>43144</v>
      </c>
      <c r="N137" t="s">
        <v>1353</v>
      </c>
      <c r="O137" t="s">
        <v>648</v>
      </c>
      <c r="P137" t="str">
        <f t="shared" si="104"/>
        <v>CANCELACION DE INSCRIPCION DE CONTRATOS DE CREDITO HIPOTECARIO, REFACCIONARIO Y HABILITACION Y AVIO</v>
      </c>
    </row>
    <row r="138" spans="1:16" s="33" customFormat="1" ht="23.25" x14ac:dyDescent="0.25">
      <c r="A138" s="166" t="s">
        <v>693</v>
      </c>
      <c r="B138" s="166" t="s">
        <v>694</v>
      </c>
      <c r="C138" s="138">
        <f t="shared" si="98"/>
        <v>7755728</v>
      </c>
      <c r="D138" s="145">
        <f t="shared" si="99"/>
        <v>7755728</v>
      </c>
      <c r="E138" s="138">
        <f t="shared" si="102"/>
        <v>1167804.6600000001</v>
      </c>
      <c r="F138" s="145">
        <f t="shared" si="100"/>
        <v>8923532.6600000001</v>
      </c>
      <c r="G138" s="138">
        <f t="shared" si="134"/>
        <v>8923532.6600000001</v>
      </c>
      <c r="H138" s="145">
        <f t="shared" si="134"/>
        <v>8923532.6600000001</v>
      </c>
      <c r="I138" s="141">
        <f t="shared" si="103"/>
        <v>1167804.6600000001</v>
      </c>
      <c r="M138" s="33">
        <v>43200</v>
      </c>
      <c r="N138" s="33" t="s">
        <v>694</v>
      </c>
      <c r="P138" s="33" t="str">
        <f t="shared" si="104"/>
        <v>DERECHOS POR LEGALIZACION DE FIRMAS, CERTIFICACIONES, EXPEDICION DE COPIAS DE DOCUMENTOS Y OTROS</v>
      </c>
    </row>
    <row r="139" spans="1:16" ht="23.25" x14ac:dyDescent="0.25">
      <c r="A139" s="162" t="s">
        <v>695</v>
      </c>
      <c r="B139" s="162" t="s">
        <v>696</v>
      </c>
      <c r="C139" s="139">
        <f t="shared" si="98"/>
        <v>3650721</v>
      </c>
      <c r="D139" s="146">
        <f t="shared" si="99"/>
        <v>3650721</v>
      </c>
      <c r="E139" s="139">
        <f t="shared" si="102"/>
        <v>-804809.36999999965</v>
      </c>
      <c r="F139" s="146">
        <f t="shared" si="100"/>
        <v>2845911.6300000004</v>
      </c>
      <c r="G139" s="139">
        <f t="shared" si="134"/>
        <v>2845911.6300000004</v>
      </c>
      <c r="H139" s="146">
        <f t="shared" si="134"/>
        <v>2845911.6300000004</v>
      </c>
      <c r="I139" s="142">
        <f t="shared" si="103"/>
        <v>-804809.36999999965</v>
      </c>
      <c r="M139">
        <v>43201</v>
      </c>
      <c r="N139" t="s">
        <v>696</v>
      </c>
      <c r="P139" t="str">
        <f t="shared" si="104"/>
        <v>LEGALIZACION DE FIRMAS ASENTADAS POR EL EJECUTIVO O POR OTROS FUNCIONARIOS COMPETENTES</v>
      </c>
    </row>
    <row r="140" spans="1:16" x14ac:dyDescent="0.25">
      <c r="A140" s="162" t="s">
        <v>697</v>
      </c>
      <c r="B140" s="162" t="s">
        <v>698</v>
      </c>
      <c r="C140" s="139">
        <f t="shared" si="98"/>
        <v>3855</v>
      </c>
      <c r="D140" s="146">
        <f t="shared" si="99"/>
        <v>3855</v>
      </c>
      <c r="E140" s="139">
        <f t="shared" si="102"/>
        <v>-3855</v>
      </c>
      <c r="F140" s="146">
        <f t="shared" si="100"/>
        <v>0</v>
      </c>
      <c r="G140" s="139">
        <f t="shared" si="134"/>
        <v>0</v>
      </c>
      <c r="H140" s="146">
        <f t="shared" si="134"/>
        <v>0</v>
      </c>
      <c r="I140" s="142">
        <f t="shared" si="103"/>
        <v>-3855</v>
      </c>
      <c r="M140">
        <v>43202</v>
      </c>
      <c r="N140" t="s">
        <v>698</v>
      </c>
      <c r="P140" t="str">
        <f t="shared" si="104"/>
        <v>CERTIFICACION DE FIRMAS EN ACTAS CONSTITUTIVAS DE SOCIEDADES COOPERATIVAS</v>
      </c>
    </row>
    <row r="141" spans="1:16" x14ac:dyDescent="0.25">
      <c r="A141" s="162" t="s">
        <v>699</v>
      </c>
      <c r="B141" s="162" t="s">
        <v>700</v>
      </c>
      <c r="C141" s="139">
        <f t="shared" si="98"/>
        <v>9794</v>
      </c>
      <c r="D141" s="146">
        <f t="shared" si="99"/>
        <v>9794</v>
      </c>
      <c r="E141" s="139">
        <f t="shared" si="102"/>
        <v>20197.78</v>
      </c>
      <c r="F141" s="146">
        <f t="shared" si="100"/>
        <v>29991.78</v>
      </c>
      <c r="G141" s="139">
        <f t="shared" si="134"/>
        <v>29991.78</v>
      </c>
      <c r="H141" s="146">
        <f t="shared" si="134"/>
        <v>29991.78</v>
      </c>
      <c r="I141" s="142">
        <f t="shared" si="103"/>
        <v>20197.78</v>
      </c>
      <c r="M141">
        <v>43203</v>
      </c>
      <c r="N141" t="s">
        <v>700</v>
      </c>
      <c r="P141" t="str">
        <f t="shared" si="104"/>
        <v>CERTIFICACION DE NO ADEUDO</v>
      </c>
    </row>
    <row r="142" spans="1:16" x14ac:dyDescent="0.25">
      <c r="A142" s="162" t="s">
        <v>701</v>
      </c>
      <c r="B142" s="162" t="s">
        <v>702</v>
      </c>
      <c r="C142" s="139">
        <f t="shared" si="98"/>
        <v>186651</v>
      </c>
      <c r="D142" s="146">
        <f t="shared" si="99"/>
        <v>186651</v>
      </c>
      <c r="E142" s="139">
        <f t="shared" si="102"/>
        <v>62113.530000000115</v>
      </c>
      <c r="F142" s="146">
        <f t="shared" si="100"/>
        <v>248764.53000000012</v>
      </c>
      <c r="G142" s="139">
        <f t="shared" si="134"/>
        <v>248764.53000000012</v>
      </c>
      <c r="H142" s="146">
        <f t="shared" si="134"/>
        <v>248764.53000000012</v>
      </c>
      <c r="I142" s="142">
        <f t="shared" si="103"/>
        <v>62113.530000000115</v>
      </c>
      <c r="M142">
        <v>43204</v>
      </c>
      <c r="N142" t="s">
        <v>702</v>
      </c>
      <c r="P142" t="str">
        <f t="shared" si="104"/>
        <v>COPIAS CERTIFICADAS DE DOCUMENTOS POR HOJA</v>
      </c>
    </row>
    <row r="143" spans="1:16" x14ac:dyDescent="0.25">
      <c r="A143" s="162" t="s">
        <v>703</v>
      </c>
      <c r="B143" s="162" t="s">
        <v>704</v>
      </c>
      <c r="C143" s="139">
        <f t="shared" si="98"/>
        <v>4567</v>
      </c>
      <c r="D143" s="146">
        <f t="shared" si="99"/>
        <v>4567</v>
      </c>
      <c r="E143" s="139">
        <f t="shared" si="102"/>
        <v>-4089.38</v>
      </c>
      <c r="F143" s="146">
        <f t="shared" si="100"/>
        <v>477.62</v>
      </c>
      <c r="G143" s="139">
        <f t="shared" si="134"/>
        <v>477.62</v>
      </c>
      <c r="H143" s="146">
        <f t="shared" si="134"/>
        <v>477.62</v>
      </c>
      <c r="I143" s="142">
        <f t="shared" si="103"/>
        <v>-4089.38</v>
      </c>
      <c r="M143">
        <v>43205</v>
      </c>
      <c r="N143" t="s">
        <v>704</v>
      </c>
      <c r="P143" t="str">
        <f t="shared" si="104"/>
        <v>EXPEDICION DE COPIAS SIMPLES DE DOCUMENTO POR HOJA</v>
      </c>
    </row>
    <row r="144" spans="1:16" ht="23.25" x14ac:dyDescent="0.25">
      <c r="A144" s="162" t="s">
        <v>705</v>
      </c>
      <c r="B144" s="162" t="s">
        <v>1473</v>
      </c>
      <c r="C144" s="139">
        <f t="shared" si="98"/>
        <v>4929</v>
      </c>
      <c r="D144" s="146">
        <f t="shared" si="99"/>
        <v>4929</v>
      </c>
      <c r="E144" s="139">
        <f t="shared" si="102"/>
        <v>-91.649999999999636</v>
      </c>
      <c r="F144" s="146">
        <f t="shared" si="100"/>
        <v>4837.3500000000004</v>
      </c>
      <c r="G144" s="139">
        <f t="shared" si="134"/>
        <v>4837.3500000000004</v>
      </c>
      <c r="H144" s="146">
        <f t="shared" si="134"/>
        <v>4837.3500000000004</v>
      </c>
      <c r="I144" s="142">
        <f t="shared" si="103"/>
        <v>-91.649999999999636</v>
      </c>
      <c r="M144">
        <v>43206</v>
      </c>
      <c r="N144" t="s">
        <v>1354</v>
      </c>
      <c r="O144" t="s">
        <v>1355</v>
      </c>
      <c r="P144" t="str">
        <f t="shared" si="104"/>
        <v>OFICIO DE OPINION DEL EJECUTIVO PARA COMPRA, TRANSPORTE O ALMACENAMIENTO DE EXPLOSIVOS Y SUS ARTIFICIOS</v>
      </c>
    </row>
    <row r="145" spans="1:16" ht="23.25" x14ac:dyDescent="0.25">
      <c r="A145" s="162" t="s">
        <v>706</v>
      </c>
      <c r="B145" s="162" t="s">
        <v>1474</v>
      </c>
      <c r="C145" s="139">
        <f t="shared" si="98"/>
        <v>50199</v>
      </c>
      <c r="D145" s="146">
        <f t="shared" si="99"/>
        <v>50199</v>
      </c>
      <c r="E145" s="139">
        <f t="shared" si="102"/>
        <v>-26745.57</v>
      </c>
      <c r="F145" s="146">
        <f t="shared" si="100"/>
        <v>23453.43</v>
      </c>
      <c r="G145" s="139">
        <f t="shared" si="134"/>
        <v>23453.43</v>
      </c>
      <c r="H145" s="146">
        <f t="shared" si="134"/>
        <v>23453.43</v>
      </c>
      <c r="I145" s="142">
        <f t="shared" si="103"/>
        <v>-26745.57</v>
      </c>
      <c r="M145">
        <v>43207</v>
      </c>
      <c r="N145" t="s">
        <v>1356</v>
      </c>
      <c r="O145" t="s">
        <v>1357</v>
      </c>
      <c r="P145" t="str">
        <f t="shared" si="104"/>
        <v>EXPEDICION DE CONSTANCIAS DE EXISTENCIA O NO DE ANTECEDENTES PENALES O DE CUALQUIER OTRA CONSTANCIA</v>
      </c>
    </row>
    <row r="146" spans="1:16" x14ac:dyDescent="0.25">
      <c r="A146" s="162" t="s">
        <v>707</v>
      </c>
      <c r="B146" s="162" t="s">
        <v>708</v>
      </c>
      <c r="C146" s="139">
        <f t="shared" si="98"/>
        <v>1022038</v>
      </c>
      <c r="D146" s="146">
        <f t="shared" si="99"/>
        <v>1022038</v>
      </c>
      <c r="E146" s="139">
        <f t="shared" si="102"/>
        <v>-24783.270000000135</v>
      </c>
      <c r="F146" s="146">
        <f t="shared" si="100"/>
        <v>997254.72999999986</v>
      </c>
      <c r="G146" s="139">
        <f t="shared" ref="G146:H163" si="135">+F146</f>
        <v>997254.72999999986</v>
      </c>
      <c r="H146" s="146">
        <f t="shared" si="135"/>
        <v>997254.72999999986</v>
      </c>
      <c r="I146" s="142">
        <f t="shared" si="103"/>
        <v>-24783.270000000135</v>
      </c>
      <c r="M146">
        <v>43208</v>
      </c>
      <c r="N146" t="s">
        <v>708</v>
      </c>
      <c r="P146" t="str">
        <f t="shared" si="104"/>
        <v>EXPEDICION DE CERTIFICADOS O CERTIFICACIONES NO PREVISTOS</v>
      </c>
    </row>
    <row r="147" spans="1:16" x14ac:dyDescent="0.25">
      <c r="A147" s="162" t="s">
        <v>709</v>
      </c>
      <c r="B147" s="162" t="s">
        <v>710</v>
      </c>
      <c r="C147" s="139">
        <f t="shared" si="98"/>
        <v>0</v>
      </c>
      <c r="D147" s="146">
        <f t="shared" si="99"/>
        <v>0</v>
      </c>
      <c r="E147" s="139">
        <f t="shared" si="102"/>
        <v>0</v>
      </c>
      <c r="F147" s="146">
        <f t="shared" si="100"/>
        <v>0</v>
      </c>
      <c r="G147" s="139">
        <f t="shared" si="135"/>
        <v>0</v>
      </c>
      <c r="H147" s="146">
        <f t="shared" si="135"/>
        <v>0</v>
      </c>
      <c r="I147" s="142">
        <f t="shared" si="103"/>
        <v>0</v>
      </c>
      <c r="M147">
        <v>43209</v>
      </c>
      <c r="N147" t="s">
        <v>710</v>
      </c>
      <c r="P147" t="str">
        <f t="shared" si="104"/>
        <v>REGISTRO ADMINISTRATIVO DE AVISOS NOTARIALES O DE PODERES</v>
      </c>
    </row>
    <row r="148" spans="1:16" x14ac:dyDescent="0.25">
      <c r="A148" s="162" t="s">
        <v>711</v>
      </c>
      <c r="B148" s="162" t="s">
        <v>712</v>
      </c>
      <c r="C148" s="139">
        <f t="shared" si="98"/>
        <v>468362</v>
      </c>
      <c r="D148" s="146">
        <f t="shared" si="99"/>
        <v>468362</v>
      </c>
      <c r="E148" s="139">
        <f t="shared" si="102"/>
        <v>222617.94000000018</v>
      </c>
      <c r="F148" s="146">
        <f t="shared" si="100"/>
        <v>690979.94000000018</v>
      </c>
      <c r="G148" s="139">
        <f t="shared" si="135"/>
        <v>690979.94000000018</v>
      </c>
      <c r="H148" s="146">
        <f t="shared" si="135"/>
        <v>690979.94000000018</v>
      </c>
      <c r="I148" s="142">
        <f t="shared" si="103"/>
        <v>222617.94000000018</v>
      </c>
      <c r="M148">
        <v>43212</v>
      </c>
      <c r="N148" t="s">
        <v>712</v>
      </c>
      <c r="P148" t="str">
        <f t="shared" si="104"/>
        <v>APOSTILLAMIENTO DE DOCUMENTOS</v>
      </c>
    </row>
    <row r="149" spans="1:16" x14ac:dyDescent="0.25">
      <c r="A149" s="162" t="s">
        <v>713</v>
      </c>
      <c r="B149" s="162" t="s">
        <v>714</v>
      </c>
      <c r="C149" s="139">
        <f t="shared" si="98"/>
        <v>1992953</v>
      </c>
      <c r="D149" s="146">
        <f t="shared" si="99"/>
        <v>1992953</v>
      </c>
      <c r="E149" s="139">
        <f t="shared" si="102"/>
        <v>739390.08999999985</v>
      </c>
      <c r="F149" s="146">
        <f t="shared" si="100"/>
        <v>2732343.09</v>
      </c>
      <c r="G149" s="139">
        <f t="shared" si="135"/>
        <v>2732343.09</v>
      </c>
      <c r="H149" s="146">
        <f t="shared" si="135"/>
        <v>2732343.09</v>
      </c>
      <c r="I149" s="142">
        <f t="shared" si="103"/>
        <v>739390.08999999985</v>
      </c>
      <c r="M149">
        <v>43213</v>
      </c>
      <c r="N149" t="s">
        <v>714</v>
      </c>
      <c r="P149" t="str">
        <f t="shared" si="104"/>
        <v>INSCRIPCION EN EL PADRON DE PROVEEDORES</v>
      </c>
    </row>
    <row r="150" spans="1:16" x14ac:dyDescent="0.25">
      <c r="A150" s="162" t="s">
        <v>715</v>
      </c>
      <c r="B150" s="162" t="s">
        <v>716</v>
      </c>
      <c r="C150" s="139">
        <f t="shared" si="98"/>
        <v>103062</v>
      </c>
      <c r="D150" s="146">
        <f t="shared" si="99"/>
        <v>103062</v>
      </c>
      <c r="E150" s="139">
        <f t="shared" si="102"/>
        <v>-89807.790000000008</v>
      </c>
      <c r="F150" s="146">
        <f t="shared" si="100"/>
        <v>13254.21</v>
      </c>
      <c r="G150" s="139">
        <f t="shared" si="135"/>
        <v>13254.21</v>
      </c>
      <c r="H150" s="146">
        <f t="shared" si="135"/>
        <v>13254.21</v>
      </c>
      <c r="I150" s="142">
        <f t="shared" si="103"/>
        <v>-89807.790000000008</v>
      </c>
      <c r="M150">
        <v>43214</v>
      </c>
      <c r="N150" t="s">
        <v>716</v>
      </c>
      <c r="P150" t="str">
        <f t="shared" si="104"/>
        <v>PUBLICACIONES QUE SE HAGAN EN EL PERIODICO OFICIAL</v>
      </c>
    </row>
    <row r="151" spans="1:16" x14ac:dyDescent="0.25">
      <c r="A151" s="162" t="s">
        <v>717</v>
      </c>
      <c r="B151" s="162" t="s">
        <v>718</v>
      </c>
      <c r="C151" s="139">
        <f t="shared" si="98"/>
        <v>717</v>
      </c>
      <c r="D151" s="146">
        <f t="shared" si="99"/>
        <v>717</v>
      </c>
      <c r="E151" s="139">
        <f t="shared" si="102"/>
        <v>-717</v>
      </c>
      <c r="F151" s="146">
        <f t="shared" si="100"/>
        <v>0</v>
      </c>
      <c r="G151" s="139">
        <f t="shared" si="135"/>
        <v>0</v>
      </c>
      <c r="H151" s="146">
        <f t="shared" si="135"/>
        <v>0</v>
      </c>
      <c r="I151" s="142">
        <f t="shared" si="103"/>
        <v>-717</v>
      </c>
      <c r="M151">
        <v>43218</v>
      </c>
      <c r="N151" t="s">
        <v>718</v>
      </c>
      <c r="P151" t="str">
        <f t="shared" si="104"/>
        <v>SERVICIOS DE ACCESO A LA INFORMACION PUBLICA</v>
      </c>
    </row>
    <row r="152" spans="1:16" x14ac:dyDescent="0.25">
      <c r="A152" s="161" t="s">
        <v>1499</v>
      </c>
      <c r="B152" s="162" t="s">
        <v>1500</v>
      </c>
      <c r="C152" s="139">
        <f t="shared" ref="C152" si="136">VLOOKUP(A152,TABLA1,8,FALSE)</f>
        <v>81065</v>
      </c>
      <c r="D152" s="146">
        <f t="shared" ref="D152" si="137">VLOOKUP(A152,TABLA1,5,FALSE)</f>
        <v>81065</v>
      </c>
      <c r="E152" s="139">
        <f t="shared" ref="E152" si="138">+F152-D152</f>
        <v>1220301.8500000001</v>
      </c>
      <c r="F152" s="146">
        <f t="shared" ref="F152" si="139">VLOOKUP(A152,TABLA1,6,FALSE)</f>
        <v>1301366.8500000001</v>
      </c>
      <c r="G152" s="139">
        <f t="shared" ref="G152:G153" si="140">+F152</f>
        <v>1301366.8500000001</v>
      </c>
      <c r="H152" s="146">
        <f t="shared" ref="H152" si="141">+G152</f>
        <v>1301366.8500000001</v>
      </c>
      <c r="I152" s="142">
        <f t="shared" ref="I152" si="142">+H152-C152</f>
        <v>1220301.8500000001</v>
      </c>
    </row>
    <row r="153" spans="1:16" x14ac:dyDescent="0.25">
      <c r="A153" s="161" t="s">
        <v>1612</v>
      </c>
      <c r="B153" s="162" t="s">
        <v>1613</v>
      </c>
      <c r="C153" s="139">
        <f t="shared" ref="C153" si="143">VLOOKUP(A153,TABLA1,8,FALSE)</f>
        <v>176815</v>
      </c>
      <c r="D153" s="146">
        <f t="shared" ref="D153" si="144">VLOOKUP(A153,TABLA1,5,FALSE)</f>
        <v>176815</v>
      </c>
      <c r="E153" s="139">
        <f t="shared" ref="E153" si="145">+F153-D153</f>
        <v>-141917.5</v>
      </c>
      <c r="F153" s="146">
        <f t="shared" ref="F153" si="146">VLOOKUP(A153,TABLA1,6,FALSE)</f>
        <v>34897.5</v>
      </c>
      <c r="G153" s="139">
        <f t="shared" si="140"/>
        <v>34897.5</v>
      </c>
      <c r="H153" s="146">
        <f t="shared" ref="H153" si="147">+G153</f>
        <v>34897.5</v>
      </c>
      <c r="I153" s="142">
        <f t="shared" ref="I153" si="148">+H153-C153</f>
        <v>-141917.5</v>
      </c>
    </row>
    <row r="154" spans="1:16" s="33" customFormat="1" x14ac:dyDescent="0.25">
      <c r="A154" s="166" t="s">
        <v>719</v>
      </c>
      <c r="B154" s="166" t="s">
        <v>720</v>
      </c>
      <c r="C154" s="138">
        <f t="shared" si="98"/>
        <v>58433480</v>
      </c>
      <c r="D154" s="145">
        <f t="shared" si="99"/>
        <v>58433480</v>
      </c>
      <c r="E154" s="138">
        <f t="shared" si="102"/>
        <v>4468945.6600000188</v>
      </c>
      <c r="F154" s="145">
        <f t="shared" si="100"/>
        <v>62902425.660000019</v>
      </c>
      <c r="G154" s="138">
        <f t="shared" si="135"/>
        <v>62902425.660000019</v>
      </c>
      <c r="H154" s="145">
        <f t="shared" si="135"/>
        <v>62902425.660000019</v>
      </c>
      <c r="I154" s="141">
        <f t="shared" si="103"/>
        <v>4468945.6600000188</v>
      </c>
      <c r="M154" s="33">
        <v>43300</v>
      </c>
      <c r="N154" s="33" t="s">
        <v>720</v>
      </c>
      <c r="P154" s="33" t="str">
        <f t="shared" si="104"/>
        <v>DERECHOS POR ACTOS DEL REGISTRO CIVIL</v>
      </c>
    </row>
    <row r="155" spans="1:16" x14ac:dyDescent="0.25">
      <c r="A155" s="162" t="s">
        <v>721</v>
      </c>
      <c r="B155" s="162" t="s">
        <v>722</v>
      </c>
      <c r="C155" s="139">
        <f t="shared" si="98"/>
        <v>9577</v>
      </c>
      <c r="D155" s="146">
        <f t="shared" si="99"/>
        <v>9577</v>
      </c>
      <c r="E155" s="139">
        <f t="shared" si="102"/>
        <v>8633.7799999999988</v>
      </c>
      <c r="F155" s="146">
        <f t="shared" si="100"/>
        <v>18210.78</v>
      </c>
      <c r="G155" s="139">
        <f t="shared" si="135"/>
        <v>18210.78</v>
      </c>
      <c r="H155" s="146">
        <f t="shared" si="135"/>
        <v>18210.78</v>
      </c>
      <c r="I155" s="142">
        <f t="shared" si="103"/>
        <v>8633.7799999999988</v>
      </c>
      <c r="M155">
        <v>43301</v>
      </c>
      <c r="N155" t="s">
        <v>722</v>
      </c>
      <c r="P155" t="str">
        <f t="shared" si="104"/>
        <v>REGISTRO DE NACIMIENTO</v>
      </c>
    </row>
    <row r="156" spans="1:16" x14ac:dyDescent="0.25">
      <c r="A156" s="162" t="s">
        <v>723</v>
      </c>
      <c r="B156" s="162" t="s">
        <v>724</v>
      </c>
      <c r="C156" s="139">
        <f t="shared" si="98"/>
        <v>868735</v>
      </c>
      <c r="D156" s="146">
        <f t="shared" si="99"/>
        <v>868735</v>
      </c>
      <c r="E156" s="139">
        <f t="shared" si="102"/>
        <v>128968.43000000028</v>
      </c>
      <c r="F156" s="146">
        <f t="shared" si="100"/>
        <v>997703.43000000028</v>
      </c>
      <c r="G156" s="139">
        <f t="shared" si="135"/>
        <v>997703.43000000028</v>
      </c>
      <c r="H156" s="146">
        <f t="shared" si="135"/>
        <v>997703.43000000028</v>
      </c>
      <c r="I156" s="142">
        <f t="shared" si="103"/>
        <v>128968.43000000028</v>
      </c>
      <c r="M156">
        <v>43302</v>
      </c>
      <c r="N156" t="s">
        <v>724</v>
      </c>
      <c r="P156" t="str">
        <f t="shared" si="104"/>
        <v>REGISTRO DE DEFUNCIONES</v>
      </c>
    </row>
    <row r="157" spans="1:16" x14ac:dyDescent="0.25">
      <c r="A157" s="162" t="s">
        <v>725</v>
      </c>
      <c r="B157" s="162" t="s">
        <v>726</v>
      </c>
      <c r="C157" s="139">
        <f t="shared" si="98"/>
        <v>2427486</v>
      </c>
      <c r="D157" s="146">
        <f t="shared" si="99"/>
        <v>2427486</v>
      </c>
      <c r="E157" s="139">
        <f t="shared" si="102"/>
        <v>-136691.89999999944</v>
      </c>
      <c r="F157" s="146">
        <f t="shared" si="100"/>
        <v>2290794.1000000006</v>
      </c>
      <c r="G157" s="139">
        <f t="shared" si="135"/>
        <v>2290794.1000000006</v>
      </c>
      <c r="H157" s="146">
        <f t="shared" si="135"/>
        <v>2290794.1000000006</v>
      </c>
      <c r="I157" s="142">
        <f t="shared" si="103"/>
        <v>-136691.89999999944</v>
      </c>
      <c r="M157">
        <v>43303</v>
      </c>
      <c r="N157" t="s">
        <v>726</v>
      </c>
      <c r="P157" t="str">
        <f t="shared" si="104"/>
        <v>REGISTRO DE MATRIMONIOS</v>
      </c>
    </row>
    <row r="158" spans="1:16" x14ac:dyDescent="0.25">
      <c r="A158" s="162" t="s">
        <v>727</v>
      </c>
      <c r="B158" s="162" t="s">
        <v>728</v>
      </c>
      <c r="C158" s="139">
        <f t="shared" si="98"/>
        <v>1406237</v>
      </c>
      <c r="D158" s="146">
        <f t="shared" si="99"/>
        <v>1406237</v>
      </c>
      <c r="E158" s="139">
        <f t="shared" si="102"/>
        <v>260740.88999999966</v>
      </c>
      <c r="F158" s="146">
        <f t="shared" si="100"/>
        <v>1666977.8899999997</v>
      </c>
      <c r="G158" s="139">
        <f t="shared" si="135"/>
        <v>1666977.8899999997</v>
      </c>
      <c r="H158" s="146">
        <f t="shared" si="135"/>
        <v>1666977.8899999997</v>
      </c>
      <c r="I158" s="142">
        <f t="shared" si="103"/>
        <v>260740.88999999966</v>
      </c>
      <c r="M158">
        <v>43304</v>
      </c>
      <c r="N158" t="s">
        <v>728</v>
      </c>
      <c r="P158" t="str">
        <f t="shared" si="104"/>
        <v>REGISTRO DE DIVORCIOS</v>
      </c>
    </row>
    <row r="159" spans="1:16" x14ac:dyDescent="0.25">
      <c r="A159" s="162" t="s">
        <v>729</v>
      </c>
      <c r="B159" s="162" t="s">
        <v>730</v>
      </c>
      <c r="C159" s="139">
        <f t="shared" si="98"/>
        <v>4079930</v>
      </c>
      <c r="D159" s="146">
        <f t="shared" si="99"/>
        <v>4079930</v>
      </c>
      <c r="E159" s="139">
        <f t="shared" si="102"/>
        <v>745461.45000000205</v>
      </c>
      <c r="F159" s="146">
        <f t="shared" si="100"/>
        <v>4825391.450000002</v>
      </c>
      <c r="G159" s="139">
        <f t="shared" si="135"/>
        <v>4825391.450000002</v>
      </c>
      <c r="H159" s="146">
        <f t="shared" si="135"/>
        <v>4825391.450000002</v>
      </c>
      <c r="I159" s="142">
        <f t="shared" si="103"/>
        <v>745461.45000000205</v>
      </c>
      <c r="M159">
        <v>43305</v>
      </c>
      <c r="N159" t="s">
        <v>730</v>
      </c>
      <c r="P159" t="str">
        <f t="shared" si="104"/>
        <v>CORRECCION DE ACTAS Y ANOTACIONES MARGINALES</v>
      </c>
    </row>
    <row r="160" spans="1:16" ht="23.25" x14ac:dyDescent="0.25">
      <c r="A160" s="162" t="s">
        <v>731</v>
      </c>
      <c r="B160" s="162" t="s">
        <v>1475</v>
      </c>
      <c r="C160" s="139">
        <f t="shared" si="98"/>
        <v>31546</v>
      </c>
      <c r="D160" s="146">
        <f t="shared" si="99"/>
        <v>31546</v>
      </c>
      <c r="E160" s="139">
        <f t="shared" si="102"/>
        <v>-10602.910000000003</v>
      </c>
      <c r="F160" s="146">
        <f t="shared" si="100"/>
        <v>20943.089999999997</v>
      </c>
      <c r="G160" s="139">
        <f t="shared" si="135"/>
        <v>20943.089999999997</v>
      </c>
      <c r="H160" s="146">
        <f t="shared" si="135"/>
        <v>20943.089999999997</v>
      </c>
      <c r="I160" s="142">
        <f t="shared" si="103"/>
        <v>-10602.910000000003</v>
      </c>
      <c r="M160">
        <v>43306</v>
      </c>
      <c r="N160" t="s">
        <v>1358</v>
      </c>
      <c r="O160" t="s">
        <v>1359</v>
      </c>
      <c r="P160" t="str">
        <f t="shared" si="104"/>
        <v>INSCRIPCION DE ACTAS DE ADOPCION TUTELA DE EJECUTORIAS QUE DECLAREN LA MUERTE O PERDIDA DE CAPACIDAD LEGAL</v>
      </c>
    </row>
    <row r="161" spans="1:16" x14ac:dyDescent="0.25">
      <c r="A161" s="162" t="s">
        <v>732</v>
      </c>
      <c r="B161" s="162" t="s">
        <v>733</v>
      </c>
      <c r="C161" s="139">
        <f t="shared" si="98"/>
        <v>738590</v>
      </c>
      <c r="D161" s="146">
        <f t="shared" si="99"/>
        <v>738590</v>
      </c>
      <c r="E161" s="139">
        <f t="shared" si="102"/>
        <v>199426.79999999993</v>
      </c>
      <c r="F161" s="146">
        <f t="shared" si="100"/>
        <v>938016.79999999993</v>
      </c>
      <c r="G161" s="139">
        <f t="shared" si="135"/>
        <v>938016.79999999993</v>
      </c>
      <c r="H161" s="146">
        <f t="shared" si="135"/>
        <v>938016.79999999993</v>
      </c>
      <c r="I161" s="142">
        <f t="shared" si="103"/>
        <v>199426.79999999993</v>
      </c>
      <c r="M161">
        <v>43307</v>
      </c>
      <c r="N161" t="s">
        <v>733</v>
      </c>
      <c r="P161" t="str">
        <f t="shared" si="104"/>
        <v>INSCRIPCION DE ACTOS O HECHOS REGISTRADOS EN EL EXTRANJERO</v>
      </c>
    </row>
    <row r="162" spans="1:16" x14ac:dyDescent="0.25">
      <c r="A162" s="162" t="s">
        <v>734</v>
      </c>
      <c r="B162" s="162" t="s">
        <v>735</v>
      </c>
      <c r="C162" s="139">
        <f t="shared" si="98"/>
        <v>684061</v>
      </c>
      <c r="D162" s="146">
        <f t="shared" si="99"/>
        <v>684061</v>
      </c>
      <c r="E162" s="139">
        <f t="shared" si="102"/>
        <v>37528.260000000009</v>
      </c>
      <c r="F162" s="146">
        <f t="shared" si="100"/>
        <v>721589.26</v>
      </c>
      <c r="G162" s="139">
        <f t="shared" si="135"/>
        <v>721589.26</v>
      </c>
      <c r="H162" s="146">
        <f t="shared" si="135"/>
        <v>721589.26</v>
      </c>
      <c r="I162" s="142">
        <f t="shared" si="103"/>
        <v>37528.260000000009</v>
      </c>
      <c r="M162">
        <v>43308</v>
      </c>
      <c r="N162" t="s">
        <v>735</v>
      </c>
      <c r="P162" t="str">
        <f t="shared" si="104"/>
        <v>BUSQUEDA DE REGISTROS O DATOS</v>
      </c>
    </row>
    <row r="163" spans="1:16" x14ac:dyDescent="0.25">
      <c r="A163" s="162" t="s">
        <v>736</v>
      </c>
      <c r="B163" s="162" t="s">
        <v>737</v>
      </c>
      <c r="C163" s="139">
        <f t="shared" si="98"/>
        <v>812848</v>
      </c>
      <c r="D163" s="146">
        <f t="shared" si="99"/>
        <v>812848</v>
      </c>
      <c r="E163" s="139">
        <f t="shared" si="102"/>
        <v>226735.4800000001</v>
      </c>
      <c r="F163" s="146">
        <f t="shared" si="100"/>
        <v>1039583.4800000001</v>
      </c>
      <c r="G163" s="139">
        <f t="shared" si="135"/>
        <v>1039583.4800000001</v>
      </c>
      <c r="H163" s="146">
        <f t="shared" si="135"/>
        <v>1039583.4800000001</v>
      </c>
      <c r="I163" s="142">
        <f t="shared" si="103"/>
        <v>226735.4800000001</v>
      </c>
      <c r="M163">
        <v>43309</v>
      </c>
      <c r="N163" t="s">
        <v>737</v>
      </c>
      <c r="P163" t="str">
        <f t="shared" si="104"/>
        <v>EXPEDICION DE CERTIFICADOS DE INEXISTENCIA DE REGISTRO DE ACTOS DEL ESTADO CIVIL</v>
      </c>
    </row>
    <row r="164" spans="1:16" x14ac:dyDescent="0.25">
      <c r="A164" s="162" t="s">
        <v>738</v>
      </c>
      <c r="B164" s="162" t="s">
        <v>739</v>
      </c>
      <c r="C164" s="139">
        <f t="shared" ref="C164:C233" si="149">VLOOKUP(A164,TABLA1,8,FALSE)</f>
        <v>38779625</v>
      </c>
      <c r="D164" s="146">
        <f t="shared" ref="D164:D233" si="150">VLOOKUP(A164,TABLA1,5,FALSE)</f>
        <v>38779625</v>
      </c>
      <c r="E164" s="139">
        <f t="shared" si="102"/>
        <v>8192307.0800000131</v>
      </c>
      <c r="F164" s="146">
        <f t="shared" ref="F164:F233" si="151">VLOOKUP(A164,TABLA1,6,FALSE)</f>
        <v>46971932.080000013</v>
      </c>
      <c r="G164" s="139">
        <f t="shared" ref="G164:H179" si="152">+F164</f>
        <v>46971932.080000013</v>
      </c>
      <c r="H164" s="146">
        <f t="shared" si="152"/>
        <v>46971932.080000013</v>
      </c>
      <c r="I164" s="142">
        <f t="shared" si="103"/>
        <v>8192307.0800000131</v>
      </c>
      <c r="M164">
        <v>43310</v>
      </c>
      <c r="N164" t="s">
        <v>739</v>
      </c>
      <c r="P164" t="str">
        <f t="shared" si="104"/>
        <v>EXPEDICION DE COPIAS CERTIFICADAS DE ACTAS DE REGISTRO POR CADA HOJA</v>
      </c>
    </row>
    <row r="165" spans="1:16" x14ac:dyDescent="0.25">
      <c r="A165" s="162" t="s">
        <v>740</v>
      </c>
      <c r="B165" s="162" t="s">
        <v>741</v>
      </c>
      <c r="C165" s="139">
        <f t="shared" si="149"/>
        <v>411743</v>
      </c>
      <c r="D165" s="146">
        <f t="shared" si="150"/>
        <v>411743</v>
      </c>
      <c r="E165" s="139">
        <f t="shared" si="102"/>
        <v>230901.93999999994</v>
      </c>
      <c r="F165" s="146">
        <f t="shared" si="151"/>
        <v>642644.93999999994</v>
      </c>
      <c r="G165" s="139">
        <f t="shared" si="152"/>
        <v>642644.93999999994</v>
      </c>
      <c r="H165" s="146">
        <f t="shared" si="152"/>
        <v>642644.93999999994</v>
      </c>
      <c r="I165" s="142">
        <f t="shared" si="103"/>
        <v>230901.93999999994</v>
      </c>
      <c r="M165">
        <v>43311</v>
      </c>
      <c r="N165" t="s">
        <v>741</v>
      </c>
      <c r="P165" t="str">
        <f t="shared" si="104"/>
        <v>CERTIFICACION DE FIRMAS</v>
      </c>
    </row>
    <row r="166" spans="1:16" x14ac:dyDescent="0.25">
      <c r="A166" s="162" t="s">
        <v>742</v>
      </c>
      <c r="B166" s="162" t="s">
        <v>743</v>
      </c>
      <c r="C166" s="139">
        <f t="shared" si="149"/>
        <v>957006</v>
      </c>
      <c r="D166" s="146">
        <f t="shared" si="150"/>
        <v>957006</v>
      </c>
      <c r="E166" s="139">
        <f t="shared" si="102"/>
        <v>1588023.27</v>
      </c>
      <c r="F166" s="146">
        <f t="shared" si="151"/>
        <v>2545029.27</v>
      </c>
      <c r="G166" s="139">
        <f t="shared" si="152"/>
        <v>2545029.27</v>
      </c>
      <c r="H166" s="146">
        <f t="shared" si="152"/>
        <v>2545029.27</v>
      </c>
      <c r="I166" s="142">
        <f t="shared" si="103"/>
        <v>1588023.27</v>
      </c>
      <c r="M166">
        <v>43312</v>
      </c>
      <c r="N166" t="s">
        <v>743</v>
      </c>
      <c r="P166" t="str">
        <f t="shared" si="104"/>
        <v>IMPRESIÓN DE COPIAS CERTIFICADAS DE ACTAS DE NACIMIENTO DE OTROS ESTADOS</v>
      </c>
    </row>
    <row r="167" spans="1:16" x14ac:dyDescent="0.25">
      <c r="A167" s="162" t="s">
        <v>744</v>
      </c>
      <c r="B167" s="162" t="s">
        <v>745</v>
      </c>
      <c r="C167" s="139">
        <f t="shared" si="149"/>
        <v>3529</v>
      </c>
      <c r="D167" s="146">
        <f t="shared" si="150"/>
        <v>3529</v>
      </c>
      <c r="E167" s="139">
        <f t="shared" si="102"/>
        <v>-550.51000000000022</v>
      </c>
      <c r="F167" s="146">
        <f t="shared" si="151"/>
        <v>2978.49</v>
      </c>
      <c r="G167" s="139">
        <f t="shared" si="152"/>
        <v>2978.49</v>
      </c>
      <c r="H167" s="146">
        <f t="shared" si="152"/>
        <v>2978.49</v>
      </c>
      <c r="I167" s="142">
        <f t="shared" si="103"/>
        <v>-550.51000000000022</v>
      </c>
      <c r="M167">
        <v>43313</v>
      </c>
      <c r="N167" t="s">
        <v>745</v>
      </c>
      <c r="P167" t="str">
        <f t="shared" si="104"/>
        <v>ASIENTO DE PRESUNCION DE MUERTE</v>
      </c>
    </row>
    <row r="168" spans="1:16" x14ac:dyDescent="0.25">
      <c r="A168" s="162" t="s">
        <v>746</v>
      </c>
      <c r="B168" s="162" t="s">
        <v>747</v>
      </c>
      <c r="C168" s="139">
        <f t="shared" si="149"/>
        <v>2775</v>
      </c>
      <c r="D168" s="146">
        <f t="shared" si="150"/>
        <v>2775</v>
      </c>
      <c r="E168" s="139">
        <f t="shared" si="102"/>
        <v>-2775</v>
      </c>
      <c r="F168" s="146">
        <f t="shared" si="151"/>
        <v>0</v>
      </c>
      <c r="G168" s="139">
        <f t="shared" si="152"/>
        <v>0</v>
      </c>
      <c r="H168" s="146">
        <f t="shared" si="152"/>
        <v>0</v>
      </c>
      <c r="I168" s="142">
        <f t="shared" si="103"/>
        <v>-2775</v>
      </c>
      <c r="M168">
        <v>43314</v>
      </c>
      <c r="N168" t="s">
        <v>747</v>
      </c>
      <c r="P168" t="str">
        <f t="shared" si="104"/>
        <v>ACTA DE PRESUNCION DE MUERTE</v>
      </c>
    </row>
    <row r="169" spans="1:16" x14ac:dyDescent="0.25">
      <c r="A169" s="162" t="s">
        <v>748</v>
      </c>
      <c r="B169" s="162" t="s">
        <v>749</v>
      </c>
      <c r="C169" s="139">
        <f t="shared" si="149"/>
        <v>7219792</v>
      </c>
      <c r="D169" s="146">
        <f t="shared" si="150"/>
        <v>7219792</v>
      </c>
      <c r="E169" s="139">
        <f t="shared" si="102"/>
        <v>-6999161.3999999994</v>
      </c>
      <c r="F169" s="146">
        <f t="shared" si="151"/>
        <v>220630.60000000012</v>
      </c>
      <c r="G169" s="139">
        <f t="shared" si="152"/>
        <v>220630.60000000012</v>
      </c>
      <c r="H169" s="146">
        <f t="shared" si="152"/>
        <v>220630.60000000012</v>
      </c>
      <c r="I169" s="142">
        <f t="shared" si="103"/>
        <v>-6999161.3999999994</v>
      </c>
      <c r="M169">
        <v>43399</v>
      </c>
      <c r="N169" t="s">
        <v>749</v>
      </c>
      <c r="P169" t="str">
        <f t="shared" si="104"/>
        <v>OTROS SERVICIOS NO ESPECIFICADOS</v>
      </c>
    </row>
    <row r="170" spans="1:16" s="33" customFormat="1" x14ac:dyDescent="0.25">
      <c r="A170" s="166" t="s">
        <v>750</v>
      </c>
      <c r="B170" s="166" t="s">
        <v>751</v>
      </c>
      <c r="C170" s="138">
        <f t="shared" si="149"/>
        <v>6080511</v>
      </c>
      <c r="D170" s="145">
        <f t="shared" si="150"/>
        <v>6080511</v>
      </c>
      <c r="E170" s="138">
        <f t="shared" ref="E170:E240" si="153">+F170-D170</f>
        <v>972902.74999999907</v>
      </c>
      <c r="F170" s="145">
        <f t="shared" si="151"/>
        <v>7053413.7499999991</v>
      </c>
      <c r="G170" s="138">
        <f t="shared" si="152"/>
        <v>7053413.7499999991</v>
      </c>
      <c r="H170" s="145">
        <f t="shared" si="152"/>
        <v>7053413.7499999991</v>
      </c>
      <c r="I170" s="141">
        <f t="shared" ref="I170:I240" si="154">+H170-C170</f>
        <v>972902.74999999907</v>
      </c>
      <c r="M170" s="33">
        <v>43400</v>
      </c>
      <c r="N170" s="33" t="s">
        <v>751</v>
      </c>
      <c r="P170" s="33" t="str">
        <f t="shared" ref="P170:P240" si="155">N170&amp;O170</f>
        <v>DERECHOS POR SERVICIOS CATASTRALES</v>
      </c>
    </row>
    <row r="171" spans="1:16" x14ac:dyDescent="0.25">
      <c r="A171" s="162" t="s">
        <v>752</v>
      </c>
      <c r="B171" s="162" t="s">
        <v>753</v>
      </c>
      <c r="C171" s="139">
        <f t="shared" si="149"/>
        <v>16750</v>
      </c>
      <c r="D171" s="146">
        <f t="shared" si="150"/>
        <v>16750</v>
      </c>
      <c r="E171" s="139">
        <f t="shared" si="153"/>
        <v>34765.1</v>
      </c>
      <c r="F171" s="146">
        <f t="shared" si="151"/>
        <v>51515.1</v>
      </c>
      <c r="G171" s="139">
        <f t="shared" si="152"/>
        <v>51515.1</v>
      </c>
      <c r="H171" s="146">
        <f t="shared" si="152"/>
        <v>51515.1</v>
      </c>
      <c r="I171" s="142">
        <f t="shared" si="154"/>
        <v>34765.1</v>
      </c>
      <c r="M171">
        <v>43401</v>
      </c>
      <c r="N171" t="s">
        <v>753</v>
      </c>
      <c r="P171" t="str">
        <f t="shared" si="155"/>
        <v>CERTIFICACION DE INSCRIPCION EN EL PADRON CATASTRAL POR CADA PREDIO</v>
      </c>
    </row>
    <row r="172" spans="1:16" x14ac:dyDescent="0.25">
      <c r="A172" s="162" t="s">
        <v>754</v>
      </c>
      <c r="B172" s="162" t="s">
        <v>755</v>
      </c>
      <c r="C172" s="139">
        <f t="shared" si="149"/>
        <v>1207</v>
      </c>
      <c r="D172" s="146">
        <f t="shared" si="150"/>
        <v>1207</v>
      </c>
      <c r="E172" s="139">
        <f t="shared" si="153"/>
        <v>-772.72</v>
      </c>
      <c r="F172" s="146">
        <f t="shared" si="151"/>
        <v>434.28</v>
      </c>
      <c r="G172" s="139">
        <f t="shared" si="152"/>
        <v>434.28</v>
      </c>
      <c r="H172" s="146">
        <f t="shared" si="152"/>
        <v>434.28</v>
      </c>
      <c r="I172" s="142">
        <f t="shared" si="154"/>
        <v>-772.72</v>
      </c>
      <c r="M172">
        <v>43402</v>
      </c>
      <c r="N172" t="s">
        <v>755</v>
      </c>
      <c r="P172" t="str">
        <f t="shared" si="155"/>
        <v>CERTIFICACION DE NO INSCRIPCION EN EL PADRON CATASTRAL POR CADA PREDIO</v>
      </c>
    </row>
    <row r="173" spans="1:16" x14ac:dyDescent="0.25">
      <c r="A173" s="162" t="s">
        <v>756</v>
      </c>
      <c r="B173" s="162" t="s">
        <v>757</v>
      </c>
      <c r="C173" s="139">
        <f t="shared" si="149"/>
        <v>113785</v>
      </c>
      <c r="D173" s="146">
        <f t="shared" si="150"/>
        <v>113785</v>
      </c>
      <c r="E173" s="139">
        <f t="shared" si="153"/>
        <v>-55302.100000000006</v>
      </c>
      <c r="F173" s="146">
        <f t="shared" si="151"/>
        <v>58482.899999999994</v>
      </c>
      <c r="G173" s="139">
        <f t="shared" si="152"/>
        <v>58482.899999999994</v>
      </c>
      <c r="H173" s="146">
        <f t="shared" si="152"/>
        <v>58482.899999999994</v>
      </c>
      <c r="I173" s="142">
        <f t="shared" si="154"/>
        <v>-55302.100000000006</v>
      </c>
      <c r="M173">
        <v>43403</v>
      </c>
      <c r="N173" t="s">
        <v>757</v>
      </c>
      <c r="P173" t="str">
        <f t="shared" si="155"/>
        <v>EXPEDICION DEL TITULO DE PROPIEDAD DEL LOTE DENTRO DEL FUNDO LEGAL</v>
      </c>
    </row>
    <row r="174" spans="1:16" x14ac:dyDescent="0.25">
      <c r="A174" s="162" t="s">
        <v>758</v>
      </c>
      <c r="B174" s="162" t="s">
        <v>759</v>
      </c>
      <c r="C174" s="139">
        <f t="shared" si="149"/>
        <v>13351</v>
      </c>
      <c r="D174" s="146">
        <f t="shared" si="150"/>
        <v>13351</v>
      </c>
      <c r="E174" s="139">
        <f t="shared" si="153"/>
        <v>-5591.92</v>
      </c>
      <c r="F174" s="146">
        <f t="shared" si="151"/>
        <v>7759.08</v>
      </c>
      <c r="G174" s="139">
        <f t="shared" si="152"/>
        <v>7759.08</v>
      </c>
      <c r="H174" s="146">
        <f t="shared" si="152"/>
        <v>7759.08</v>
      </c>
      <c r="I174" s="142">
        <f t="shared" si="154"/>
        <v>-5591.92</v>
      </c>
      <c r="M174">
        <v>43404</v>
      </c>
      <c r="N174" t="s">
        <v>759</v>
      </c>
      <c r="P174" t="str">
        <f t="shared" si="155"/>
        <v>CERTIFICACION O CONSTANCIA DE ANTECEDENTES DE FUNDO LEGAL</v>
      </c>
    </row>
    <row r="175" spans="1:16" x14ac:dyDescent="0.25">
      <c r="A175" s="162" t="s">
        <v>760</v>
      </c>
      <c r="B175" s="162" t="s">
        <v>761</v>
      </c>
      <c r="C175" s="139">
        <f t="shared" si="149"/>
        <v>139065</v>
      </c>
      <c r="D175" s="146">
        <f t="shared" si="150"/>
        <v>139065</v>
      </c>
      <c r="E175" s="139">
        <f t="shared" si="153"/>
        <v>111224.96999999997</v>
      </c>
      <c r="F175" s="146">
        <f t="shared" si="151"/>
        <v>250289.96999999997</v>
      </c>
      <c r="G175" s="139">
        <f t="shared" si="152"/>
        <v>250289.96999999997</v>
      </c>
      <c r="H175" s="146">
        <f t="shared" si="152"/>
        <v>250289.96999999997</v>
      </c>
      <c r="I175" s="142">
        <f t="shared" si="154"/>
        <v>111224.96999999997</v>
      </c>
      <c r="M175">
        <v>43405</v>
      </c>
      <c r="N175" t="s">
        <v>761</v>
      </c>
      <c r="P175" t="str">
        <f t="shared" si="155"/>
        <v>MEDICION DE TERRENOS Y ELABORACION DE PLANO DE PREDIOS URBANOS</v>
      </c>
    </row>
    <row r="176" spans="1:16" x14ac:dyDescent="0.25">
      <c r="A176" s="162" t="s">
        <v>762</v>
      </c>
      <c r="B176" s="162" t="s">
        <v>763</v>
      </c>
      <c r="C176" s="139">
        <f t="shared" si="149"/>
        <v>4996</v>
      </c>
      <c r="D176" s="146">
        <f t="shared" si="150"/>
        <v>4996</v>
      </c>
      <c r="E176" s="139">
        <f t="shared" si="153"/>
        <v>5861</v>
      </c>
      <c r="F176" s="146">
        <f t="shared" si="151"/>
        <v>10857</v>
      </c>
      <c r="G176" s="139">
        <f t="shared" si="152"/>
        <v>10857</v>
      </c>
      <c r="H176" s="146">
        <f t="shared" si="152"/>
        <v>10857</v>
      </c>
      <c r="I176" s="142">
        <f t="shared" si="154"/>
        <v>5861</v>
      </c>
      <c r="M176">
        <v>43406</v>
      </c>
      <c r="N176" t="s">
        <v>763</v>
      </c>
      <c r="P176" t="str">
        <f t="shared" si="155"/>
        <v>MEDICION DE TERRENOS Y ELABORACION DE PLANO DE PREDIOS RUSTICOS Y EXPEDICION</v>
      </c>
    </row>
    <row r="177" spans="1:16" x14ac:dyDescent="0.25">
      <c r="A177" s="162" t="s">
        <v>764</v>
      </c>
      <c r="B177" s="162" t="s">
        <v>765</v>
      </c>
      <c r="C177" s="139">
        <f t="shared" si="149"/>
        <v>364</v>
      </c>
      <c r="D177" s="146">
        <f t="shared" si="150"/>
        <v>364</v>
      </c>
      <c r="E177" s="139">
        <f t="shared" si="153"/>
        <v>-364</v>
      </c>
      <c r="F177" s="146">
        <f t="shared" si="151"/>
        <v>0</v>
      </c>
      <c r="G177" s="139">
        <f t="shared" si="152"/>
        <v>0</v>
      </c>
      <c r="H177" s="146">
        <f t="shared" si="152"/>
        <v>0</v>
      </c>
      <c r="I177" s="142">
        <f t="shared" si="154"/>
        <v>-364</v>
      </c>
      <c r="M177">
        <v>43407</v>
      </c>
      <c r="N177" t="s">
        <v>765</v>
      </c>
      <c r="P177" t="str">
        <f t="shared" si="155"/>
        <v>EXPEDICION DE CARTA URBANA</v>
      </c>
    </row>
    <row r="178" spans="1:16" x14ac:dyDescent="0.25">
      <c r="A178" s="162" t="s">
        <v>766</v>
      </c>
      <c r="B178" s="162" t="s">
        <v>767</v>
      </c>
      <c r="C178" s="139">
        <f t="shared" si="149"/>
        <v>578</v>
      </c>
      <c r="D178" s="146">
        <f t="shared" si="150"/>
        <v>578</v>
      </c>
      <c r="E178" s="139">
        <f t="shared" si="153"/>
        <v>-360.86</v>
      </c>
      <c r="F178" s="146">
        <f t="shared" si="151"/>
        <v>217.14</v>
      </c>
      <c r="G178" s="139">
        <f t="shared" si="152"/>
        <v>217.14</v>
      </c>
      <c r="H178" s="146">
        <f t="shared" si="152"/>
        <v>217.14</v>
      </c>
      <c r="I178" s="142">
        <f t="shared" si="154"/>
        <v>-360.86</v>
      </c>
      <c r="M178">
        <v>43408</v>
      </c>
      <c r="N178" t="s">
        <v>767</v>
      </c>
      <c r="P178" t="str">
        <f t="shared" si="155"/>
        <v>EXPEDICION DE COPIA DE PLANO TAMANO CARTA</v>
      </c>
    </row>
    <row r="179" spans="1:16" x14ac:dyDescent="0.25">
      <c r="A179" s="162" t="s">
        <v>768</v>
      </c>
      <c r="B179" s="162" t="s">
        <v>769</v>
      </c>
      <c r="C179" s="139">
        <f t="shared" si="149"/>
        <v>16709</v>
      </c>
      <c r="D179" s="146">
        <f t="shared" si="150"/>
        <v>16709</v>
      </c>
      <c r="E179" s="139">
        <f t="shared" si="153"/>
        <v>-10742.48</v>
      </c>
      <c r="F179" s="146">
        <f t="shared" si="151"/>
        <v>5966.5199999999995</v>
      </c>
      <c r="G179" s="139">
        <f t="shared" si="152"/>
        <v>5966.5199999999995</v>
      </c>
      <c r="H179" s="146">
        <f t="shared" si="152"/>
        <v>5966.5199999999995</v>
      </c>
      <c r="I179" s="142">
        <f t="shared" si="154"/>
        <v>-10742.48</v>
      </c>
      <c r="M179">
        <v>43409</v>
      </c>
      <c r="N179" t="s">
        <v>769</v>
      </c>
      <c r="P179" t="str">
        <f t="shared" si="155"/>
        <v>CERTIFICACION DE DOCUMENTOS</v>
      </c>
    </row>
    <row r="180" spans="1:16" x14ac:dyDescent="0.25">
      <c r="A180" s="162" t="s">
        <v>770</v>
      </c>
      <c r="B180" s="162" t="s">
        <v>771</v>
      </c>
      <c r="C180" s="139">
        <f t="shared" si="149"/>
        <v>452166</v>
      </c>
      <c r="D180" s="146">
        <f t="shared" si="150"/>
        <v>452166</v>
      </c>
      <c r="E180" s="139">
        <f t="shared" si="153"/>
        <v>34456.710000000079</v>
      </c>
      <c r="F180" s="146">
        <f t="shared" si="151"/>
        <v>486622.71000000008</v>
      </c>
      <c r="G180" s="139">
        <f t="shared" ref="G180:H195" si="156">+F180</f>
        <v>486622.71000000008</v>
      </c>
      <c r="H180" s="146">
        <f t="shared" si="156"/>
        <v>486622.71000000008</v>
      </c>
      <c r="I180" s="142">
        <f t="shared" si="154"/>
        <v>34456.710000000079</v>
      </c>
      <c r="M180">
        <v>43410</v>
      </c>
      <c r="N180" t="s">
        <v>771</v>
      </c>
      <c r="P180" t="str">
        <f t="shared" si="155"/>
        <v>REGISTRO CATASTRAL DE FRACCIONAMIENTOS O RELOTIFICACION POR LOTE</v>
      </c>
    </row>
    <row r="181" spans="1:16" x14ac:dyDescent="0.25">
      <c r="A181" s="162" t="s">
        <v>772</v>
      </c>
      <c r="B181" s="162" t="s">
        <v>773</v>
      </c>
      <c r="C181" s="139">
        <f t="shared" si="149"/>
        <v>4904742</v>
      </c>
      <c r="D181" s="146">
        <f t="shared" si="150"/>
        <v>4904742</v>
      </c>
      <c r="E181" s="139">
        <f t="shared" si="153"/>
        <v>703287.52999999933</v>
      </c>
      <c r="F181" s="146">
        <f t="shared" si="151"/>
        <v>5608029.5299999993</v>
      </c>
      <c r="G181" s="139">
        <f t="shared" si="156"/>
        <v>5608029.5299999993</v>
      </c>
      <c r="H181" s="146">
        <f t="shared" si="156"/>
        <v>5608029.5299999993</v>
      </c>
      <c r="I181" s="142">
        <f t="shared" si="154"/>
        <v>703287.52999999933</v>
      </c>
      <c r="M181">
        <v>43411</v>
      </c>
      <c r="N181" t="s">
        <v>773</v>
      </c>
      <c r="P181" t="str">
        <f t="shared" si="155"/>
        <v>EXPEDICION DE AVALUO CATASTRAL</v>
      </c>
    </row>
    <row r="182" spans="1:16" x14ac:dyDescent="0.25">
      <c r="A182" s="162" t="s">
        <v>1395</v>
      </c>
      <c r="B182" s="162" t="s">
        <v>1396</v>
      </c>
      <c r="C182" s="139">
        <f t="shared" si="149"/>
        <v>534</v>
      </c>
      <c r="D182" s="146">
        <f t="shared" si="150"/>
        <v>534</v>
      </c>
      <c r="E182" s="139">
        <f t="shared" si="153"/>
        <v>-534</v>
      </c>
      <c r="F182" s="146">
        <f t="shared" si="151"/>
        <v>0</v>
      </c>
      <c r="G182" s="139">
        <f t="shared" si="156"/>
        <v>0</v>
      </c>
      <c r="H182" s="146">
        <f t="shared" si="156"/>
        <v>0</v>
      </c>
      <c r="I182" s="142">
        <f t="shared" si="154"/>
        <v>-534</v>
      </c>
      <c r="M182">
        <v>43412</v>
      </c>
      <c r="N182" t="s">
        <v>1396</v>
      </c>
      <c r="P182" t="str">
        <f t="shared" si="155"/>
        <v>DESLINDE CATASTRAL SIMPLE DENTRO DEL PERIMETRO URBANO</v>
      </c>
    </row>
    <row r="183" spans="1:16" x14ac:dyDescent="0.25">
      <c r="A183" s="162" t="s">
        <v>774</v>
      </c>
      <c r="B183" s="162" t="s">
        <v>775</v>
      </c>
      <c r="C183" s="139">
        <f t="shared" si="149"/>
        <v>973</v>
      </c>
      <c r="D183" s="146">
        <f t="shared" si="150"/>
        <v>973</v>
      </c>
      <c r="E183" s="139">
        <f t="shared" si="153"/>
        <v>-973</v>
      </c>
      <c r="F183" s="146">
        <f t="shared" si="151"/>
        <v>0</v>
      </c>
      <c r="G183" s="139">
        <f t="shared" si="156"/>
        <v>0</v>
      </c>
      <c r="H183" s="146">
        <f t="shared" si="156"/>
        <v>0</v>
      </c>
      <c r="I183" s="142">
        <f t="shared" si="154"/>
        <v>-973</v>
      </c>
      <c r="M183">
        <v>43413</v>
      </c>
      <c r="N183" t="s">
        <v>775</v>
      </c>
      <c r="P183" t="str">
        <f t="shared" si="155"/>
        <v>EXPEDICION DE COPIAS DE PLANO SUPERIOR AL TAMANO CARTA</v>
      </c>
    </row>
    <row r="184" spans="1:16" x14ac:dyDescent="0.25">
      <c r="A184" s="162" t="s">
        <v>776</v>
      </c>
      <c r="B184" s="162" t="s">
        <v>777</v>
      </c>
      <c r="C184" s="139">
        <f t="shared" si="149"/>
        <v>70492</v>
      </c>
      <c r="D184" s="146">
        <f t="shared" si="150"/>
        <v>70492</v>
      </c>
      <c r="E184" s="139">
        <f t="shared" si="153"/>
        <v>-11854.96</v>
      </c>
      <c r="F184" s="146">
        <f t="shared" si="151"/>
        <v>58637.04</v>
      </c>
      <c r="G184" s="139">
        <f t="shared" si="156"/>
        <v>58637.04</v>
      </c>
      <c r="H184" s="146">
        <f t="shared" si="156"/>
        <v>58637.04</v>
      </c>
      <c r="I184" s="142">
        <f t="shared" si="154"/>
        <v>-11854.96</v>
      </c>
      <c r="M184">
        <v>43414</v>
      </c>
      <c r="N184" t="s">
        <v>777</v>
      </c>
      <c r="P184" t="str">
        <f t="shared" si="155"/>
        <v>BUSQUEDA DE INFORMACION RELACIONADA CON PREDIOS CATASTRALES REGISTRADOS</v>
      </c>
    </row>
    <row r="185" spans="1:16" x14ac:dyDescent="0.25">
      <c r="A185" s="162" t="s">
        <v>778</v>
      </c>
      <c r="B185" s="162" t="s">
        <v>779</v>
      </c>
      <c r="C185" s="139">
        <f t="shared" si="149"/>
        <v>3136</v>
      </c>
      <c r="D185" s="146">
        <f t="shared" si="150"/>
        <v>3136</v>
      </c>
      <c r="E185" s="139">
        <f t="shared" si="153"/>
        <v>-2267.44</v>
      </c>
      <c r="F185" s="146">
        <f t="shared" si="151"/>
        <v>868.56</v>
      </c>
      <c r="G185" s="139">
        <f t="shared" si="156"/>
        <v>868.56</v>
      </c>
      <c r="H185" s="146">
        <f t="shared" si="156"/>
        <v>868.56</v>
      </c>
      <c r="I185" s="142">
        <f t="shared" si="154"/>
        <v>-2267.44</v>
      </c>
      <c r="M185">
        <v>43415</v>
      </c>
      <c r="N185" t="s">
        <v>779</v>
      </c>
      <c r="P185" t="str">
        <f t="shared" si="155"/>
        <v>VALIDACION DE CROQUIS EN FORMATO OFICIAL</v>
      </c>
    </row>
    <row r="186" spans="1:16" x14ac:dyDescent="0.25">
      <c r="A186" s="162" t="s">
        <v>780</v>
      </c>
      <c r="B186" s="162" t="s">
        <v>781</v>
      </c>
      <c r="C186" s="139">
        <f t="shared" si="149"/>
        <v>25772</v>
      </c>
      <c r="D186" s="146">
        <f t="shared" si="150"/>
        <v>25772</v>
      </c>
      <c r="E186" s="139">
        <f t="shared" si="153"/>
        <v>178.5399999999936</v>
      </c>
      <c r="F186" s="146">
        <f t="shared" si="151"/>
        <v>25950.539999999994</v>
      </c>
      <c r="G186" s="139">
        <f t="shared" si="156"/>
        <v>25950.539999999994</v>
      </c>
      <c r="H186" s="146">
        <f t="shared" si="156"/>
        <v>25950.539999999994</v>
      </c>
      <c r="I186" s="142">
        <f t="shared" si="154"/>
        <v>178.5399999999936</v>
      </c>
      <c r="M186">
        <v>43416</v>
      </c>
      <c r="N186" t="s">
        <v>781</v>
      </c>
      <c r="P186" t="str">
        <f t="shared" si="155"/>
        <v>CORRECCION DE INFORMACION REMITIDA POR USUARIOS</v>
      </c>
    </row>
    <row r="187" spans="1:16" ht="23.25" x14ac:dyDescent="0.25">
      <c r="A187" s="162" t="s">
        <v>782</v>
      </c>
      <c r="B187" s="162" t="s">
        <v>783</v>
      </c>
      <c r="C187" s="139">
        <f t="shared" si="149"/>
        <v>22408</v>
      </c>
      <c r="D187" s="146">
        <f t="shared" si="150"/>
        <v>22408</v>
      </c>
      <c r="E187" s="139">
        <f t="shared" si="153"/>
        <v>24327.5</v>
      </c>
      <c r="F187" s="146">
        <f t="shared" si="151"/>
        <v>46735.5</v>
      </c>
      <c r="G187" s="139">
        <f t="shared" si="156"/>
        <v>46735.5</v>
      </c>
      <c r="H187" s="146">
        <f t="shared" si="156"/>
        <v>46735.5</v>
      </c>
      <c r="I187" s="142">
        <f t="shared" si="154"/>
        <v>24327.5</v>
      </c>
      <c r="M187">
        <v>43417</v>
      </c>
      <c r="N187" t="s">
        <v>783</v>
      </c>
      <c r="P187" t="str">
        <f t="shared" si="155"/>
        <v>LLENADO DE LA FORMA PARA EL PAGO DEL DERECHO DE INSCRIPCION AL REGISTRO PUBLICO</v>
      </c>
    </row>
    <row r="188" spans="1:16" x14ac:dyDescent="0.25">
      <c r="A188" s="162" t="s">
        <v>784</v>
      </c>
      <c r="B188" s="162" t="s">
        <v>785</v>
      </c>
      <c r="C188" s="139">
        <f t="shared" si="149"/>
        <v>292937</v>
      </c>
      <c r="D188" s="146">
        <f t="shared" si="150"/>
        <v>292937</v>
      </c>
      <c r="E188" s="139">
        <f t="shared" si="153"/>
        <v>148110.88000000006</v>
      </c>
      <c r="F188" s="146">
        <f t="shared" si="151"/>
        <v>441047.88000000006</v>
      </c>
      <c r="G188" s="139">
        <f t="shared" si="156"/>
        <v>441047.88000000006</v>
      </c>
      <c r="H188" s="146">
        <f t="shared" si="156"/>
        <v>441047.88000000006</v>
      </c>
      <c r="I188" s="142">
        <f t="shared" si="154"/>
        <v>148110.88000000006</v>
      </c>
      <c r="M188">
        <v>43421</v>
      </c>
      <c r="N188" t="s">
        <v>785</v>
      </c>
      <c r="P188" t="str">
        <f t="shared" si="155"/>
        <v>EXPEDICION DE COPIAS DE ANTECEDENTES</v>
      </c>
    </row>
    <row r="189" spans="1:16" x14ac:dyDescent="0.25">
      <c r="A189" s="162" t="s">
        <v>786</v>
      </c>
      <c r="B189" s="162" t="s">
        <v>749</v>
      </c>
      <c r="C189" s="139">
        <f t="shared" si="149"/>
        <v>546</v>
      </c>
      <c r="D189" s="146">
        <f t="shared" si="150"/>
        <v>546</v>
      </c>
      <c r="E189" s="139">
        <f t="shared" si="153"/>
        <v>-546</v>
      </c>
      <c r="F189" s="146">
        <f t="shared" si="151"/>
        <v>0</v>
      </c>
      <c r="G189" s="139">
        <f t="shared" si="156"/>
        <v>0</v>
      </c>
      <c r="H189" s="146">
        <f t="shared" si="156"/>
        <v>0</v>
      </c>
      <c r="I189" s="142">
        <f t="shared" si="154"/>
        <v>-546</v>
      </c>
      <c r="M189">
        <v>43499</v>
      </c>
      <c r="N189" t="s">
        <v>749</v>
      </c>
      <c r="P189" t="str">
        <f t="shared" si="155"/>
        <v>OTROS SERVICIOS NO ESPECIFICADOS</v>
      </c>
    </row>
    <row r="190" spans="1:16" s="33" customFormat="1" ht="23.25" x14ac:dyDescent="0.25">
      <c r="A190" s="166" t="s">
        <v>787</v>
      </c>
      <c r="B190" s="166" t="s">
        <v>1476</v>
      </c>
      <c r="C190" s="138">
        <f t="shared" si="149"/>
        <v>1050000864</v>
      </c>
      <c r="D190" s="145">
        <f t="shared" si="150"/>
        <v>1050000864</v>
      </c>
      <c r="E190" s="138">
        <f t="shared" si="153"/>
        <v>214682120.59999967</v>
      </c>
      <c r="F190" s="145">
        <f t="shared" si="151"/>
        <v>1264682984.5999997</v>
      </c>
      <c r="G190" s="138">
        <f t="shared" si="156"/>
        <v>1264682984.5999997</v>
      </c>
      <c r="H190" s="145">
        <f t="shared" si="156"/>
        <v>1264682984.5999997</v>
      </c>
      <c r="I190" s="141">
        <f t="shared" si="154"/>
        <v>214682120.59999967</v>
      </c>
      <c r="M190" s="33">
        <v>43500</v>
      </c>
      <c r="N190" s="33" t="s">
        <v>1360</v>
      </c>
      <c r="O190" s="33" t="s">
        <v>1361</v>
      </c>
      <c r="P190" s="33" t="str">
        <f t="shared" si="155"/>
        <v>DERECHOS POR SERVICIOS DE CONTROL DE VEHICULOS Y POR EXPEDICION DE CONCESIONES, PERMISOS Y AUTORIZACION DE RUTA</v>
      </c>
    </row>
    <row r="191" spans="1:16" x14ac:dyDescent="0.25">
      <c r="A191" s="162" t="s">
        <v>788</v>
      </c>
      <c r="B191" s="162" t="s">
        <v>789</v>
      </c>
      <c r="C191" s="139">
        <f t="shared" si="149"/>
        <v>125906168</v>
      </c>
      <c r="D191" s="146">
        <f t="shared" si="150"/>
        <v>125906168</v>
      </c>
      <c r="E191" s="139">
        <f t="shared" si="153"/>
        <v>45223143.480000019</v>
      </c>
      <c r="F191" s="146">
        <f t="shared" si="151"/>
        <v>171129311.48000002</v>
      </c>
      <c r="G191" s="139">
        <f t="shared" si="156"/>
        <v>171129311.48000002</v>
      </c>
      <c r="H191" s="146">
        <f t="shared" si="156"/>
        <v>171129311.48000002</v>
      </c>
      <c r="I191" s="142">
        <f t="shared" si="154"/>
        <v>45223143.480000019</v>
      </c>
      <c r="M191">
        <v>43501</v>
      </c>
      <c r="N191" t="s">
        <v>789</v>
      </c>
      <c r="P191" t="str">
        <f t="shared" si="155"/>
        <v>DOTACION INICIAL DE PLACAS REPOSICION CANJE O REPLAQUEO</v>
      </c>
    </row>
    <row r="192" spans="1:16" x14ac:dyDescent="0.25">
      <c r="A192" s="162" t="s">
        <v>790</v>
      </c>
      <c r="B192" s="162" t="s">
        <v>791</v>
      </c>
      <c r="C192" s="139">
        <f t="shared" si="149"/>
        <v>641040191</v>
      </c>
      <c r="D192" s="146">
        <f t="shared" si="150"/>
        <v>641040191</v>
      </c>
      <c r="E192" s="139">
        <f t="shared" si="153"/>
        <v>153551130.35999978</v>
      </c>
      <c r="F192" s="146">
        <f t="shared" si="151"/>
        <v>794591321.35999978</v>
      </c>
      <c r="G192" s="139">
        <f t="shared" si="156"/>
        <v>794591321.35999978</v>
      </c>
      <c r="H192" s="146">
        <f t="shared" si="156"/>
        <v>794591321.35999978</v>
      </c>
      <c r="I192" s="142">
        <f t="shared" si="154"/>
        <v>153551130.35999978</v>
      </c>
      <c r="M192">
        <v>43502</v>
      </c>
      <c r="N192" t="s">
        <v>791</v>
      </c>
      <c r="P192" t="str">
        <f t="shared" si="155"/>
        <v>REFRENDO AL SERVICIO DE CONTROL VEHICULAR</v>
      </c>
    </row>
    <row r="193" spans="1:16" x14ac:dyDescent="0.25">
      <c r="A193" s="162" t="s">
        <v>792</v>
      </c>
      <c r="B193" s="162" t="s">
        <v>793</v>
      </c>
      <c r="C193" s="139">
        <f t="shared" si="149"/>
        <v>212405</v>
      </c>
      <c r="D193" s="146">
        <f t="shared" si="150"/>
        <v>212405</v>
      </c>
      <c r="E193" s="139">
        <f t="shared" si="153"/>
        <v>-160769.5</v>
      </c>
      <c r="F193" s="146">
        <f t="shared" si="151"/>
        <v>51635.5</v>
      </c>
      <c r="G193" s="139">
        <f t="shared" si="156"/>
        <v>51635.5</v>
      </c>
      <c r="H193" s="146">
        <f t="shared" si="156"/>
        <v>51635.5</v>
      </c>
      <c r="I193" s="142">
        <f t="shared" si="154"/>
        <v>-160769.5</v>
      </c>
      <c r="M193">
        <v>43503</v>
      </c>
      <c r="N193" t="s">
        <v>793</v>
      </c>
      <c r="P193" t="str">
        <f t="shared" si="155"/>
        <v>EXPEDICION DE PERMISOS PROVISIONALES PARA CIRCULACION DE VEHICULOS</v>
      </c>
    </row>
    <row r="194" spans="1:16" x14ac:dyDescent="0.25">
      <c r="A194" s="162" t="s">
        <v>794</v>
      </c>
      <c r="B194" s="162" t="s">
        <v>795</v>
      </c>
      <c r="C194" s="139">
        <f t="shared" si="149"/>
        <v>608845</v>
      </c>
      <c r="D194" s="146">
        <f t="shared" si="150"/>
        <v>608845</v>
      </c>
      <c r="E194" s="139">
        <f t="shared" si="153"/>
        <v>112408.30999999982</v>
      </c>
      <c r="F194" s="146">
        <f t="shared" si="151"/>
        <v>721253.30999999982</v>
      </c>
      <c r="G194" s="139">
        <f t="shared" si="156"/>
        <v>721253.30999999982</v>
      </c>
      <c r="H194" s="146">
        <f t="shared" si="156"/>
        <v>721253.30999999982</v>
      </c>
      <c r="I194" s="142">
        <f t="shared" si="154"/>
        <v>112408.30999999982</v>
      </c>
      <c r="M194">
        <v>43504</v>
      </c>
      <c r="N194" t="s">
        <v>795</v>
      </c>
      <c r="P194" t="str">
        <f t="shared" si="155"/>
        <v>REPOSICION DE TARJETAS DE CIRCULACION</v>
      </c>
    </row>
    <row r="195" spans="1:16" x14ac:dyDescent="0.25">
      <c r="A195" s="162" t="s">
        <v>796</v>
      </c>
      <c r="B195" s="162" t="s">
        <v>797</v>
      </c>
      <c r="C195" s="139">
        <f t="shared" si="149"/>
        <v>16823727</v>
      </c>
      <c r="D195" s="146">
        <f t="shared" si="150"/>
        <v>16823727</v>
      </c>
      <c r="E195" s="139">
        <f t="shared" si="153"/>
        <v>887243.9299999997</v>
      </c>
      <c r="F195" s="146">
        <f t="shared" si="151"/>
        <v>17710970.93</v>
      </c>
      <c r="G195" s="139">
        <f t="shared" si="156"/>
        <v>17710970.93</v>
      </c>
      <c r="H195" s="146">
        <f t="shared" si="156"/>
        <v>17710970.93</v>
      </c>
      <c r="I195" s="142">
        <f t="shared" si="154"/>
        <v>887243.9299999997</v>
      </c>
      <c r="M195">
        <v>43505</v>
      </c>
      <c r="N195" t="s">
        <v>797</v>
      </c>
      <c r="P195" t="str">
        <f t="shared" si="155"/>
        <v>AVISOS DE ACTUALIZACION DE DATOS AL PADRON DE VEHICULOS</v>
      </c>
    </row>
    <row r="196" spans="1:16" x14ac:dyDescent="0.25">
      <c r="A196" s="162" t="s">
        <v>798</v>
      </c>
      <c r="B196" s="162" t="s">
        <v>799</v>
      </c>
      <c r="C196" s="139">
        <f t="shared" si="149"/>
        <v>126943893</v>
      </c>
      <c r="D196" s="146">
        <f t="shared" si="150"/>
        <v>126943893</v>
      </c>
      <c r="E196" s="139">
        <f t="shared" si="153"/>
        <v>9584528.4799999893</v>
      </c>
      <c r="F196" s="146">
        <f t="shared" si="151"/>
        <v>136528421.47999999</v>
      </c>
      <c r="G196" s="139">
        <f t="shared" ref="G196:H217" si="157">+F196</f>
        <v>136528421.47999999</v>
      </c>
      <c r="H196" s="146">
        <f t="shared" si="157"/>
        <v>136528421.47999999</v>
      </c>
      <c r="I196" s="142">
        <f t="shared" si="154"/>
        <v>9584528.4799999893</v>
      </c>
      <c r="M196">
        <v>43507</v>
      </c>
      <c r="N196" t="s">
        <v>799</v>
      </c>
      <c r="P196" t="str">
        <f t="shared" si="155"/>
        <v>POR LA INCORPORACION AL SERVICIO DE CONTROL VEHICULAR</v>
      </c>
    </row>
    <row r="197" spans="1:16" x14ac:dyDescent="0.25">
      <c r="A197" s="162" t="s">
        <v>800</v>
      </c>
      <c r="B197" s="162" t="s">
        <v>801</v>
      </c>
      <c r="C197" s="139">
        <f t="shared" si="149"/>
        <v>52913667</v>
      </c>
      <c r="D197" s="146">
        <f t="shared" si="150"/>
        <v>52913667</v>
      </c>
      <c r="E197" s="139">
        <f t="shared" si="153"/>
        <v>8103912.909999989</v>
      </c>
      <c r="F197" s="146">
        <f t="shared" si="151"/>
        <v>61017579.909999989</v>
      </c>
      <c r="G197" s="139">
        <f t="shared" si="157"/>
        <v>61017579.909999989</v>
      </c>
      <c r="H197" s="146">
        <f t="shared" si="157"/>
        <v>61017579.909999989</v>
      </c>
      <c r="I197" s="142">
        <f t="shared" si="154"/>
        <v>8103912.909999989</v>
      </c>
      <c r="M197">
        <v>43508</v>
      </c>
      <c r="N197" t="s">
        <v>801</v>
      </c>
      <c r="P197" t="str">
        <f t="shared" si="155"/>
        <v>EXPEDICION O REPOSICION DE LICENCIAS DE CONDUCIR</v>
      </c>
    </row>
    <row r="198" spans="1:16" ht="23.25" x14ac:dyDescent="0.25">
      <c r="A198" s="162" t="s">
        <v>802</v>
      </c>
      <c r="B198" s="162" t="s">
        <v>803</v>
      </c>
      <c r="C198" s="139">
        <f t="shared" si="149"/>
        <v>188557</v>
      </c>
      <c r="D198" s="146">
        <f t="shared" si="150"/>
        <v>188557</v>
      </c>
      <c r="E198" s="139">
        <f t="shared" si="153"/>
        <v>253258.01</v>
      </c>
      <c r="F198" s="146">
        <f t="shared" si="151"/>
        <v>441815.01</v>
      </c>
      <c r="G198" s="139">
        <f t="shared" si="157"/>
        <v>441815.01</v>
      </c>
      <c r="H198" s="146">
        <f t="shared" si="157"/>
        <v>441815.01</v>
      </c>
      <c r="I198" s="142">
        <f t="shared" si="154"/>
        <v>253258.01</v>
      </c>
      <c r="M198">
        <v>43510</v>
      </c>
      <c r="N198" t="s">
        <v>803</v>
      </c>
      <c r="P198" t="str">
        <f t="shared" si="155"/>
        <v>EXAMEN MEDICO PARA OBTENER LICENCIA DE CONDUCIR PARA CHOFER DE SERVICIO PUBLICO O PARTICULAR</v>
      </c>
    </row>
    <row r="199" spans="1:16" ht="23.25" x14ac:dyDescent="0.25">
      <c r="A199" s="162" t="s">
        <v>804</v>
      </c>
      <c r="B199" s="162" t="s">
        <v>805</v>
      </c>
      <c r="C199" s="139">
        <f t="shared" si="149"/>
        <v>184360</v>
      </c>
      <c r="D199" s="146">
        <f t="shared" si="150"/>
        <v>184360</v>
      </c>
      <c r="E199" s="139">
        <f t="shared" si="153"/>
        <v>305630.01</v>
      </c>
      <c r="F199" s="146">
        <f t="shared" si="151"/>
        <v>489990.01</v>
      </c>
      <c r="G199" s="139">
        <f t="shared" si="157"/>
        <v>489990.01</v>
      </c>
      <c r="H199" s="146">
        <f t="shared" si="157"/>
        <v>489990.01</v>
      </c>
      <c r="I199" s="142">
        <f t="shared" si="154"/>
        <v>305630.01</v>
      </c>
      <c r="M199">
        <v>43511</v>
      </c>
      <c r="N199" t="s">
        <v>805</v>
      </c>
      <c r="P199" t="str">
        <f t="shared" si="155"/>
        <v>EXAMEN PSICOLOGICO PARA OBTENER LICENCIA DE CHOFER DE SERVICIO PUBLICO O PARTICULAR</v>
      </c>
    </row>
    <row r="200" spans="1:16" ht="23.25" x14ac:dyDescent="0.25">
      <c r="A200" s="162" t="s">
        <v>806</v>
      </c>
      <c r="B200" s="162" t="s">
        <v>807</v>
      </c>
      <c r="C200" s="139">
        <f t="shared" si="149"/>
        <v>246641</v>
      </c>
      <c r="D200" s="146">
        <f t="shared" si="150"/>
        <v>246641</v>
      </c>
      <c r="E200" s="139">
        <f t="shared" si="153"/>
        <v>416735.33999999997</v>
      </c>
      <c r="F200" s="146">
        <f t="shared" si="151"/>
        <v>663376.34</v>
      </c>
      <c r="G200" s="139">
        <f t="shared" si="157"/>
        <v>663376.34</v>
      </c>
      <c r="H200" s="146">
        <f t="shared" si="157"/>
        <v>663376.34</v>
      </c>
      <c r="I200" s="142">
        <f t="shared" si="154"/>
        <v>416735.33999999997</v>
      </c>
      <c r="M200">
        <v>43512</v>
      </c>
      <c r="N200" t="s">
        <v>807</v>
      </c>
      <c r="P200" t="str">
        <f t="shared" si="155"/>
        <v>EXAMEN TEORICO PRACTICO PARA OBTENER LICENCIA DE CHOFER DE SERVICIO PUBLICO O PARTICULAR</v>
      </c>
    </row>
    <row r="201" spans="1:16" x14ac:dyDescent="0.25">
      <c r="A201" s="162" t="s">
        <v>808</v>
      </c>
      <c r="B201" s="162" t="s">
        <v>809</v>
      </c>
      <c r="C201" s="139">
        <f t="shared" si="149"/>
        <v>39944300</v>
      </c>
      <c r="D201" s="146">
        <f t="shared" si="150"/>
        <v>39944300</v>
      </c>
      <c r="E201" s="139">
        <f t="shared" si="153"/>
        <v>6222765.5799999982</v>
      </c>
      <c r="F201" s="146">
        <f t="shared" si="151"/>
        <v>46167065.579999998</v>
      </c>
      <c r="G201" s="139">
        <f t="shared" si="157"/>
        <v>46167065.579999998</v>
      </c>
      <c r="H201" s="146">
        <f t="shared" si="157"/>
        <v>46167065.579999998</v>
      </c>
      <c r="I201" s="142">
        <f t="shared" si="154"/>
        <v>6222765.5799999982</v>
      </c>
      <c r="M201">
        <v>43513</v>
      </c>
      <c r="N201" t="s">
        <v>809</v>
      </c>
      <c r="P201" t="str">
        <f t="shared" si="155"/>
        <v>OTORGAMIENTO DE CONCESIONES PERMISOS O AUTORIZACIONES DEL SERVICIO PUBLICO</v>
      </c>
    </row>
    <row r="202" spans="1:16" ht="23.25" x14ac:dyDescent="0.25">
      <c r="A202" s="162" t="s">
        <v>810</v>
      </c>
      <c r="B202" s="162" t="s">
        <v>811</v>
      </c>
      <c r="C202" s="139">
        <f t="shared" si="149"/>
        <v>18342546</v>
      </c>
      <c r="D202" s="146">
        <f t="shared" si="150"/>
        <v>18342546</v>
      </c>
      <c r="E202" s="139">
        <f t="shared" si="153"/>
        <v>12503031.600000001</v>
      </c>
      <c r="F202" s="146">
        <f t="shared" si="151"/>
        <v>30845577.600000001</v>
      </c>
      <c r="G202" s="139">
        <f t="shared" si="157"/>
        <v>30845577.600000001</v>
      </c>
      <c r="H202" s="146">
        <f t="shared" si="157"/>
        <v>30845577.600000001</v>
      </c>
      <c r="I202" s="142">
        <f t="shared" si="154"/>
        <v>12503031.600000001</v>
      </c>
      <c r="M202">
        <v>43514</v>
      </c>
      <c r="N202" t="s">
        <v>811</v>
      </c>
      <c r="P202" t="str">
        <f t="shared" si="155"/>
        <v>OTORGAMIENTO DEL PERMISO ANUAL PARA TRANSPORTE DE SERVICIO PARTICULAR Y MERCANTIL</v>
      </c>
    </row>
    <row r="203" spans="1:16" x14ac:dyDescent="0.25">
      <c r="A203" s="162" t="s">
        <v>812</v>
      </c>
      <c r="B203" s="162" t="s">
        <v>813</v>
      </c>
      <c r="C203" s="139">
        <f t="shared" si="149"/>
        <v>10695777</v>
      </c>
      <c r="D203" s="146">
        <f t="shared" si="150"/>
        <v>10695777</v>
      </c>
      <c r="E203" s="139">
        <f t="shared" si="153"/>
        <v>-9578927.7799999993</v>
      </c>
      <c r="F203" s="146">
        <f t="shared" si="151"/>
        <v>1116849.22</v>
      </c>
      <c r="G203" s="139">
        <f t="shared" si="157"/>
        <v>1116849.22</v>
      </c>
      <c r="H203" s="146">
        <f t="shared" si="157"/>
        <v>1116849.22</v>
      </c>
      <c r="I203" s="142">
        <f t="shared" si="154"/>
        <v>-9578927.7799999993</v>
      </c>
      <c r="M203">
        <v>43515</v>
      </c>
      <c r="N203" t="s">
        <v>813</v>
      </c>
      <c r="P203" t="str">
        <f t="shared" si="155"/>
        <v>AUTORIZACION DE TRASPASO DE CADA CONCESION PERMISO O AUTORIZACION</v>
      </c>
    </row>
    <row r="204" spans="1:16" x14ac:dyDescent="0.25">
      <c r="A204" s="162" t="s">
        <v>814</v>
      </c>
      <c r="B204" s="162" t="s">
        <v>815</v>
      </c>
      <c r="C204" s="139">
        <f t="shared" si="149"/>
        <v>1578434</v>
      </c>
      <c r="D204" s="146">
        <f t="shared" si="150"/>
        <v>1578434</v>
      </c>
      <c r="E204" s="139">
        <f t="shared" si="153"/>
        <v>459019.92999999993</v>
      </c>
      <c r="F204" s="146">
        <f t="shared" si="151"/>
        <v>2037453.93</v>
      </c>
      <c r="G204" s="139">
        <f t="shared" si="157"/>
        <v>2037453.93</v>
      </c>
      <c r="H204" s="146">
        <f t="shared" si="157"/>
        <v>2037453.93</v>
      </c>
      <c r="I204" s="142">
        <f t="shared" si="154"/>
        <v>459019.92999999993</v>
      </c>
      <c r="M204">
        <v>43516</v>
      </c>
      <c r="N204" t="s">
        <v>815</v>
      </c>
      <c r="P204" t="str">
        <f t="shared" si="155"/>
        <v>EXPLOTACION DE PERMISOS DE RUTA CADA ANO</v>
      </c>
    </row>
    <row r="205" spans="1:16" x14ac:dyDescent="0.25">
      <c r="A205" s="162" t="s">
        <v>816</v>
      </c>
      <c r="B205" s="162" t="s">
        <v>817</v>
      </c>
      <c r="C205" s="139">
        <f t="shared" si="149"/>
        <v>81363</v>
      </c>
      <c r="D205" s="146">
        <f t="shared" si="150"/>
        <v>81363</v>
      </c>
      <c r="E205" s="139">
        <f t="shared" si="153"/>
        <v>-54428.12</v>
      </c>
      <c r="F205" s="146">
        <f t="shared" si="151"/>
        <v>26934.879999999997</v>
      </c>
      <c r="G205" s="139">
        <f t="shared" si="157"/>
        <v>26934.879999999997</v>
      </c>
      <c r="H205" s="146">
        <f t="shared" si="157"/>
        <v>26934.879999999997</v>
      </c>
      <c r="I205" s="142">
        <f t="shared" si="154"/>
        <v>-54428.12</v>
      </c>
      <c r="M205">
        <v>43521</v>
      </c>
      <c r="N205" t="s">
        <v>817</v>
      </c>
      <c r="P205" t="str">
        <f t="shared" si="155"/>
        <v>BAJA ADMINISTRATIVA</v>
      </c>
    </row>
    <row r="206" spans="1:16" x14ac:dyDescent="0.25">
      <c r="A206" s="162" t="s">
        <v>1571</v>
      </c>
      <c r="B206" s="162" t="s">
        <v>1572</v>
      </c>
      <c r="C206" s="139">
        <f t="shared" ref="C206" si="158">VLOOKUP(A206,TABLA1,8,FALSE)</f>
        <v>4276</v>
      </c>
      <c r="D206" s="146">
        <f t="shared" ref="D206" si="159">VLOOKUP(A206,TABLA1,5,FALSE)</f>
        <v>4276</v>
      </c>
      <c r="E206" s="139">
        <f t="shared" ref="E206" si="160">+F206-D206</f>
        <v>14223.43</v>
      </c>
      <c r="F206" s="146">
        <f t="shared" ref="F206" si="161">VLOOKUP(A206,TABLA1,6,FALSE)</f>
        <v>18499.43</v>
      </c>
      <c r="G206" s="139">
        <f t="shared" ref="G206" si="162">+F206</f>
        <v>18499.43</v>
      </c>
      <c r="H206" s="146">
        <f t="shared" ref="H206" si="163">+G206</f>
        <v>18499.43</v>
      </c>
      <c r="I206" s="142">
        <f t="shared" ref="I206" si="164">+H206-C206</f>
        <v>14223.43</v>
      </c>
    </row>
    <row r="207" spans="1:16" x14ac:dyDescent="0.25">
      <c r="A207" s="162" t="s">
        <v>1627</v>
      </c>
      <c r="B207" s="162" t="s">
        <v>1628</v>
      </c>
      <c r="C207" s="139">
        <f t="shared" ref="C207" si="165">VLOOKUP(A207,TABLA1,8,FALSE)</f>
        <v>0</v>
      </c>
      <c r="D207" s="146">
        <f t="shared" ref="D207" si="166">VLOOKUP(A207,TABLA1,5,FALSE)</f>
        <v>0</v>
      </c>
      <c r="E207" s="139">
        <f t="shared" ref="E207" si="167">+F207-D207</f>
        <v>0</v>
      </c>
      <c r="F207" s="146">
        <f t="shared" ref="F207" si="168">VLOOKUP(A207,TABLA1,6,FALSE)</f>
        <v>0</v>
      </c>
      <c r="G207" s="139">
        <f t="shared" ref="G207" si="169">+F207</f>
        <v>0</v>
      </c>
      <c r="H207" s="146">
        <f t="shared" ref="H207" si="170">+G207</f>
        <v>0</v>
      </c>
      <c r="I207" s="142">
        <f t="shared" ref="I207" si="171">+H207-C207</f>
        <v>0</v>
      </c>
    </row>
    <row r="208" spans="1:16" x14ac:dyDescent="0.25">
      <c r="A208" s="161" t="s">
        <v>1922</v>
      </c>
      <c r="B208" s="162" t="s">
        <v>1923</v>
      </c>
      <c r="C208" s="139">
        <f t="shared" ref="C208" si="172">VLOOKUP(A208,TABLA1,8,FALSE)</f>
        <v>14285714</v>
      </c>
      <c r="D208" s="146">
        <f t="shared" ref="D208" si="173">VLOOKUP(A208,TABLA1,5,FALSE)</f>
        <v>14285714</v>
      </c>
      <c r="E208" s="139">
        <f t="shared" ref="E208" si="174">+F208-D208</f>
        <v>-14285714</v>
      </c>
      <c r="F208" s="146">
        <f t="shared" ref="F208" si="175">VLOOKUP(A208,TABLA1,6,FALSE)</f>
        <v>0</v>
      </c>
      <c r="G208" s="139">
        <f t="shared" ref="G208" si="176">+F208</f>
        <v>0</v>
      </c>
      <c r="H208" s="146">
        <f t="shared" ref="H208" si="177">+G208</f>
        <v>0</v>
      </c>
      <c r="I208" s="142">
        <f t="shared" ref="I208" si="178">+H208-C208</f>
        <v>-14285714</v>
      </c>
    </row>
    <row r="209" spans="1:16" x14ac:dyDescent="0.25">
      <c r="A209" s="176" t="s">
        <v>1927</v>
      </c>
      <c r="B209" s="162" t="s">
        <v>1628</v>
      </c>
      <c r="C209" s="139">
        <f t="shared" ref="C209" si="179">VLOOKUP(A209,TABLA1,8,FALSE)</f>
        <v>0</v>
      </c>
      <c r="D209" s="146">
        <f t="shared" ref="D209" si="180">VLOOKUP(A209,TABLA1,5,FALSE)</f>
        <v>0</v>
      </c>
      <c r="E209" s="139">
        <f t="shared" ref="E209" si="181">+F209-D209</f>
        <v>1363.1100000000001</v>
      </c>
      <c r="F209" s="146">
        <f t="shared" ref="F209" si="182">VLOOKUP(A209,TABLA1,6,FALSE)</f>
        <v>1363.1100000000001</v>
      </c>
      <c r="G209" s="139">
        <f t="shared" ref="G209" si="183">+F209</f>
        <v>1363.1100000000001</v>
      </c>
      <c r="H209" s="146">
        <f t="shared" ref="H209" si="184">+G209</f>
        <v>1363.1100000000001</v>
      </c>
      <c r="I209" s="142">
        <f t="shared" ref="I209" si="185">+H209-C209</f>
        <v>1363.1100000000001</v>
      </c>
    </row>
    <row r="210" spans="1:16" x14ac:dyDescent="0.25">
      <c r="A210" s="165" t="s">
        <v>1933</v>
      </c>
      <c r="B210" s="162" t="s">
        <v>1937</v>
      </c>
      <c r="C210" s="139">
        <f t="shared" ref="C210" si="186">VLOOKUP(A210,TABLA1,8,FALSE)</f>
        <v>0</v>
      </c>
      <c r="D210" s="146">
        <f t="shared" ref="D210" si="187">VLOOKUP(A210,TABLA1,5,FALSE)</f>
        <v>0</v>
      </c>
      <c r="E210" s="139">
        <f t="shared" ref="E210" si="188">+F210-D210</f>
        <v>1123565.5199999996</v>
      </c>
      <c r="F210" s="146">
        <f t="shared" ref="F210" si="189">VLOOKUP(A210,TABLA1,6,FALSE)</f>
        <v>1123565.5199999996</v>
      </c>
      <c r="G210" s="139">
        <f t="shared" ref="G210" si="190">+F210</f>
        <v>1123565.5199999996</v>
      </c>
      <c r="H210" s="146">
        <f t="shared" ref="H210" si="191">+G210</f>
        <v>1123565.5199999996</v>
      </c>
      <c r="I210" s="142">
        <f t="shared" ref="I210" si="192">+H210-C210</f>
        <v>1123565.5199999996</v>
      </c>
    </row>
    <row r="211" spans="1:16" s="33" customFormat="1" ht="23.25" x14ac:dyDescent="0.25">
      <c r="A211" s="166" t="s">
        <v>818</v>
      </c>
      <c r="B211" s="166" t="s">
        <v>819</v>
      </c>
      <c r="C211" s="138">
        <f t="shared" si="149"/>
        <v>8423397</v>
      </c>
      <c r="D211" s="145">
        <f t="shared" si="150"/>
        <v>8423397</v>
      </c>
      <c r="E211" s="138">
        <f t="shared" si="153"/>
        <v>-4330638.92</v>
      </c>
      <c r="F211" s="145">
        <f t="shared" si="151"/>
        <v>4092758.08</v>
      </c>
      <c r="G211" s="138">
        <f t="shared" si="157"/>
        <v>4092758.08</v>
      </c>
      <c r="H211" s="145">
        <f t="shared" si="157"/>
        <v>4092758.08</v>
      </c>
      <c r="I211" s="141">
        <f t="shared" si="154"/>
        <v>-4330638.92</v>
      </c>
      <c r="M211" s="33">
        <v>43600</v>
      </c>
      <c r="N211" s="33" t="s">
        <v>819</v>
      </c>
      <c r="P211" s="33" t="str">
        <f t="shared" si="155"/>
        <v>DERECHOS POR LOS SERVICIOS DE LA SECRETARIA DE RECURSOS NATURALES Y MEDIO AMBIENTE</v>
      </c>
    </row>
    <row r="212" spans="1:16" x14ac:dyDescent="0.25">
      <c r="A212" s="162" t="s">
        <v>820</v>
      </c>
      <c r="B212" s="162" t="s">
        <v>821</v>
      </c>
      <c r="C212" s="139">
        <f t="shared" si="149"/>
        <v>2741946</v>
      </c>
      <c r="D212" s="146">
        <f t="shared" si="150"/>
        <v>2741946</v>
      </c>
      <c r="E212" s="139">
        <f t="shared" si="153"/>
        <v>1350812.08</v>
      </c>
      <c r="F212" s="146">
        <f t="shared" si="151"/>
        <v>4092758.08</v>
      </c>
      <c r="G212" s="139">
        <f t="shared" si="157"/>
        <v>4092758.08</v>
      </c>
      <c r="H212" s="146">
        <f t="shared" si="157"/>
        <v>4092758.08</v>
      </c>
      <c r="I212" s="142">
        <f t="shared" si="154"/>
        <v>1350812.08</v>
      </c>
      <c r="M212">
        <v>43601</v>
      </c>
      <c r="N212" t="s">
        <v>821</v>
      </c>
      <c r="P212" t="str">
        <f t="shared" si="155"/>
        <v>PREVENCION Y CONTROL DE LA CONTAMINACION</v>
      </c>
    </row>
    <row r="213" spans="1:16" x14ac:dyDescent="0.25">
      <c r="A213" s="162" t="s">
        <v>822</v>
      </c>
      <c r="B213" s="162" t="s">
        <v>823</v>
      </c>
      <c r="C213" s="139">
        <f t="shared" si="149"/>
        <v>0</v>
      </c>
      <c r="D213" s="146">
        <f t="shared" si="150"/>
        <v>0</v>
      </c>
      <c r="E213" s="139">
        <f t="shared" si="153"/>
        <v>0</v>
      </c>
      <c r="F213" s="146">
        <f t="shared" si="151"/>
        <v>0</v>
      </c>
      <c r="G213" s="139">
        <f t="shared" si="157"/>
        <v>0</v>
      </c>
      <c r="H213" s="146">
        <f t="shared" si="157"/>
        <v>0</v>
      </c>
      <c r="I213" s="142">
        <f t="shared" si="154"/>
        <v>0</v>
      </c>
      <c r="M213">
        <v>43602</v>
      </c>
      <c r="N213" t="s">
        <v>823</v>
      </c>
      <c r="P213" t="str">
        <f t="shared" si="155"/>
        <v>CONTROL DE FLORA Y FAUNA</v>
      </c>
    </row>
    <row r="214" spans="1:16" x14ac:dyDescent="0.25">
      <c r="A214" s="162" t="s">
        <v>824</v>
      </c>
      <c r="B214" s="162" t="s">
        <v>825</v>
      </c>
      <c r="C214" s="139">
        <f t="shared" si="149"/>
        <v>0</v>
      </c>
      <c r="D214" s="146">
        <f t="shared" si="150"/>
        <v>0</v>
      </c>
      <c r="E214" s="139">
        <f t="shared" si="153"/>
        <v>0</v>
      </c>
      <c r="F214" s="146">
        <f t="shared" si="151"/>
        <v>0</v>
      </c>
      <c r="G214" s="139">
        <f t="shared" si="157"/>
        <v>0</v>
      </c>
      <c r="H214" s="146">
        <f t="shared" si="157"/>
        <v>0</v>
      </c>
      <c r="I214" s="142">
        <f t="shared" si="154"/>
        <v>0</v>
      </c>
      <c r="M214">
        <v>43605</v>
      </c>
      <c r="N214" t="s">
        <v>825</v>
      </c>
      <c r="P214" t="str">
        <f t="shared" si="155"/>
        <v>PREVENCION Y CONTROL POR RESIDUOS SOLIDOS NO PELIGROSOS</v>
      </c>
    </row>
    <row r="215" spans="1:16" x14ac:dyDescent="0.25">
      <c r="A215" s="162" t="s">
        <v>1573</v>
      </c>
      <c r="B215" s="162" t="s">
        <v>1574</v>
      </c>
      <c r="C215" s="139">
        <f t="shared" ref="C215" si="193">VLOOKUP(A215,TABLA1,8,FALSE)</f>
        <v>5681451</v>
      </c>
      <c r="D215" s="146">
        <f t="shared" ref="D215" si="194">VLOOKUP(A215,TABLA1,5,FALSE)</f>
        <v>5681451</v>
      </c>
      <c r="E215" s="139">
        <f t="shared" ref="E215" si="195">+F215-D215</f>
        <v>-5681451</v>
      </c>
      <c r="F215" s="146">
        <f t="shared" ref="F215" si="196">VLOOKUP(A215,TABLA1,6,FALSE)</f>
        <v>0</v>
      </c>
      <c r="G215" s="139">
        <f t="shared" ref="G215" si="197">+F215</f>
        <v>0</v>
      </c>
      <c r="H215" s="146">
        <f t="shared" ref="H215" si="198">+G215</f>
        <v>0</v>
      </c>
      <c r="I215" s="142">
        <f t="shared" ref="I215" si="199">+H215-C215</f>
        <v>-5681451</v>
      </c>
    </row>
    <row r="216" spans="1:16" s="33" customFormat="1" ht="23.25" x14ac:dyDescent="0.25">
      <c r="A216" s="166" t="s">
        <v>826</v>
      </c>
      <c r="B216" s="166" t="s">
        <v>1477</v>
      </c>
      <c r="C216" s="138">
        <f t="shared" si="149"/>
        <v>1182744</v>
      </c>
      <c r="D216" s="145">
        <f t="shared" si="150"/>
        <v>1182744</v>
      </c>
      <c r="E216" s="138">
        <f t="shared" si="153"/>
        <v>117725.72999999975</v>
      </c>
      <c r="F216" s="145">
        <f t="shared" si="151"/>
        <v>1300469.7299999997</v>
      </c>
      <c r="G216" s="138">
        <f t="shared" si="157"/>
        <v>1300469.7299999997</v>
      </c>
      <c r="H216" s="145">
        <f t="shared" si="157"/>
        <v>1300469.7299999997</v>
      </c>
      <c r="I216" s="141">
        <f t="shared" si="154"/>
        <v>117725.72999999975</v>
      </c>
      <c r="M216" s="33">
        <v>43700</v>
      </c>
      <c r="N216" s="33" t="s">
        <v>1362</v>
      </c>
      <c r="O216" s="33" t="s">
        <v>1363</v>
      </c>
      <c r="P216" s="33" t="str">
        <f t="shared" si="155"/>
        <v>DERECHOS POR SERVICIOS PRESTADOS POR LA SECRETARIA DE SALUD COMISION PARA LA PROTECCION CONTRARIESGOS SANITARIOS</v>
      </c>
    </row>
    <row r="217" spans="1:16" x14ac:dyDescent="0.25">
      <c r="A217" s="162" t="s">
        <v>827</v>
      </c>
      <c r="B217" s="162" t="s">
        <v>828</v>
      </c>
      <c r="C217" s="139">
        <f t="shared" si="149"/>
        <v>3742</v>
      </c>
      <c r="D217" s="146">
        <f t="shared" si="150"/>
        <v>3742</v>
      </c>
      <c r="E217" s="139">
        <f t="shared" si="153"/>
        <v>-2656.3</v>
      </c>
      <c r="F217" s="146">
        <f t="shared" si="151"/>
        <v>1085.7</v>
      </c>
      <c r="G217" s="139">
        <f t="shared" si="157"/>
        <v>1085.7</v>
      </c>
      <c r="H217" s="146">
        <f t="shared" si="157"/>
        <v>1085.7</v>
      </c>
      <c r="I217" s="142">
        <f t="shared" si="154"/>
        <v>-2656.3</v>
      </c>
      <c r="M217">
        <v>43702</v>
      </c>
      <c r="N217" t="s">
        <v>828</v>
      </c>
      <c r="P217" t="str">
        <f t="shared" si="155"/>
        <v>CONSTANCIAS DE LOS PROCESOS DE DESTRUCCION Y RESPECTIVA EXPEDICION</v>
      </c>
    </row>
    <row r="218" spans="1:16" x14ac:dyDescent="0.25">
      <c r="A218" s="162" t="s">
        <v>829</v>
      </c>
      <c r="B218" s="162" t="s">
        <v>830</v>
      </c>
      <c r="C218" s="139">
        <f t="shared" si="149"/>
        <v>606125</v>
      </c>
      <c r="D218" s="146">
        <f t="shared" si="150"/>
        <v>606125</v>
      </c>
      <c r="E218" s="139">
        <f t="shared" si="153"/>
        <v>122499.39999999991</v>
      </c>
      <c r="F218" s="146">
        <f t="shared" si="151"/>
        <v>728624.39999999991</v>
      </c>
      <c r="G218" s="139">
        <f t="shared" ref="G218:H233" si="200">+F218</f>
        <v>728624.39999999991</v>
      </c>
      <c r="H218" s="146">
        <f t="shared" si="200"/>
        <v>728624.39999999991</v>
      </c>
      <c r="I218" s="142">
        <f t="shared" si="154"/>
        <v>122499.39999999991</v>
      </c>
      <c r="M218">
        <v>43703</v>
      </c>
      <c r="N218" t="s">
        <v>830</v>
      </c>
      <c r="P218" t="str">
        <f t="shared" si="155"/>
        <v>CAPACITACION Y ASESORIA</v>
      </c>
    </row>
    <row r="219" spans="1:16" x14ac:dyDescent="0.25">
      <c r="A219" s="162" t="s">
        <v>831</v>
      </c>
      <c r="B219" s="162" t="s">
        <v>832</v>
      </c>
      <c r="C219" s="139">
        <f t="shared" si="149"/>
        <v>51292</v>
      </c>
      <c r="D219" s="146">
        <f t="shared" si="150"/>
        <v>51292</v>
      </c>
      <c r="E219" s="139">
        <f t="shared" si="153"/>
        <v>22378.73000000001</v>
      </c>
      <c r="F219" s="146">
        <f t="shared" si="151"/>
        <v>73670.73000000001</v>
      </c>
      <c r="G219" s="139">
        <f t="shared" si="200"/>
        <v>73670.73000000001</v>
      </c>
      <c r="H219" s="146">
        <f t="shared" si="200"/>
        <v>73670.73000000001</v>
      </c>
      <c r="I219" s="142">
        <f t="shared" si="154"/>
        <v>22378.73000000001</v>
      </c>
      <c r="M219">
        <v>43704</v>
      </c>
      <c r="N219" t="s">
        <v>832</v>
      </c>
      <c r="P219" t="str">
        <f t="shared" si="155"/>
        <v>SERVICIOS DE LABORATORIO ESTATAL DE SALUD PUBLICA</v>
      </c>
    </row>
    <row r="220" spans="1:16" x14ac:dyDescent="0.25">
      <c r="A220" s="162" t="s">
        <v>833</v>
      </c>
      <c r="B220" s="162" t="s">
        <v>834</v>
      </c>
      <c r="C220" s="139">
        <f t="shared" si="149"/>
        <v>114213</v>
      </c>
      <c r="D220" s="146">
        <f t="shared" si="150"/>
        <v>114213</v>
      </c>
      <c r="E220" s="139">
        <f t="shared" si="153"/>
        <v>-71967.299999999988</v>
      </c>
      <c r="F220" s="146">
        <f t="shared" si="151"/>
        <v>42245.700000000004</v>
      </c>
      <c r="G220" s="139">
        <f t="shared" si="200"/>
        <v>42245.700000000004</v>
      </c>
      <c r="H220" s="146">
        <f t="shared" si="200"/>
        <v>42245.700000000004</v>
      </c>
      <c r="I220" s="142">
        <f t="shared" si="154"/>
        <v>-71967.299999999988</v>
      </c>
      <c r="M220">
        <v>43705</v>
      </c>
      <c r="N220" t="s">
        <v>834</v>
      </c>
      <c r="P220" t="str">
        <f t="shared" si="155"/>
        <v>LICENCIAS</v>
      </c>
    </row>
    <row r="221" spans="1:16" x14ac:dyDescent="0.25">
      <c r="A221" s="162" t="s">
        <v>835</v>
      </c>
      <c r="B221" s="162" t="s">
        <v>836</v>
      </c>
      <c r="C221" s="139">
        <f t="shared" si="149"/>
        <v>162643</v>
      </c>
      <c r="D221" s="146">
        <f t="shared" si="150"/>
        <v>162643</v>
      </c>
      <c r="E221" s="139">
        <f t="shared" si="153"/>
        <v>-15121.149999999994</v>
      </c>
      <c r="F221" s="146">
        <f t="shared" si="151"/>
        <v>147521.85</v>
      </c>
      <c r="G221" s="139">
        <f t="shared" si="200"/>
        <v>147521.85</v>
      </c>
      <c r="H221" s="146">
        <f t="shared" si="200"/>
        <v>147521.85</v>
      </c>
      <c r="I221" s="142">
        <f t="shared" si="154"/>
        <v>-15121.149999999994</v>
      </c>
      <c r="M221">
        <v>43798</v>
      </c>
      <c r="N221" t="s">
        <v>836</v>
      </c>
      <c r="P221" t="str">
        <f t="shared" si="155"/>
        <v>SERVICIOS DIVERSOS</v>
      </c>
    </row>
    <row r="222" spans="1:16" x14ac:dyDescent="0.25">
      <c r="A222" s="162" t="s">
        <v>837</v>
      </c>
      <c r="B222" s="162" t="s">
        <v>838</v>
      </c>
      <c r="C222" s="139">
        <f t="shared" si="149"/>
        <v>244729</v>
      </c>
      <c r="D222" s="146">
        <f t="shared" si="150"/>
        <v>244729</v>
      </c>
      <c r="E222" s="139">
        <f t="shared" si="153"/>
        <v>62592.349999999977</v>
      </c>
      <c r="F222" s="146">
        <f t="shared" si="151"/>
        <v>307321.34999999998</v>
      </c>
      <c r="G222" s="139">
        <f t="shared" si="200"/>
        <v>307321.34999999998</v>
      </c>
      <c r="H222" s="146">
        <f t="shared" si="200"/>
        <v>307321.34999999998</v>
      </c>
      <c r="I222" s="142">
        <f t="shared" si="154"/>
        <v>62592.349999999977</v>
      </c>
      <c r="M222">
        <v>43799</v>
      </c>
      <c r="N222" t="s">
        <v>838</v>
      </c>
      <c r="P222" t="str">
        <f t="shared" si="155"/>
        <v>AUTORIZACIONES DIVERSAS</v>
      </c>
    </row>
    <row r="223" spans="1:16" s="33" customFormat="1" x14ac:dyDescent="0.25">
      <c r="A223" s="166" t="s">
        <v>839</v>
      </c>
      <c r="B223" s="166" t="s">
        <v>840</v>
      </c>
      <c r="C223" s="138">
        <f t="shared" si="149"/>
        <v>2274332</v>
      </c>
      <c r="D223" s="145">
        <f t="shared" si="150"/>
        <v>2274332</v>
      </c>
      <c r="E223" s="138">
        <f t="shared" si="153"/>
        <v>412618.63000000035</v>
      </c>
      <c r="F223" s="145">
        <f t="shared" si="151"/>
        <v>2686950.6300000004</v>
      </c>
      <c r="G223" s="138">
        <f t="shared" si="200"/>
        <v>2686950.6300000004</v>
      </c>
      <c r="H223" s="145">
        <f t="shared" si="200"/>
        <v>2686950.6300000004</v>
      </c>
      <c r="I223" s="141">
        <f t="shared" si="154"/>
        <v>412618.63000000035</v>
      </c>
      <c r="M223" s="33">
        <v>43800</v>
      </c>
      <c r="N223" s="33" t="s">
        <v>840</v>
      </c>
      <c r="P223" s="33" t="str">
        <f t="shared" si="155"/>
        <v>DERECHOS POR SERVICIOS QUE PRESTA LA SECRETARIA DE SEGURIDAD PUBLICA</v>
      </c>
    </row>
    <row r="224" spans="1:16" ht="23.25" x14ac:dyDescent="0.25">
      <c r="A224" s="162" t="s">
        <v>841</v>
      </c>
      <c r="B224" s="162" t="s">
        <v>842</v>
      </c>
      <c r="C224" s="139">
        <f t="shared" si="149"/>
        <v>2274332</v>
      </c>
      <c r="D224" s="146">
        <f t="shared" si="150"/>
        <v>2274332</v>
      </c>
      <c r="E224" s="139">
        <f t="shared" si="153"/>
        <v>412618.63000000035</v>
      </c>
      <c r="F224" s="146">
        <f t="shared" si="151"/>
        <v>2686950.6300000004</v>
      </c>
      <c r="G224" s="139">
        <f t="shared" si="200"/>
        <v>2686950.6300000004</v>
      </c>
      <c r="H224" s="146">
        <f t="shared" si="200"/>
        <v>2686950.6300000004</v>
      </c>
      <c r="I224" s="142">
        <f t="shared" si="154"/>
        <v>412618.63000000035</v>
      </c>
      <c r="M224">
        <v>43801</v>
      </c>
      <c r="N224" t="s">
        <v>842</v>
      </c>
      <c r="P224" t="str">
        <f t="shared" si="155"/>
        <v>DE LA AUTORIZACION Y OTROS TRAMITES PARA EL FUNCIONAMIENTO DE LAS EMPRESAS DE SEGURIDAD PRIVADA</v>
      </c>
    </row>
    <row r="225" spans="1:16" s="34" customFormat="1" x14ac:dyDescent="0.25">
      <c r="A225" s="167" t="s">
        <v>843</v>
      </c>
      <c r="B225" s="167" t="s">
        <v>844</v>
      </c>
      <c r="C225" s="137">
        <f t="shared" si="149"/>
        <v>76907853</v>
      </c>
      <c r="D225" s="144">
        <f t="shared" si="150"/>
        <v>76907853</v>
      </c>
      <c r="E225" s="137">
        <f t="shared" si="153"/>
        <v>-12228072.660000034</v>
      </c>
      <c r="F225" s="144">
        <f t="shared" si="151"/>
        <v>64679780.339999966</v>
      </c>
      <c r="G225" s="137">
        <f t="shared" si="200"/>
        <v>64679780.339999966</v>
      </c>
      <c r="H225" s="144">
        <f t="shared" si="200"/>
        <v>64679780.339999966</v>
      </c>
      <c r="I225" s="140">
        <f t="shared" si="154"/>
        <v>-12228072.660000034</v>
      </c>
      <c r="M225" s="34">
        <v>45000</v>
      </c>
      <c r="N225" s="34" t="s">
        <v>844</v>
      </c>
      <c r="P225" s="34" t="str">
        <f t="shared" si="155"/>
        <v>ACCESORIOS</v>
      </c>
    </row>
    <row r="226" spans="1:16" s="33" customFormat="1" x14ac:dyDescent="0.25">
      <c r="A226" s="166" t="s">
        <v>845</v>
      </c>
      <c r="B226" s="166" t="s">
        <v>846</v>
      </c>
      <c r="C226" s="138">
        <f t="shared" si="149"/>
        <v>18623559</v>
      </c>
      <c r="D226" s="145">
        <f t="shared" si="150"/>
        <v>18623559</v>
      </c>
      <c r="E226" s="138">
        <f t="shared" si="153"/>
        <v>577229.27999999002</v>
      </c>
      <c r="F226" s="145">
        <f t="shared" si="151"/>
        <v>19200788.27999999</v>
      </c>
      <c r="G226" s="138">
        <f t="shared" si="200"/>
        <v>19200788.27999999</v>
      </c>
      <c r="H226" s="145">
        <f t="shared" si="200"/>
        <v>19200788.27999999</v>
      </c>
      <c r="I226" s="141">
        <f t="shared" si="154"/>
        <v>577229.27999999002</v>
      </c>
      <c r="M226" s="33">
        <v>45100</v>
      </c>
      <c r="N226" s="33" t="s">
        <v>846</v>
      </c>
      <c r="P226" s="33" t="str">
        <f t="shared" si="155"/>
        <v>ACTUALIZACION DERECHOS</v>
      </c>
    </row>
    <row r="227" spans="1:16" ht="23.25" x14ac:dyDescent="0.25">
      <c r="A227" s="162" t="s">
        <v>847</v>
      </c>
      <c r="B227" s="162" t="s">
        <v>1478</v>
      </c>
      <c r="C227" s="139">
        <f t="shared" si="149"/>
        <v>18623559</v>
      </c>
      <c r="D227" s="146">
        <f t="shared" si="150"/>
        <v>18623559</v>
      </c>
      <c r="E227" s="139">
        <f t="shared" si="153"/>
        <v>577229.27999999002</v>
      </c>
      <c r="F227" s="146">
        <f t="shared" si="151"/>
        <v>19200788.27999999</v>
      </c>
      <c r="G227" s="139">
        <f t="shared" si="200"/>
        <v>19200788.27999999</v>
      </c>
      <c r="H227" s="146">
        <f t="shared" si="200"/>
        <v>19200788.27999999</v>
      </c>
      <c r="I227" s="142">
        <f t="shared" si="154"/>
        <v>577229.27999999002</v>
      </c>
      <c r="M227">
        <v>45101</v>
      </c>
      <c r="N227" t="s">
        <v>1364</v>
      </c>
      <c r="O227" t="s">
        <v>1365</v>
      </c>
      <c r="P227" t="str">
        <f t="shared" si="155"/>
        <v>ACTUALIZACION DERECHOS POR SERVICIOS DE CONTROL DE VEHICULOS Y POR EXPEDICION DE CONCESIONES PERMISOS Y AUTORIZACION DE RUTA</v>
      </c>
    </row>
    <row r="228" spans="1:16" x14ac:dyDescent="0.25">
      <c r="A228" s="162" t="s">
        <v>849</v>
      </c>
      <c r="B228" s="162" t="s">
        <v>850</v>
      </c>
      <c r="C228" s="139">
        <f t="shared" si="149"/>
        <v>0</v>
      </c>
      <c r="D228" s="146">
        <f t="shared" si="150"/>
        <v>0</v>
      </c>
      <c r="E228" s="139">
        <f t="shared" si="153"/>
        <v>0</v>
      </c>
      <c r="F228" s="146">
        <f t="shared" si="151"/>
        <v>0</v>
      </c>
      <c r="G228" s="139">
        <f t="shared" si="200"/>
        <v>0</v>
      </c>
      <c r="H228" s="146">
        <f t="shared" si="200"/>
        <v>0</v>
      </c>
      <c r="I228" s="142">
        <f t="shared" si="154"/>
        <v>0</v>
      </c>
      <c r="M228">
        <v>45105</v>
      </c>
      <c r="N228" t="s">
        <v>850</v>
      </c>
      <c r="P228" t="str">
        <f t="shared" si="155"/>
        <v>ACTUALIZACION DERECHOS POR MORA PAGO EN PARCIALIDADES</v>
      </c>
    </row>
    <row r="229" spans="1:16" s="33" customFormat="1" x14ac:dyDescent="0.25">
      <c r="A229" s="166" t="s">
        <v>851</v>
      </c>
      <c r="B229" s="166" t="s">
        <v>852</v>
      </c>
      <c r="C229" s="138">
        <f t="shared" si="149"/>
        <v>58002904</v>
      </c>
      <c r="D229" s="145">
        <f t="shared" si="150"/>
        <v>58002904</v>
      </c>
      <c r="E229" s="138">
        <f t="shared" si="153"/>
        <v>-13365141.810000017</v>
      </c>
      <c r="F229" s="145">
        <f t="shared" si="151"/>
        <v>44637762.189999983</v>
      </c>
      <c r="G229" s="138">
        <f t="shared" si="200"/>
        <v>44637762.189999983</v>
      </c>
      <c r="H229" s="145">
        <f t="shared" si="200"/>
        <v>44637762.189999983</v>
      </c>
      <c r="I229" s="141">
        <f t="shared" si="154"/>
        <v>-13365141.810000017</v>
      </c>
      <c r="M229" s="33">
        <v>45200</v>
      </c>
      <c r="N229" s="33" t="s">
        <v>852</v>
      </c>
      <c r="P229" s="33" t="str">
        <f t="shared" si="155"/>
        <v>RECARGOS DERECHOS</v>
      </c>
    </row>
    <row r="230" spans="1:16" ht="23.25" x14ac:dyDescent="0.25">
      <c r="A230" s="162" t="s">
        <v>853</v>
      </c>
      <c r="B230" s="162" t="s">
        <v>1479</v>
      </c>
      <c r="C230" s="139">
        <f t="shared" si="149"/>
        <v>58002904</v>
      </c>
      <c r="D230" s="146">
        <f t="shared" si="150"/>
        <v>58002904</v>
      </c>
      <c r="E230" s="139">
        <f t="shared" si="153"/>
        <v>-13365141.810000017</v>
      </c>
      <c r="F230" s="146">
        <f t="shared" si="151"/>
        <v>44637762.189999983</v>
      </c>
      <c r="G230" s="139">
        <f t="shared" si="200"/>
        <v>44637762.189999983</v>
      </c>
      <c r="H230" s="146">
        <f t="shared" si="200"/>
        <v>44637762.189999983</v>
      </c>
      <c r="I230" s="142">
        <f t="shared" si="154"/>
        <v>-13365141.810000017</v>
      </c>
      <c r="M230">
        <v>45201</v>
      </c>
      <c r="N230" t="s">
        <v>1366</v>
      </c>
      <c r="O230" t="s">
        <v>848</v>
      </c>
      <c r="P230" t="str">
        <f t="shared" si="155"/>
        <v>RECARGOS DERECHOS POR SERVICIOS DE CONTROL DE VEHICULOS Y POR EXPEDICION DE CONCESIONES PERMISOSY AUTORIZACION DE RUTA</v>
      </c>
    </row>
    <row r="231" spans="1:16" x14ac:dyDescent="0.25">
      <c r="A231" s="162" t="s">
        <v>854</v>
      </c>
      <c r="B231" s="162" t="s">
        <v>1673</v>
      </c>
      <c r="C231" s="139">
        <f t="shared" si="149"/>
        <v>0</v>
      </c>
      <c r="D231" s="146">
        <f t="shared" si="150"/>
        <v>0</v>
      </c>
      <c r="E231" s="139">
        <f t="shared" si="153"/>
        <v>0</v>
      </c>
      <c r="F231" s="146">
        <f t="shared" si="151"/>
        <v>0</v>
      </c>
      <c r="G231" s="139">
        <f t="shared" si="200"/>
        <v>0</v>
      </c>
      <c r="H231" s="146">
        <f t="shared" si="200"/>
        <v>0</v>
      </c>
      <c r="I231" s="142">
        <f t="shared" si="154"/>
        <v>0</v>
      </c>
      <c r="M231">
        <v>45203</v>
      </c>
      <c r="N231" t="s">
        <v>1367</v>
      </c>
      <c r="O231" t="s">
        <v>1368</v>
      </c>
      <c r="P231" t="str">
        <f t="shared" si="155"/>
        <v>RECARGOS OTORGAMIENTO DE PERMISOS PARA LA INSTALACION Y FUNCIONAMIENTO, MODIFICACION, RENOVACIONY CANCELACION DE ESTABLECIMIENTOS REGULADOS POR LA LEY QUE REGULA LAS CASAS DE EMPE</v>
      </c>
    </row>
    <row r="232" spans="1:16" x14ac:dyDescent="0.25">
      <c r="A232" s="162" t="s">
        <v>855</v>
      </c>
      <c r="B232" s="162" t="s">
        <v>856</v>
      </c>
      <c r="C232" s="139">
        <f t="shared" si="149"/>
        <v>0</v>
      </c>
      <c r="D232" s="146">
        <f t="shared" si="150"/>
        <v>0</v>
      </c>
      <c r="E232" s="139">
        <f t="shared" si="153"/>
        <v>0</v>
      </c>
      <c r="F232" s="146">
        <f t="shared" si="151"/>
        <v>0</v>
      </c>
      <c r="G232" s="139">
        <f t="shared" si="200"/>
        <v>0</v>
      </c>
      <c r="H232" s="146">
        <f t="shared" si="200"/>
        <v>0</v>
      </c>
      <c r="I232" s="142">
        <f t="shared" si="154"/>
        <v>0</v>
      </c>
      <c r="M232">
        <v>45204</v>
      </c>
      <c r="N232" t="s">
        <v>856</v>
      </c>
      <c r="P232" t="str">
        <f t="shared" si="155"/>
        <v>RECARGOS DERECHOS POR PRORROGA PAGO EN PARCIALIDADES</v>
      </c>
    </row>
    <row r="233" spans="1:16" s="33" customFormat="1" x14ac:dyDescent="0.25">
      <c r="A233" s="166" t="s">
        <v>857</v>
      </c>
      <c r="B233" s="166" t="s">
        <v>858</v>
      </c>
      <c r="C233" s="138">
        <f t="shared" si="149"/>
        <v>281390</v>
      </c>
      <c r="D233" s="145">
        <f t="shared" si="150"/>
        <v>281390</v>
      </c>
      <c r="E233" s="138">
        <f t="shared" si="153"/>
        <v>559839.86999999988</v>
      </c>
      <c r="F233" s="145">
        <f t="shared" si="151"/>
        <v>841229.86999999988</v>
      </c>
      <c r="G233" s="138">
        <f t="shared" si="200"/>
        <v>841229.86999999988</v>
      </c>
      <c r="H233" s="145">
        <f t="shared" si="200"/>
        <v>841229.86999999988</v>
      </c>
      <c r="I233" s="141">
        <f t="shared" si="154"/>
        <v>559839.86999999988</v>
      </c>
      <c r="M233" s="33">
        <v>45300</v>
      </c>
      <c r="N233" s="33" t="s">
        <v>858</v>
      </c>
      <c r="P233" s="33" t="str">
        <f t="shared" si="155"/>
        <v>MULTAS DERECHOS</v>
      </c>
    </row>
    <row r="234" spans="1:16" ht="23.25" x14ac:dyDescent="0.25">
      <c r="A234" s="162" t="s">
        <v>859</v>
      </c>
      <c r="B234" s="162" t="s">
        <v>1480</v>
      </c>
      <c r="C234" s="139">
        <f t="shared" ref="C234:C325" si="201">VLOOKUP(A234,TABLA1,8,FALSE)</f>
        <v>52867</v>
      </c>
      <c r="D234" s="146">
        <f t="shared" ref="D234:D325" si="202">VLOOKUP(A234,TABLA1,5,FALSE)</f>
        <v>52867</v>
      </c>
      <c r="E234" s="139">
        <f t="shared" si="153"/>
        <v>-52867</v>
      </c>
      <c r="F234" s="146">
        <f t="shared" ref="F234:F325" si="203">VLOOKUP(A234,TABLA1,6,FALSE)</f>
        <v>0</v>
      </c>
      <c r="G234" s="139">
        <f t="shared" ref="G234:H259" si="204">+F234</f>
        <v>0</v>
      </c>
      <c r="H234" s="146">
        <f t="shared" si="204"/>
        <v>0</v>
      </c>
      <c r="I234" s="142">
        <f t="shared" si="154"/>
        <v>-52867</v>
      </c>
      <c r="M234">
        <v>45301</v>
      </c>
      <c r="N234" t="s">
        <v>1369</v>
      </c>
      <c r="O234" t="s">
        <v>1370</v>
      </c>
      <c r="P234" t="str">
        <f t="shared" si="155"/>
        <v>MULTAS DERECHOS POR SERVICIOS DE CONTROL DE VEHICULOS Y POR EXPEDICION DE CONCESIONES PERMISOS YAUTORIZACION DE RUTA</v>
      </c>
    </row>
    <row r="235" spans="1:16" ht="23.25" x14ac:dyDescent="0.25">
      <c r="A235" s="162" t="s">
        <v>860</v>
      </c>
      <c r="B235" s="162" t="s">
        <v>1481</v>
      </c>
      <c r="C235" s="139">
        <f t="shared" si="201"/>
        <v>207153</v>
      </c>
      <c r="D235" s="146">
        <f t="shared" si="202"/>
        <v>207153</v>
      </c>
      <c r="E235" s="139">
        <f t="shared" si="153"/>
        <v>634076.86999999988</v>
      </c>
      <c r="F235" s="146">
        <f t="shared" si="203"/>
        <v>841229.86999999988</v>
      </c>
      <c r="G235" s="139">
        <f t="shared" si="204"/>
        <v>841229.86999999988</v>
      </c>
      <c r="H235" s="146">
        <f t="shared" si="204"/>
        <v>841229.86999999988</v>
      </c>
      <c r="I235" s="142">
        <f t="shared" si="154"/>
        <v>634076.86999999988</v>
      </c>
      <c r="M235">
        <v>45303</v>
      </c>
      <c r="N235" t="s">
        <v>1371</v>
      </c>
      <c r="O235" t="s">
        <v>1372</v>
      </c>
      <c r="P235" t="str">
        <f t="shared" si="155"/>
        <v>MULTAS DERECHOS POR SERVICIOS PRESTADOS POR LA SECRETARIA DE SALUD COMISION PARA LA PROTECCION CONTRARIESGOS SANITARIOS</v>
      </c>
    </row>
    <row r="236" spans="1:16" x14ac:dyDescent="0.25">
      <c r="A236" s="162" t="s">
        <v>1614</v>
      </c>
      <c r="B236" s="162" t="s">
        <v>1615</v>
      </c>
      <c r="C236" s="139">
        <f t="shared" ref="C236" si="205">VLOOKUP(A236,TABLA1,8,FALSE)</f>
        <v>21370</v>
      </c>
      <c r="D236" s="146">
        <f t="shared" ref="D236" si="206">VLOOKUP(A236,TABLA1,5,FALSE)</f>
        <v>21370</v>
      </c>
      <c r="E236" s="139">
        <f t="shared" ref="E236" si="207">+F236-D236</f>
        <v>-21370</v>
      </c>
      <c r="F236" s="146">
        <f t="shared" ref="F236" si="208">VLOOKUP(A236,TABLA1,6,FALSE)</f>
        <v>0</v>
      </c>
      <c r="G236" s="139">
        <f t="shared" ref="G236" si="209">+F236</f>
        <v>0</v>
      </c>
      <c r="H236" s="146">
        <f t="shared" ref="H236" si="210">+G236</f>
        <v>0</v>
      </c>
      <c r="I236" s="142">
        <f t="shared" ref="I236" si="211">+H236-C236</f>
        <v>-21370</v>
      </c>
    </row>
    <row r="237" spans="1:16" s="35" customFormat="1" x14ac:dyDescent="0.25">
      <c r="A237" s="153" t="s">
        <v>861</v>
      </c>
      <c r="B237" s="153" t="s">
        <v>862</v>
      </c>
      <c r="C237" s="136">
        <f t="shared" si="201"/>
        <v>93724044</v>
      </c>
      <c r="D237" s="147">
        <f t="shared" si="202"/>
        <v>93724044</v>
      </c>
      <c r="E237" s="136">
        <f t="shared" si="153"/>
        <v>100572532.27999997</v>
      </c>
      <c r="F237" s="147">
        <f t="shared" si="203"/>
        <v>194296576.27999997</v>
      </c>
      <c r="G237" s="136">
        <f t="shared" si="204"/>
        <v>194296576.27999997</v>
      </c>
      <c r="H237" s="147">
        <f t="shared" si="204"/>
        <v>194296576.27999997</v>
      </c>
      <c r="I237" s="143">
        <f t="shared" si="154"/>
        <v>100572532.27999997</v>
      </c>
      <c r="M237" s="35">
        <v>50000</v>
      </c>
      <c r="N237" s="35" t="s">
        <v>862</v>
      </c>
      <c r="P237" s="35" t="str">
        <f t="shared" si="155"/>
        <v>PRODUCTOS</v>
      </c>
    </row>
    <row r="238" spans="1:16" s="34" customFormat="1" x14ac:dyDescent="0.25">
      <c r="A238" s="167" t="s">
        <v>863</v>
      </c>
      <c r="B238" s="167" t="s">
        <v>864</v>
      </c>
      <c r="C238" s="137">
        <f t="shared" si="201"/>
        <v>86946559</v>
      </c>
      <c r="D238" s="144">
        <f t="shared" si="202"/>
        <v>86946559</v>
      </c>
      <c r="E238" s="137">
        <f t="shared" si="153"/>
        <v>97950458.279999971</v>
      </c>
      <c r="F238" s="144">
        <f t="shared" si="203"/>
        <v>184897017.27999997</v>
      </c>
      <c r="G238" s="137">
        <f t="shared" si="204"/>
        <v>184897017.27999997</v>
      </c>
      <c r="H238" s="144">
        <f t="shared" si="204"/>
        <v>184897017.27999997</v>
      </c>
      <c r="I238" s="140">
        <f t="shared" si="154"/>
        <v>97950458.279999971</v>
      </c>
      <c r="M238" s="34">
        <v>51000</v>
      </c>
      <c r="N238" s="34" t="s">
        <v>864</v>
      </c>
      <c r="P238" s="34" t="str">
        <f t="shared" si="155"/>
        <v>PRODUCTOS DE TIPO CORRIENTE</v>
      </c>
    </row>
    <row r="239" spans="1:16" s="33" customFormat="1" ht="23.25" x14ac:dyDescent="0.25">
      <c r="A239" s="166" t="s">
        <v>865</v>
      </c>
      <c r="B239" s="166" t="s">
        <v>866</v>
      </c>
      <c r="C239" s="138">
        <f t="shared" si="201"/>
        <v>86946559</v>
      </c>
      <c r="D239" s="145">
        <f t="shared" si="202"/>
        <v>86946559</v>
      </c>
      <c r="E239" s="138">
        <f t="shared" si="153"/>
        <v>97950458.279999971</v>
      </c>
      <c r="F239" s="145">
        <f t="shared" si="203"/>
        <v>184897017.27999997</v>
      </c>
      <c r="G239" s="138">
        <f t="shared" si="204"/>
        <v>184897017.27999997</v>
      </c>
      <c r="H239" s="145">
        <f t="shared" si="204"/>
        <v>184897017.27999997</v>
      </c>
      <c r="I239" s="141">
        <f t="shared" si="154"/>
        <v>97950458.279999971</v>
      </c>
      <c r="M239" s="33">
        <v>51100</v>
      </c>
      <c r="N239" s="33" t="s">
        <v>866</v>
      </c>
      <c r="P239" s="33" t="str">
        <f t="shared" si="155"/>
        <v>PRODUCTOS DERIVADOS DEL USO Y APROVECHAMIENTO DE BIENES NO SUJETOS A REGIMEN DE DOMINIO PUBLICO</v>
      </c>
    </row>
    <row r="240" spans="1:16" x14ac:dyDescent="0.25">
      <c r="A240" s="162" t="s">
        <v>867</v>
      </c>
      <c r="B240" s="162" t="s">
        <v>868</v>
      </c>
      <c r="C240" s="139">
        <f t="shared" si="201"/>
        <v>0</v>
      </c>
      <c r="D240" s="146">
        <f t="shared" si="202"/>
        <v>0</v>
      </c>
      <c r="E240" s="139">
        <f t="shared" si="153"/>
        <v>0</v>
      </c>
      <c r="F240" s="146">
        <f t="shared" si="203"/>
        <v>0</v>
      </c>
      <c r="G240" s="139">
        <f t="shared" si="204"/>
        <v>0</v>
      </c>
      <c r="H240" s="146">
        <f t="shared" si="204"/>
        <v>0</v>
      </c>
      <c r="I240" s="142">
        <f t="shared" si="154"/>
        <v>0</v>
      </c>
      <c r="M240">
        <v>51101</v>
      </c>
      <c r="N240" t="s">
        <v>868</v>
      </c>
      <c r="P240" t="str">
        <f t="shared" si="155"/>
        <v>ARRENDAMIENTO</v>
      </c>
    </row>
    <row r="241" spans="1:16" x14ac:dyDescent="0.25">
      <c r="A241" s="162" t="s">
        <v>869</v>
      </c>
      <c r="B241" s="162" t="s">
        <v>870</v>
      </c>
      <c r="C241" s="139">
        <f t="shared" si="201"/>
        <v>4682065</v>
      </c>
      <c r="D241" s="146">
        <f t="shared" si="202"/>
        <v>4682065</v>
      </c>
      <c r="E241" s="139">
        <f t="shared" ref="E241:E328" si="212">+F241-D241</f>
        <v>-4434275</v>
      </c>
      <c r="F241" s="146">
        <f t="shared" si="203"/>
        <v>247790</v>
      </c>
      <c r="G241" s="139">
        <f t="shared" si="204"/>
        <v>247790</v>
      </c>
      <c r="H241" s="146">
        <f t="shared" si="204"/>
        <v>247790</v>
      </c>
      <c r="I241" s="142">
        <f t="shared" ref="I241:I328" si="213">+H241-C241</f>
        <v>-4434275</v>
      </c>
      <c r="M241">
        <v>51102</v>
      </c>
      <c r="N241" t="s">
        <v>870</v>
      </c>
      <c r="P241" t="str">
        <f t="shared" ref="P241:P328" si="214">N241&amp;O241</f>
        <v>VENTA DE FORMAS OFICIALES</v>
      </c>
    </row>
    <row r="242" spans="1:16" x14ac:dyDescent="0.25">
      <c r="A242" s="162" t="s">
        <v>871</v>
      </c>
      <c r="B242" s="162" t="s">
        <v>872</v>
      </c>
      <c r="C242" s="139">
        <f t="shared" si="201"/>
        <v>1530</v>
      </c>
      <c r="D242" s="146">
        <f t="shared" si="202"/>
        <v>1530</v>
      </c>
      <c r="E242" s="139">
        <f t="shared" si="212"/>
        <v>-1170</v>
      </c>
      <c r="F242" s="146">
        <f t="shared" si="203"/>
        <v>360</v>
      </c>
      <c r="G242" s="139">
        <f t="shared" si="204"/>
        <v>360</v>
      </c>
      <c r="H242" s="146">
        <f t="shared" si="204"/>
        <v>360</v>
      </c>
      <c r="I242" s="142">
        <f t="shared" si="213"/>
        <v>-1170</v>
      </c>
      <c r="M242">
        <v>51104</v>
      </c>
      <c r="N242" t="s">
        <v>872</v>
      </c>
      <c r="P242" t="str">
        <f t="shared" si="214"/>
        <v>VENTA DEL PERIODICO OFICIAL DEL ESTADO</v>
      </c>
    </row>
    <row r="243" spans="1:16" x14ac:dyDescent="0.25">
      <c r="A243" s="162" t="s">
        <v>873</v>
      </c>
      <c r="B243" s="162" t="s">
        <v>874</v>
      </c>
      <c r="C243" s="139">
        <f t="shared" si="201"/>
        <v>138442</v>
      </c>
      <c r="D243" s="146">
        <f t="shared" si="202"/>
        <v>138442</v>
      </c>
      <c r="E243" s="139">
        <f t="shared" si="212"/>
        <v>280008</v>
      </c>
      <c r="F243" s="146">
        <f t="shared" si="203"/>
        <v>418450</v>
      </c>
      <c r="G243" s="139">
        <f t="shared" si="204"/>
        <v>418450</v>
      </c>
      <c r="H243" s="146">
        <f t="shared" si="204"/>
        <v>418450</v>
      </c>
      <c r="I243" s="142">
        <f t="shared" si="213"/>
        <v>280008</v>
      </c>
      <c r="M243">
        <v>51106</v>
      </c>
      <c r="N243" t="s">
        <v>874</v>
      </c>
      <c r="P243" t="str">
        <f t="shared" si="214"/>
        <v>INGRESOS POR RENTAS DE CABANAS DEL TECUAN</v>
      </c>
    </row>
    <row r="244" spans="1:16" x14ac:dyDescent="0.25">
      <c r="A244" s="162" t="s">
        <v>875</v>
      </c>
      <c r="B244" s="162" t="s">
        <v>876</v>
      </c>
      <c r="C244" s="139">
        <f t="shared" si="201"/>
        <v>316231</v>
      </c>
      <c r="D244" s="146">
        <f t="shared" si="202"/>
        <v>316231</v>
      </c>
      <c r="E244" s="139">
        <f t="shared" si="212"/>
        <v>152269</v>
      </c>
      <c r="F244" s="146">
        <f t="shared" si="203"/>
        <v>468500</v>
      </c>
      <c r="G244" s="139">
        <f t="shared" si="204"/>
        <v>468500</v>
      </c>
      <c r="H244" s="146">
        <f t="shared" si="204"/>
        <v>468500</v>
      </c>
      <c r="I244" s="142">
        <f t="shared" si="213"/>
        <v>152269</v>
      </c>
      <c r="M244">
        <v>51107</v>
      </c>
      <c r="N244" t="s">
        <v>876</v>
      </c>
      <c r="P244" t="str">
        <f t="shared" si="214"/>
        <v>BASES PARA LICITACIONES</v>
      </c>
    </row>
    <row r="245" spans="1:16" x14ac:dyDescent="0.25">
      <c r="A245" s="162" t="s">
        <v>877</v>
      </c>
      <c r="B245" s="162" t="s">
        <v>878</v>
      </c>
      <c r="C245" s="139">
        <f t="shared" si="201"/>
        <v>15439</v>
      </c>
      <c r="D245" s="146">
        <f t="shared" si="202"/>
        <v>15439</v>
      </c>
      <c r="E245" s="139">
        <f t="shared" si="212"/>
        <v>-15439</v>
      </c>
      <c r="F245" s="146">
        <f t="shared" si="203"/>
        <v>0</v>
      </c>
      <c r="G245" s="139">
        <f t="shared" si="204"/>
        <v>0</v>
      </c>
      <c r="H245" s="146">
        <f t="shared" si="204"/>
        <v>0</v>
      </c>
      <c r="I245" s="142">
        <f t="shared" si="213"/>
        <v>-15439</v>
      </c>
      <c r="M245">
        <v>51108</v>
      </c>
      <c r="N245" t="s">
        <v>878</v>
      </c>
      <c r="P245" t="str">
        <f t="shared" si="214"/>
        <v>RECUPERACION DE PLANTAS, POR REFORESTACION</v>
      </c>
    </row>
    <row r="246" spans="1:16" x14ac:dyDescent="0.25">
      <c r="A246" s="162" t="s">
        <v>879</v>
      </c>
      <c r="B246" s="162" t="s">
        <v>880</v>
      </c>
      <c r="C246" s="139">
        <f t="shared" si="201"/>
        <v>80237364</v>
      </c>
      <c r="D246" s="146">
        <f t="shared" si="202"/>
        <v>80237364</v>
      </c>
      <c r="E246" s="139">
        <f t="shared" si="212"/>
        <v>95196035.779999971</v>
      </c>
      <c r="F246" s="146">
        <f t="shared" si="203"/>
        <v>175433399.77999997</v>
      </c>
      <c r="G246" s="139">
        <f t="shared" si="204"/>
        <v>175433399.77999997</v>
      </c>
      <c r="H246" s="146">
        <f t="shared" si="204"/>
        <v>175433399.77999997</v>
      </c>
      <c r="I246" s="142">
        <f t="shared" si="213"/>
        <v>95196035.779999971</v>
      </c>
      <c r="M246">
        <v>51109</v>
      </c>
      <c r="N246" t="s">
        <v>880</v>
      </c>
      <c r="P246" t="str">
        <f t="shared" si="214"/>
        <v>RENDIMIENTOS DE CAPITAL</v>
      </c>
    </row>
    <row r="247" spans="1:16" x14ac:dyDescent="0.25">
      <c r="A247" s="162" t="s">
        <v>881</v>
      </c>
      <c r="B247" s="162" t="s">
        <v>882</v>
      </c>
      <c r="C247" s="139">
        <f t="shared" si="201"/>
        <v>0</v>
      </c>
      <c r="D247" s="146">
        <f t="shared" si="202"/>
        <v>0</v>
      </c>
      <c r="E247" s="139">
        <f t="shared" si="212"/>
        <v>0</v>
      </c>
      <c r="F247" s="146">
        <f t="shared" si="203"/>
        <v>0</v>
      </c>
      <c r="G247" s="139">
        <f t="shared" si="204"/>
        <v>0</v>
      </c>
      <c r="H247" s="146">
        <f t="shared" si="204"/>
        <v>0</v>
      </c>
      <c r="I247" s="142">
        <f t="shared" si="213"/>
        <v>0</v>
      </c>
      <c r="M247">
        <v>51112</v>
      </c>
      <c r="N247" t="s">
        <v>882</v>
      </c>
      <c r="P247" t="str">
        <f t="shared" si="214"/>
        <v>CUOTAS DE RECUPERACION</v>
      </c>
    </row>
    <row r="248" spans="1:16" x14ac:dyDescent="0.25">
      <c r="A248" s="162" t="s">
        <v>883</v>
      </c>
      <c r="B248" s="162" t="s">
        <v>884</v>
      </c>
      <c r="C248" s="139">
        <f t="shared" si="201"/>
        <v>0</v>
      </c>
      <c r="D248" s="146">
        <f t="shared" si="202"/>
        <v>0</v>
      </c>
      <c r="E248" s="139">
        <f t="shared" si="212"/>
        <v>0</v>
      </c>
      <c r="F248" s="146">
        <f t="shared" si="203"/>
        <v>0</v>
      </c>
      <c r="G248" s="139">
        <f t="shared" si="204"/>
        <v>0</v>
      </c>
      <c r="H248" s="146">
        <f t="shared" si="204"/>
        <v>0</v>
      </c>
      <c r="I248" s="142">
        <f t="shared" si="213"/>
        <v>0</v>
      </c>
      <c r="M248">
        <v>51113</v>
      </c>
      <c r="N248" t="s">
        <v>884</v>
      </c>
      <c r="P248" t="str">
        <f t="shared" si="214"/>
        <v>PARQUE TEMATICO VILLAS DEL OESTE</v>
      </c>
    </row>
    <row r="249" spans="1:16" x14ac:dyDescent="0.25">
      <c r="A249" s="162" t="s">
        <v>1608</v>
      </c>
      <c r="B249" s="162" t="s">
        <v>1758</v>
      </c>
      <c r="C249" s="139">
        <f t="shared" ref="C249" si="215">VLOOKUP(A249,TABLA1,8,FALSE)</f>
        <v>0</v>
      </c>
      <c r="D249" s="146">
        <f t="shared" ref="D249" si="216">VLOOKUP(A249,TABLA1,5,FALSE)</f>
        <v>0</v>
      </c>
      <c r="E249" s="139">
        <f t="shared" ref="E249" si="217">+F249-D249</f>
        <v>0</v>
      </c>
      <c r="F249" s="146">
        <f t="shared" ref="F249" si="218">VLOOKUP(A249,TABLA1,6,FALSE)</f>
        <v>0</v>
      </c>
      <c r="G249" s="139">
        <f t="shared" ref="G249" si="219">+F249</f>
        <v>0</v>
      </c>
      <c r="H249" s="146">
        <f t="shared" ref="H249" si="220">+G249</f>
        <v>0</v>
      </c>
      <c r="I249" s="142">
        <f t="shared" ref="I249" si="221">+H249-C249</f>
        <v>0</v>
      </c>
    </row>
    <row r="250" spans="1:16" x14ac:dyDescent="0.25">
      <c r="A250" s="162" t="s">
        <v>1603</v>
      </c>
      <c r="B250" s="162" t="s">
        <v>1604</v>
      </c>
      <c r="C250" s="139">
        <f t="shared" ref="C250" si="222">VLOOKUP(A250,TABLA1,8,FALSE)</f>
        <v>0</v>
      </c>
      <c r="D250" s="146">
        <f t="shared" ref="D250" si="223">VLOOKUP(A250,TABLA1,5,FALSE)</f>
        <v>0</v>
      </c>
      <c r="E250" s="139">
        <f t="shared" ref="E250" si="224">+F250-D250</f>
        <v>0</v>
      </c>
      <c r="F250" s="146">
        <f t="shared" ref="F250" si="225">VLOOKUP(A250,TABLA1,6,FALSE)</f>
        <v>0</v>
      </c>
      <c r="G250" s="139">
        <f t="shared" ref="G250" si="226">+F250</f>
        <v>0</v>
      </c>
      <c r="H250" s="146">
        <f t="shared" ref="H250" si="227">+G250</f>
        <v>0</v>
      </c>
      <c r="I250" s="142">
        <f t="shared" ref="I250" si="228">+H250-C250</f>
        <v>0</v>
      </c>
    </row>
    <row r="251" spans="1:16" x14ac:dyDescent="0.25">
      <c r="A251" s="162" t="s">
        <v>1629</v>
      </c>
      <c r="B251" s="162" t="s">
        <v>1675</v>
      </c>
      <c r="C251" s="139">
        <f t="shared" ref="C251" si="229">VLOOKUP(A251,TABLA1,8,FALSE)</f>
        <v>0</v>
      </c>
      <c r="D251" s="146">
        <f t="shared" ref="D251" si="230">VLOOKUP(A251,TABLA1,5,FALSE)</f>
        <v>0</v>
      </c>
      <c r="E251" s="139">
        <f t="shared" ref="E251" si="231">+F251-D251</f>
        <v>0</v>
      </c>
      <c r="F251" s="146">
        <f t="shared" ref="F251" si="232">VLOOKUP(A251,TABLA1,6,FALSE)</f>
        <v>0</v>
      </c>
      <c r="G251" s="139">
        <f t="shared" ref="G251" si="233">+F251</f>
        <v>0</v>
      </c>
      <c r="H251" s="146">
        <f t="shared" ref="H251" si="234">+G251</f>
        <v>0</v>
      </c>
      <c r="I251" s="142">
        <f t="shared" ref="I251" si="235">+H251-C251</f>
        <v>0</v>
      </c>
    </row>
    <row r="252" spans="1:16" x14ac:dyDescent="0.25">
      <c r="A252" s="162" t="s">
        <v>1630</v>
      </c>
      <c r="B252" s="162" t="s">
        <v>1676</v>
      </c>
      <c r="C252" s="139">
        <f t="shared" ref="C252" si="236">VLOOKUP(A252,TABLA1,8,FALSE)</f>
        <v>0</v>
      </c>
      <c r="D252" s="146">
        <f t="shared" ref="D252" si="237">VLOOKUP(A252,TABLA1,5,FALSE)</f>
        <v>0</v>
      </c>
      <c r="E252" s="139">
        <f t="shared" ref="E252" si="238">+F252-D252</f>
        <v>0</v>
      </c>
      <c r="F252" s="146">
        <f t="shared" ref="F252" si="239">VLOOKUP(A252,TABLA1,6,FALSE)</f>
        <v>0</v>
      </c>
      <c r="G252" s="139">
        <f t="shared" ref="G252" si="240">+F252</f>
        <v>0</v>
      </c>
      <c r="H252" s="146">
        <f t="shared" ref="H252" si="241">+G252</f>
        <v>0</v>
      </c>
      <c r="I252" s="142">
        <f t="shared" ref="I252" si="242">+H252-C252</f>
        <v>0</v>
      </c>
    </row>
    <row r="253" spans="1:16" x14ac:dyDescent="0.25">
      <c r="A253" s="161" t="s">
        <v>1664</v>
      </c>
      <c r="B253" s="162" t="s">
        <v>1665</v>
      </c>
      <c r="C253" s="139">
        <f t="shared" ref="C253" si="243">VLOOKUP(A253,TABLA1,8,FALSE)</f>
        <v>0</v>
      </c>
      <c r="D253" s="146">
        <f t="shared" ref="D253" si="244">VLOOKUP(A253,TABLA1,5,FALSE)</f>
        <v>0</v>
      </c>
      <c r="E253" s="139">
        <f t="shared" ref="E253" si="245">+F253-D253</f>
        <v>16017.5</v>
      </c>
      <c r="F253" s="146">
        <f t="shared" ref="F253" si="246">VLOOKUP(A253,TABLA1,6,FALSE)</f>
        <v>16017.5</v>
      </c>
      <c r="G253" s="139">
        <f t="shared" ref="G253" si="247">+F253</f>
        <v>16017.5</v>
      </c>
      <c r="H253" s="146">
        <f t="shared" ref="H253" si="248">+G253</f>
        <v>16017.5</v>
      </c>
      <c r="I253" s="142">
        <f t="shared" ref="I253" si="249">+H253-C253</f>
        <v>16017.5</v>
      </c>
    </row>
    <row r="254" spans="1:16" x14ac:dyDescent="0.25">
      <c r="A254" s="161" t="s">
        <v>1742</v>
      </c>
      <c r="B254" s="162" t="s">
        <v>1743</v>
      </c>
      <c r="C254" s="139">
        <f t="shared" ref="C254:C256" si="250">VLOOKUP(A254,TABLA1,8,FALSE)</f>
        <v>0</v>
      </c>
      <c r="D254" s="146">
        <f t="shared" ref="D254:D256" si="251">VLOOKUP(A254,TABLA1,5,FALSE)</f>
        <v>0</v>
      </c>
      <c r="E254" s="139">
        <f t="shared" ref="E254:E256" si="252">+F254-D254</f>
        <v>0</v>
      </c>
      <c r="F254" s="146">
        <f t="shared" ref="F254:F256" si="253">VLOOKUP(A254,TABLA1,6,FALSE)</f>
        <v>0</v>
      </c>
      <c r="G254" s="139">
        <f t="shared" ref="G254:G256" si="254">+F254</f>
        <v>0</v>
      </c>
      <c r="H254" s="146">
        <f t="shared" ref="H254:H256" si="255">+G254</f>
        <v>0</v>
      </c>
      <c r="I254" s="142">
        <f t="shared" ref="I254:I256" si="256">+H254-C254</f>
        <v>0</v>
      </c>
    </row>
    <row r="255" spans="1:16" x14ac:dyDescent="0.25">
      <c r="A255" s="161" t="s">
        <v>1744</v>
      </c>
      <c r="B255" s="162" t="s">
        <v>1745</v>
      </c>
      <c r="C255" s="139">
        <f t="shared" si="250"/>
        <v>0</v>
      </c>
      <c r="D255" s="146">
        <f t="shared" si="251"/>
        <v>0</v>
      </c>
      <c r="E255" s="139">
        <f t="shared" si="252"/>
        <v>0</v>
      </c>
      <c r="F255" s="146">
        <f t="shared" si="253"/>
        <v>0</v>
      </c>
      <c r="G255" s="139">
        <f t="shared" si="254"/>
        <v>0</v>
      </c>
      <c r="H255" s="146">
        <f t="shared" si="255"/>
        <v>0</v>
      </c>
      <c r="I255" s="142">
        <f t="shared" si="256"/>
        <v>0</v>
      </c>
    </row>
    <row r="256" spans="1:16" x14ac:dyDescent="0.25">
      <c r="A256" s="161" t="s">
        <v>1746</v>
      </c>
      <c r="B256" s="162" t="s">
        <v>1631</v>
      </c>
      <c r="C256" s="139">
        <f t="shared" si="250"/>
        <v>0</v>
      </c>
      <c r="D256" s="146">
        <f t="shared" si="251"/>
        <v>0</v>
      </c>
      <c r="E256" s="139">
        <f t="shared" si="252"/>
        <v>0</v>
      </c>
      <c r="F256" s="146">
        <f t="shared" si="253"/>
        <v>0</v>
      </c>
      <c r="G256" s="139">
        <f t="shared" si="254"/>
        <v>0</v>
      </c>
      <c r="H256" s="146">
        <f t="shared" si="255"/>
        <v>0</v>
      </c>
      <c r="I256" s="142">
        <f t="shared" si="256"/>
        <v>0</v>
      </c>
    </row>
    <row r="257" spans="1:16" x14ac:dyDescent="0.25">
      <c r="A257" s="161" t="s">
        <v>1876</v>
      </c>
      <c r="B257" s="162" t="s">
        <v>1759</v>
      </c>
      <c r="C257" s="139">
        <f t="shared" ref="C257" si="257">VLOOKUP(A257,TABLA1,8,FALSE)</f>
        <v>1555488</v>
      </c>
      <c r="D257" s="146">
        <f t="shared" ref="D257" si="258">VLOOKUP(A257,TABLA1,5,FALSE)</f>
        <v>1555488</v>
      </c>
      <c r="E257" s="139">
        <f t="shared" ref="E257" si="259">+F257-D257</f>
        <v>6757012</v>
      </c>
      <c r="F257" s="146">
        <f t="shared" ref="F257" si="260">VLOOKUP(A257,TABLA1,6,FALSE)</f>
        <v>8312500</v>
      </c>
      <c r="G257" s="139">
        <f t="shared" ref="G257" si="261">+F257</f>
        <v>8312500</v>
      </c>
      <c r="H257" s="146">
        <f t="shared" ref="H257" si="262">+G257</f>
        <v>8312500</v>
      </c>
      <c r="I257" s="142">
        <f t="shared" ref="I257" si="263">+H257-C257</f>
        <v>6757012</v>
      </c>
    </row>
    <row r="258" spans="1:16" s="34" customFormat="1" x14ac:dyDescent="0.25">
      <c r="A258" s="167" t="s">
        <v>885</v>
      </c>
      <c r="B258" s="167" t="s">
        <v>886</v>
      </c>
      <c r="C258" s="137">
        <f t="shared" si="201"/>
        <v>6777485</v>
      </c>
      <c r="D258" s="144">
        <f t="shared" si="202"/>
        <v>6777485</v>
      </c>
      <c r="E258" s="137">
        <f t="shared" si="212"/>
        <v>2622074</v>
      </c>
      <c r="F258" s="144">
        <f t="shared" si="203"/>
        <v>9399559</v>
      </c>
      <c r="G258" s="137">
        <f t="shared" si="204"/>
        <v>9399559</v>
      </c>
      <c r="H258" s="144">
        <f t="shared" si="204"/>
        <v>9399559</v>
      </c>
      <c r="I258" s="140">
        <f t="shared" si="213"/>
        <v>2622074</v>
      </c>
      <c r="M258" s="34">
        <v>52000</v>
      </c>
      <c r="N258" s="34" t="s">
        <v>886</v>
      </c>
      <c r="P258" s="34" t="str">
        <f t="shared" si="214"/>
        <v>PRODUCTOS DE CAPITAL</v>
      </c>
    </row>
    <row r="259" spans="1:16" s="33" customFormat="1" x14ac:dyDescent="0.25">
      <c r="A259" s="166" t="s">
        <v>887</v>
      </c>
      <c r="B259" s="166" t="s">
        <v>886</v>
      </c>
      <c r="C259" s="138">
        <f t="shared" si="201"/>
        <v>6777485</v>
      </c>
      <c r="D259" s="145">
        <f t="shared" si="202"/>
        <v>6777485</v>
      </c>
      <c r="E259" s="138">
        <f t="shared" si="212"/>
        <v>2622074</v>
      </c>
      <c r="F259" s="145">
        <f t="shared" si="203"/>
        <v>9399559</v>
      </c>
      <c r="G259" s="138">
        <f t="shared" si="204"/>
        <v>9399559</v>
      </c>
      <c r="H259" s="145">
        <f t="shared" si="204"/>
        <v>9399559</v>
      </c>
      <c r="I259" s="141">
        <f t="shared" si="213"/>
        <v>2622074</v>
      </c>
      <c r="M259" s="33">
        <v>52200</v>
      </c>
      <c r="N259" s="33" t="s">
        <v>886</v>
      </c>
      <c r="P259" s="33" t="str">
        <f t="shared" si="214"/>
        <v>PRODUCTOS DE CAPITAL</v>
      </c>
    </row>
    <row r="260" spans="1:16" x14ac:dyDescent="0.25">
      <c r="A260" s="162" t="s">
        <v>888</v>
      </c>
      <c r="B260" s="162" t="s">
        <v>889</v>
      </c>
      <c r="C260" s="139">
        <f t="shared" si="201"/>
        <v>4385361</v>
      </c>
      <c r="D260" s="146">
        <f t="shared" si="202"/>
        <v>4385361</v>
      </c>
      <c r="E260" s="139">
        <f t="shared" si="212"/>
        <v>4671653</v>
      </c>
      <c r="F260" s="146">
        <f t="shared" si="203"/>
        <v>9057014</v>
      </c>
      <c r="G260" s="139">
        <f t="shared" ref="G260:H276" si="264">+F260</f>
        <v>9057014</v>
      </c>
      <c r="H260" s="146">
        <f t="shared" si="264"/>
        <v>9057014</v>
      </c>
      <c r="I260" s="142">
        <f t="shared" si="213"/>
        <v>4671653</v>
      </c>
      <c r="M260">
        <v>52201</v>
      </c>
      <c r="N260" t="s">
        <v>889</v>
      </c>
      <c r="P260" t="str">
        <f t="shared" si="214"/>
        <v>BENEFICIO POR LA ENAJENACION DE BIENES MUEBLES</v>
      </c>
    </row>
    <row r="261" spans="1:16" x14ac:dyDescent="0.25">
      <c r="A261" s="162" t="s">
        <v>890</v>
      </c>
      <c r="B261" s="162" t="s">
        <v>891</v>
      </c>
      <c r="C261" s="139">
        <f t="shared" si="201"/>
        <v>387137</v>
      </c>
      <c r="D261" s="146">
        <f t="shared" si="202"/>
        <v>387137</v>
      </c>
      <c r="E261" s="139">
        <f t="shared" si="212"/>
        <v>-290467</v>
      </c>
      <c r="F261" s="146">
        <f t="shared" si="203"/>
        <v>96670</v>
      </c>
      <c r="G261" s="139">
        <f t="shared" si="264"/>
        <v>96670</v>
      </c>
      <c r="H261" s="146">
        <f t="shared" si="264"/>
        <v>96670</v>
      </c>
      <c r="I261" s="142">
        <f t="shared" si="213"/>
        <v>-290467</v>
      </c>
      <c r="M261">
        <v>52202</v>
      </c>
      <c r="N261" t="s">
        <v>891</v>
      </c>
      <c r="P261" t="str">
        <f t="shared" si="214"/>
        <v>BENEFICIO POR LA ENAJENACION DE BIENES INMUEBLES</v>
      </c>
    </row>
    <row r="262" spans="1:16" x14ac:dyDescent="0.25">
      <c r="A262" s="162" t="s">
        <v>892</v>
      </c>
      <c r="B262" s="162" t="s">
        <v>893</v>
      </c>
      <c r="C262" s="139">
        <f t="shared" si="201"/>
        <v>2004987</v>
      </c>
      <c r="D262" s="146">
        <f t="shared" si="202"/>
        <v>2004987</v>
      </c>
      <c r="E262" s="139">
        <f t="shared" si="212"/>
        <v>-1759112</v>
      </c>
      <c r="F262" s="146">
        <f t="shared" si="203"/>
        <v>245875</v>
      </c>
      <c r="G262" s="139">
        <f t="shared" si="264"/>
        <v>245875</v>
      </c>
      <c r="H262" s="146">
        <f t="shared" si="264"/>
        <v>245875</v>
      </c>
      <c r="I262" s="142">
        <f t="shared" si="213"/>
        <v>-1759112</v>
      </c>
      <c r="M262">
        <v>52203</v>
      </c>
      <c r="N262" t="s">
        <v>893</v>
      </c>
      <c r="P262" t="str">
        <f t="shared" si="214"/>
        <v>BENEFICIO POR LA VENTA DE FUNDOS LEGALES</v>
      </c>
    </row>
    <row r="263" spans="1:16" s="34" customFormat="1" ht="33" x14ac:dyDescent="0.25">
      <c r="A263" s="167" t="s">
        <v>894</v>
      </c>
      <c r="B263" s="167" t="s">
        <v>1482</v>
      </c>
      <c r="C263" s="137">
        <f t="shared" si="201"/>
        <v>0</v>
      </c>
      <c r="D263" s="144">
        <f t="shared" si="202"/>
        <v>0</v>
      </c>
      <c r="E263" s="137">
        <f t="shared" si="212"/>
        <v>0</v>
      </c>
      <c r="F263" s="144">
        <f t="shared" si="203"/>
        <v>0</v>
      </c>
      <c r="G263" s="137">
        <f t="shared" si="264"/>
        <v>0</v>
      </c>
      <c r="H263" s="144">
        <f t="shared" si="264"/>
        <v>0</v>
      </c>
      <c r="I263" s="140">
        <f t="shared" si="213"/>
        <v>0</v>
      </c>
      <c r="M263" s="34">
        <v>59000</v>
      </c>
      <c r="N263" s="34" t="s">
        <v>1373</v>
      </c>
      <c r="O263" s="34" t="s">
        <v>1374</v>
      </c>
      <c r="P263" s="34" t="str">
        <f t="shared" si="214"/>
        <v>PRODUCTOS NO COMPRENDIDOS EN LAS FRACCIONES DE LA LEY DE INGRESOS CAUSADOS EN EJERCICIOS FISCALESANTERIORES PENDIENTES DE LIQUIDACION Y PAGO</v>
      </c>
    </row>
    <row r="264" spans="1:16" s="33" customFormat="1" ht="34.5" x14ac:dyDescent="0.25">
      <c r="A264" s="166" t="s">
        <v>895</v>
      </c>
      <c r="B264" s="166" t="s">
        <v>1482</v>
      </c>
      <c r="C264" s="138">
        <f t="shared" si="201"/>
        <v>0</v>
      </c>
      <c r="D264" s="145">
        <f t="shared" si="202"/>
        <v>0</v>
      </c>
      <c r="E264" s="138">
        <f t="shared" si="212"/>
        <v>0</v>
      </c>
      <c r="F264" s="145">
        <f t="shared" si="203"/>
        <v>0</v>
      </c>
      <c r="G264" s="138">
        <f t="shared" si="264"/>
        <v>0</v>
      </c>
      <c r="H264" s="145">
        <f t="shared" si="264"/>
        <v>0</v>
      </c>
      <c r="I264" s="141">
        <f t="shared" si="213"/>
        <v>0</v>
      </c>
      <c r="M264" s="33">
        <v>59100</v>
      </c>
      <c r="N264" s="33" t="s">
        <v>1373</v>
      </c>
      <c r="O264" s="33" t="s">
        <v>1374</v>
      </c>
      <c r="P264" s="33" t="str">
        <f t="shared" si="214"/>
        <v>PRODUCTOS NO COMPRENDIDOS EN LAS FRACCIONES DE LA LEY DE INGRESOS CAUSADOS EN EJERCICIOS FISCALESANTERIORES PENDIENTES DE LIQUIDACION Y PAGO</v>
      </c>
    </row>
    <row r="265" spans="1:16" x14ac:dyDescent="0.25">
      <c r="A265" s="162" t="s">
        <v>896</v>
      </c>
      <c r="B265" s="162" t="s">
        <v>897</v>
      </c>
      <c r="C265" s="139">
        <f t="shared" si="201"/>
        <v>0</v>
      </c>
      <c r="D265" s="146">
        <f t="shared" si="202"/>
        <v>0</v>
      </c>
      <c r="E265" s="139">
        <f t="shared" si="212"/>
        <v>0</v>
      </c>
      <c r="F265" s="146">
        <f t="shared" si="203"/>
        <v>0</v>
      </c>
      <c r="G265" s="139">
        <f t="shared" si="264"/>
        <v>0</v>
      </c>
      <c r="H265" s="146">
        <f t="shared" si="264"/>
        <v>0</v>
      </c>
      <c r="I265" s="142">
        <f t="shared" si="213"/>
        <v>0</v>
      </c>
      <c r="M265">
        <v>59101</v>
      </c>
      <c r="N265" t="s">
        <v>897</v>
      </c>
      <c r="P265" t="str">
        <f t="shared" si="214"/>
        <v>PRODUCTOS DE EJERCICIOS FISCALES ANTERIORES PENDIENTES DE LIQUIDACION O PAGO</v>
      </c>
    </row>
    <row r="266" spans="1:16" s="35" customFormat="1" x14ac:dyDescent="0.25">
      <c r="A266" s="153" t="s">
        <v>898</v>
      </c>
      <c r="B266" s="153" t="s">
        <v>899</v>
      </c>
      <c r="C266" s="136">
        <f t="shared" si="201"/>
        <v>126515899</v>
      </c>
      <c r="D266" s="147">
        <f t="shared" si="202"/>
        <v>126515899</v>
      </c>
      <c r="E266" s="136">
        <f t="shared" si="212"/>
        <v>337884713.12999994</v>
      </c>
      <c r="F266" s="147">
        <f t="shared" si="203"/>
        <v>464400612.12999994</v>
      </c>
      <c r="G266" s="136">
        <f t="shared" si="264"/>
        <v>464400612.12999994</v>
      </c>
      <c r="H266" s="147">
        <f t="shared" si="264"/>
        <v>464400612.12999994</v>
      </c>
      <c r="I266" s="143">
        <f t="shared" si="213"/>
        <v>337884713.12999994</v>
      </c>
      <c r="M266" s="35">
        <v>60000</v>
      </c>
      <c r="N266" s="35" t="s">
        <v>899</v>
      </c>
      <c r="P266" s="35" t="str">
        <f t="shared" si="214"/>
        <v>APROVECHAMIENTOS</v>
      </c>
    </row>
    <row r="267" spans="1:16" s="34" customFormat="1" x14ac:dyDescent="0.25">
      <c r="A267" s="167" t="s">
        <v>900</v>
      </c>
      <c r="B267" s="167" t="s">
        <v>901</v>
      </c>
      <c r="C267" s="137">
        <f t="shared" si="201"/>
        <v>126515899</v>
      </c>
      <c r="D267" s="144">
        <f t="shared" si="202"/>
        <v>126515899</v>
      </c>
      <c r="E267" s="137">
        <f t="shared" si="212"/>
        <v>337884713.12999994</v>
      </c>
      <c r="F267" s="144">
        <f t="shared" si="203"/>
        <v>464400612.12999994</v>
      </c>
      <c r="G267" s="137">
        <f t="shared" si="264"/>
        <v>464400612.12999994</v>
      </c>
      <c r="H267" s="144">
        <f t="shared" si="264"/>
        <v>464400612.12999994</v>
      </c>
      <c r="I267" s="140">
        <f t="shared" si="213"/>
        <v>337884713.12999994</v>
      </c>
      <c r="M267" s="34">
        <v>61000</v>
      </c>
      <c r="N267" s="34" t="s">
        <v>901</v>
      </c>
      <c r="P267" s="34" t="str">
        <f t="shared" si="214"/>
        <v>APROVECHAMIENTOS DE TIPO CORRIENTE</v>
      </c>
    </row>
    <row r="268" spans="1:16" s="33" customFormat="1" x14ac:dyDescent="0.25">
      <c r="A268" s="166" t="s">
        <v>902</v>
      </c>
      <c r="B268" s="166" t="s">
        <v>903</v>
      </c>
      <c r="C268" s="138">
        <f t="shared" si="201"/>
        <v>3049706</v>
      </c>
      <c r="D268" s="145">
        <f t="shared" si="202"/>
        <v>3049706</v>
      </c>
      <c r="E268" s="138">
        <f t="shared" si="212"/>
        <v>-958419.25000000023</v>
      </c>
      <c r="F268" s="145">
        <f t="shared" si="203"/>
        <v>2091286.7499999998</v>
      </c>
      <c r="G268" s="138">
        <f t="shared" si="264"/>
        <v>2091286.7499999998</v>
      </c>
      <c r="H268" s="145">
        <f t="shared" si="264"/>
        <v>2091286.7499999998</v>
      </c>
      <c r="I268" s="141">
        <f t="shared" si="213"/>
        <v>-958419.25000000023</v>
      </c>
      <c r="M268" s="33">
        <v>61100</v>
      </c>
      <c r="N268" s="33" t="s">
        <v>903</v>
      </c>
      <c r="P268" s="33" t="str">
        <f t="shared" si="214"/>
        <v>MULTAS ESTATALES</v>
      </c>
    </row>
    <row r="269" spans="1:16" s="33" customFormat="1" x14ac:dyDescent="0.25">
      <c r="A269" s="161" t="s">
        <v>1588</v>
      </c>
      <c r="B269" s="162" t="s">
        <v>1589</v>
      </c>
      <c r="C269" s="139">
        <f t="shared" ref="C269" si="265">VLOOKUP(A269,TABLA1,8,FALSE)</f>
        <v>0</v>
      </c>
      <c r="D269" s="146">
        <f t="shared" ref="D269" si="266">VLOOKUP(A269,TABLA1,5,FALSE)</f>
        <v>0</v>
      </c>
      <c r="E269" s="139">
        <f t="shared" ref="E269" si="267">+F269-D269</f>
        <v>3221.94</v>
      </c>
      <c r="F269" s="146">
        <f t="shared" ref="F269" si="268">VLOOKUP(A269,TABLA1,6,FALSE)</f>
        <v>3221.94</v>
      </c>
      <c r="G269" s="139">
        <f t="shared" ref="G269" si="269">+F269</f>
        <v>3221.94</v>
      </c>
      <c r="H269" s="146">
        <f t="shared" ref="H269" si="270">+G269</f>
        <v>3221.94</v>
      </c>
      <c r="I269" s="142">
        <f t="shared" ref="I269" si="271">+H269-C269</f>
        <v>3221.94</v>
      </c>
      <c r="K269" s="64"/>
    </row>
    <row r="270" spans="1:16" x14ac:dyDescent="0.25">
      <c r="A270" s="162" t="s">
        <v>904</v>
      </c>
      <c r="B270" s="162" t="s">
        <v>905</v>
      </c>
      <c r="C270" s="139">
        <f t="shared" si="201"/>
        <v>41600</v>
      </c>
      <c r="D270" s="146">
        <f t="shared" si="202"/>
        <v>41600</v>
      </c>
      <c r="E270" s="139">
        <f t="shared" si="212"/>
        <v>-12288.66</v>
      </c>
      <c r="F270" s="146">
        <f t="shared" si="203"/>
        <v>29311.34</v>
      </c>
      <c r="G270" s="139">
        <f t="shared" si="264"/>
        <v>29311.34</v>
      </c>
      <c r="H270" s="146">
        <f t="shared" si="264"/>
        <v>29311.34</v>
      </c>
      <c r="I270" s="142">
        <f t="shared" si="213"/>
        <v>-12288.66</v>
      </c>
      <c r="M270">
        <v>61102</v>
      </c>
      <c r="N270" t="s">
        <v>905</v>
      </c>
      <c r="P270" t="str">
        <f t="shared" si="214"/>
        <v>MULTAS TRIBUNAL SUPERIOR DE JUSTICIA</v>
      </c>
    </row>
    <row r="271" spans="1:16" x14ac:dyDescent="0.25">
      <c r="A271" s="162" t="s">
        <v>906</v>
      </c>
      <c r="B271" s="162" t="s">
        <v>907</v>
      </c>
      <c r="C271" s="139">
        <f t="shared" si="201"/>
        <v>2952026</v>
      </c>
      <c r="D271" s="146">
        <f t="shared" si="202"/>
        <v>2952026</v>
      </c>
      <c r="E271" s="139">
        <f t="shared" si="212"/>
        <v>-1096927.4100000001</v>
      </c>
      <c r="F271" s="146">
        <f t="shared" si="203"/>
        <v>1855098.5899999999</v>
      </c>
      <c r="G271" s="139">
        <f t="shared" si="264"/>
        <v>1855098.5899999999</v>
      </c>
      <c r="H271" s="146">
        <f t="shared" si="264"/>
        <v>1855098.5899999999</v>
      </c>
      <c r="I271" s="142">
        <f t="shared" si="213"/>
        <v>-1096927.4100000001</v>
      </c>
      <c r="M271">
        <v>61103</v>
      </c>
      <c r="N271" t="s">
        <v>907</v>
      </c>
      <c r="P271" t="str">
        <f t="shared" si="214"/>
        <v>MULTAS REGLAMENTO DE TRANSPORTE</v>
      </c>
    </row>
    <row r="272" spans="1:16" x14ac:dyDescent="0.25">
      <c r="A272" s="162" t="s">
        <v>908</v>
      </c>
      <c r="B272" s="162" t="s">
        <v>909</v>
      </c>
      <c r="C272" s="139">
        <f t="shared" si="201"/>
        <v>19537</v>
      </c>
      <c r="D272" s="146">
        <f t="shared" si="202"/>
        <v>19537</v>
      </c>
      <c r="E272" s="139">
        <f t="shared" si="212"/>
        <v>65387</v>
      </c>
      <c r="F272" s="146">
        <f t="shared" si="203"/>
        <v>84924</v>
      </c>
      <c r="G272" s="139">
        <f t="shared" si="264"/>
        <v>84924</v>
      </c>
      <c r="H272" s="146">
        <f t="shared" si="264"/>
        <v>84924</v>
      </c>
      <c r="I272" s="142">
        <f t="shared" si="213"/>
        <v>65387</v>
      </c>
      <c r="M272">
        <v>61104</v>
      </c>
      <c r="N272" t="s">
        <v>909</v>
      </c>
      <c r="P272" t="str">
        <f t="shared" si="214"/>
        <v>MULTAS CETAIP</v>
      </c>
    </row>
    <row r="273" spans="1:16" x14ac:dyDescent="0.25">
      <c r="A273" s="162" t="s">
        <v>910</v>
      </c>
      <c r="B273" s="162" t="s">
        <v>911</v>
      </c>
      <c r="C273" s="139">
        <f t="shared" si="201"/>
        <v>3681</v>
      </c>
      <c r="D273" s="146">
        <f t="shared" si="202"/>
        <v>3681</v>
      </c>
      <c r="E273" s="139">
        <f t="shared" si="212"/>
        <v>66461.87</v>
      </c>
      <c r="F273" s="146">
        <f t="shared" si="203"/>
        <v>70142.87</v>
      </c>
      <c r="G273" s="139">
        <f t="shared" si="264"/>
        <v>70142.87</v>
      </c>
      <c r="H273" s="146">
        <f t="shared" si="264"/>
        <v>70142.87</v>
      </c>
      <c r="I273" s="142">
        <f t="shared" si="213"/>
        <v>66461.87</v>
      </c>
      <c r="M273">
        <v>61105</v>
      </c>
      <c r="N273" t="s">
        <v>911</v>
      </c>
      <c r="P273" t="str">
        <f t="shared" si="214"/>
        <v>MULTA SECRETARIA DE RECURSOS NATURALES Y MEDIO AMBIENTE</v>
      </c>
    </row>
    <row r="274" spans="1:16" x14ac:dyDescent="0.25">
      <c r="A274" s="162" t="s">
        <v>912</v>
      </c>
      <c r="B274" s="162" t="s">
        <v>913</v>
      </c>
      <c r="C274" s="139">
        <f t="shared" si="201"/>
        <v>16506</v>
      </c>
      <c r="D274" s="146">
        <f t="shared" si="202"/>
        <v>16506</v>
      </c>
      <c r="E274" s="139">
        <f t="shared" si="212"/>
        <v>-14620.16</v>
      </c>
      <c r="F274" s="146">
        <f t="shared" si="203"/>
        <v>1885.84</v>
      </c>
      <c r="G274" s="139">
        <f t="shared" si="264"/>
        <v>1885.84</v>
      </c>
      <c r="H274" s="146">
        <f t="shared" si="264"/>
        <v>1885.84</v>
      </c>
      <c r="I274" s="142">
        <f t="shared" si="213"/>
        <v>-14620.16</v>
      </c>
      <c r="M274">
        <v>61106</v>
      </c>
      <c r="N274" t="s">
        <v>913</v>
      </c>
      <c r="P274" t="str">
        <f t="shared" si="214"/>
        <v>MULTAS JUNTA LOCAL DE CONCILIACION Y ARBITRAJE</v>
      </c>
    </row>
    <row r="275" spans="1:16" x14ac:dyDescent="0.25">
      <c r="A275" s="162" t="s">
        <v>914</v>
      </c>
      <c r="B275" s="162" t="s">
        <v>915</v>
      </c>
      <c r="C275" s="139">
        <f t="shared" si="201"/>
        <v>0</v>
      </c>
      <c r="D275" s="146">
        <f t="shared" si="202"/>
        <v>0</v>
      </c>
      <c r="E275" s="139">
        <f t="shared" si="212"/>
        <v>3707.22</v>
      </c>
      <c r="F275" s="146">
        <f t="shared" si="203"/>
        <v>3707.22</v>
      </c>
      <c r="G275" s="139">
        <f t="shared" si="264"/>
        <v>3707.22</v>
      </c>
      <c r="H275" s="146">
        <f t="shared" si="264"/>
        <v>3707.22</v>
      </c>
      <c r="I275" s="142">
        <f t="shared" si="213"/>
        <v>3707.22</v>
      </c>
      <c r="M275">
        <v>61107</v>
      </c>
      <c r="N275" t="s">
        <v>915</v>
      </c>
      <c r="P275" t="str">
        <f t="shared" si="214"/>
        <v>MULTAS DE LA SECOMAD</v>
      </c>
    </row>
    <row r="276" spans="1:16" x14ac:dyDescent="0.25">
      <c r="A276" s="162" t="s">
        <v>916</v>
      </c>
      <c r="B276" s="162" t="s">
        <v>917</v>
      </c>
      <c r="C276" s="139">
        <f t="shared" si="201"/>
        <v>515</v>
      </c>
      <c r="D276" s="146">
        <f t="shared" si="202"/>
        <v>515</v>
      </c>
      <c r="E276" s="139">
        <f t="shared" si="212"/>
        <v>9157</v>
      </c>
      <c r="F276" s="146">
        <f t="shared" si="203"/>
        <v>9672</v>
      </c>
      <c r="G276" s="139">
        <f t="shared" si="264"/>
        <v>9672</v>
      </c>
      <c r="H276" s="146">
        <f t="shared" si="264"/>
        <v>9672</v>
      </c>
      <c r="I276" s="142">
        <f t="shared" si="213"/>
        <v>9157</v>
      </c>
      <c r="M276">
        <v>61108</v>
      </c>
      <c r="N276" t="s">
        <v>917</v>
      </c>
      <c r="P276" t="str">
        <f t="shared" si="214"/>
        <v>MULTAS TRIBUNAL DE CONCILIACION Y ARBITRAJE</v>
      </c>
    </row>
    <row r="277" spans="1:16" x14ac:dyDescent="0.25">
      <c r="A277" s="162" t="s">
        <v>918</v>
      </c>
      <c r="B277" s="162" t="s">
        <v>919</v>
      </c>
      <c r="C277" s="139">
        <f t="shared" si="201"/>
        <v>0</v>
      </c>
      <c r="D277" s="146">
        <f t="shared" si="202"/>
        <v>0</v>
      </c>
      <c r="E277" s="139">
        <f t="shared" si="212"/>
        <v>0</v>
      </c>
      <c r="F277" s="146">
        <f t="shared" si="203"/>
        <v>0</v>
      </c>
      <c r="G277" s="139">
        <f t="shared" ref="G277:H294" si="272">+F277</f>
        <v>0</v>
      </c>
      <c r="H277" s="146">
        <f t="shared" si="272"/>
        <v>0</v>
      </c>
      <c r="I277" s="142">
        <f t="shared" si="213"/>
        <v>0</v>
      </c>
      <c r="M277">
        <v>61109</v>
      </c>
      <c r="N277" t="s">
        <v>919</v>
      </c>
      <c r="P277" t="str">
        <f t="shared" si="214"/>
        <v>MULTAS SECRETARIA DE AGRICULTURA, GANADERIA Y DESARROLLO RURAL</v>
      </c>
    </row>
    <row r="278" spans="1:16" x14ac:dyDescent="0.25">
      <c r="A278" s="162" t="s">
        <v>920</v>
      </c>
      <c r="B278" s="162" t="s">
        <v>921</v>
      </c>
      <c r="C278" s="139">
        <f t="shared" si="201"/>
        <v>0</v>
      </c>
      <c r="D278" s="146">
        <f t="shared" si="202"/>
        <v>0</v>
      </c>
      <c r="E278" s="139">
        <f t="shared" si="212"/>
        <v>0</v>
      </c>
      <c r="F278" s="146">
        <f t="shared" si="203"/>
        <v>0</v>
      </c>
      <c r="G278" s="139">
        <f t="shared" si="272"/>
        <v>0</v>
      </c>
      <c r="H278" s="146">
        <f t="shared" si="272"/>
        <v>0</v>
      </c>
      <c r="I278" s="142">
        <f t="shared" si="213"/>
        <v>0</v>
      </c>
      <c r="M278">
        <v>61110</v>
      </c>
      <c r="N278" t="s">
        <v>921</v>
      </c>
      <c r="P278" t="str">
        <f t="shared" si="214"/>
        <v>MULTA DEL TRIBUNAL ESTATAL ELECTORAL TEE</v>
      </c>
    </row>
    <row r="279" spans="1:16" x14ac:dyDescent="0.25">
      <c r="A279" s="161" t="s">
        <v>1506</v>
      </c>
      <c r="B279" s="162" t="s">
        <v>1507</v>
      </c>
      <c r="C279" s="139">
        <f t="shared" si="201"/>
        <v>0</v>
      </c>
      <c r="D279" s="146">
        <f t="shared" si="202"/>
        <v>0</v>
      </c>
      <c r="E279" s="139">
        <f t="shared" si="212"/>
        <v>0</v>
      </c>
      <c r="F279" s="146">
        <f t="shared" si="203"/>
        <v>0</v>
      </c>
      <c r="G279" s="139">
        <f t="shared" si="272"/>
        <v>0</v>
      </c>
      <c r="H279" s="146">
        <f t="shared" si="272"/>
        <v>0</v>
      </c>
      <c r="I279" s="142">
        <f t="shared" si="213"/>
        <v>0</v>
      </c>
      <c r="M279">
        <v>61111</v>
      </c>
      <c r="P279" t="str">
        <f t="shared" si="214"/>
        <v/>
      </c>
    </row>
    <row r="280" spans="1:16" x14ac:dyDescent="0.25">
      <c r="A280" s="161" t="s">
        <v>1548</v>
      </c>
      <c r="B280" s="162" t="s">
        <v>1549</v>
      </c>
      <c r="C280" s="139">
        <f t="shared" si="201"/>
        <v>0</v>
      </c>
      <c r="D280" s="146">
        <f t="shared" si="202"/>
        <v>0</v>
      </c>
      <c r="E280" s="139">
        <f t="shared" si="212"/>
        <v>0</v>
      </c>
      <c r="F280" s="146">
        <f t="shared" si="203"/>
        <v>0</v>
      </c>
      <c r="G280" s="139">
        <f t="shared" si="272"/>
        <v>0</v>
      </c>
      <c r="H280" s="146">
        <f t="shared" si="272"/>
        <v>0</v>
      </c>
      <c r="I280" s="142">
        <f t="shared" si="213"/>
        <v>0</v>
      </c>
      <c r="M280">
        <v>61112</v>
      </c>
    </row>
    <row r="281" spans="1:16" x14ac:dyDescent="0.25">
      <c r="A281" s="161" t="s">
        <v>1616</v>
      </c>
      <c r="B281" s="162" t="s">
        <v>1609</v>
      </c>
      <c r="C281" s="139">
        <f t="shared" ref="C281" si="273">VLOOKUP(A281,TABLA1,8,FALSE)</f>
        <v>15841</v>
      </c>
      <c r="D281" s="146">
        <f t="shared" ref="D281" si="274">VLOOKUP(A281,TABLA1,5,FALSE)</f>
        <v>15841</v>
      </c>
      <c r="E281" s="139">
        <f t="shared" ref="E281" si="275">+F281-D281</f>
        <v>17481.950000000004</v>
      </c>
      <c r="F281" s="146">
        <f t="shared" ref="F281" si="276">VLOOKUP(A281,TABLA1,6,FALSE)</f>
        <v>33322.950000000004</v>
      </c>
      <c r="G281" s="139">
        <f t="shared" ref="G281" si="277">+F281</f>
        <v>33322.950000000004</v>
      </c>
      <c r="H281" s="146">
        <f t="shared" ref="H281" si="278">+G281</f>
        <v>33322.950000000004</v>
      </c>
      <c r="I281" s="142">
        <f t="shared" ref="I281" si="279">+H281-C281</f>
        <v>17481.950000000004</v>
      </c>
    </row>
    <row r="282" spans="1:16" s="33" customFormat="1" x14ac:dyDescent="0.25">
      <c r="A282" s="166" t="s">
        <v>922</v>
      </c>
      <c r="B282" s="166" t="s">
        <v>923</v>
      </c>
      <c r="C282" s="138">
        <f t="shared" si="201"/>
        <v>842724</v>
      </c>
      <c r="D282" s="145">
        <f t="shared" si="202"/>
        <v>842724</v>
      </c>
      <c r="E282" s="138">
        <f t="shared" si="212"/>
        <v>888243.91000000015</v>
      </c>
      <c r="F282" s="145">
        <f t="shared" si="203"/>
        <v>1730967.9100000001</v>
      </c>
      <c r="G282" s="138">
        <f t="shared" si="272"/>
        <v>1730967.9100000001</v>
      </c>
      <c r="H282" s="145">
        <f t="shared" si="272"/>
        <v>1730967.9100000001</v>
      </c>
      <c r="I282" s="141">
        <f t="shared" si="213"/>
        <v>888243.91000000015</v>
      </c>
      <c r="M282" s="33">
        <v>61200</v>
      </c>
      <c r="N282" s="33" t="s">
        <v>923</v>
      </c>
      <c r="P282" s="33" t="str">
        <f t="shared" si="214"/>
        <v>INDEMNIZACIONES</v>
      </c>
    </row>
    <row r="283" spans="1:16" x14ac:dyDescent="0.25">
      <c r="A283" s="162" t="s">
        <v>924</v>
      </c>
      <c r="B283" s="162" t="s">
        <v>925</v>
      </c>
      <c r="C283" s="139">
        <f t="shared" si="201"/>
        <v>263713</v>
      </c>
      <c r="D283" s="146">
        <f t="shared" si="202"/>
        <v>263713</v>
      </c>
      <c r="E283" s="139">
        <f t="shared" si="212"/>
        <v>181499.82999999996</v>
      </c>
      <c r="F283" s="146">
        <f t="shared" si="203"/>
        <v>445212.82999999996</v>
      </c>
      <c r="G283" s="139">
        <f t="shared" si="272"/>
        <v>445212.82999999996</v>
      </c>
      <c r="H283" s="146">
        <f t="shared" si="272"/>
        <v>445212.82999999996</v>
      </c>
      <c r="I283" s="142">
        <f t="shared" si="213"/>
        <v>181499.82999999996</v>
      </c>
      <c r="M283">
        <v>61201</v>
      </c>
      <c r="N283" t="s">
        <v>925</v>
      </c>
      <c r="P283" t="str">
        <f t="shared" si="214"/>
        <v>INDEMNIZACIONES A FAVOR DEL ESTADO</v>
      </c>
    </row>
    <row r="284" spans="1:16" x14ac:dyDescent="0.25">
      <c r="A284" s="162" t="s">
        <v>926</v>
      </c>
      <c r="B284" s="162" t="s">
        <v>927</v>
      </c>
      <c r="C284" s="139">
        <f t="shared" si="201"/>
        <v>579011</v>
      </c>
      <c r="D284" s="146">
        <f t="shared" si="202"/>
        <v>579011</v>
      </c>
      <c r="E284" s="139">
        <f t="shared" si="212"/>
        <v>706744.08000000007</v>
      </c>
      <c r="F284" s="146">
        <f t="shared" si="203"/>
        <v>1285755.08</v>
      </c>
      <c r="G284" s="139">
        <f t="shared" si="272"/>
        <v>1285755.08</v>
      </c>
      <c r="H284" s="146">
        <f t="shared" si="272"/>
        <v>1285755.08</v>
      </c>
      <c r="I284" s="142">
        <f t="shared" si="213"/>
        <v>706744.08000000007</v>
      </c>
      <c r="M284">
        <v>61202</v>
      </c>
      <c r="N284" t="s">
        <v>927</v>
      </c>
      <c r="P284" t="str">
        <f t="shared" si="214"/>
        <v>INDEMNIZACIONES POR SINIESTROS</v>
      </c>
    </row>
    <row r="285" spans="1:16" s="33" customFormat="1" x14ac:dyDescent="0.25">
      <c r="A285" s="166" t="s">
        <v>928</v>
      </c>
      <c r="B285" s="166" t="s">
        <v>929</v>
      </c>
      <c r="C285" s="138">
        <f t="shared" si="201"/>
        <v>0</v>
      </c>
      <c r="D285" s="145">
        <f t="shared" si="202"/>
        <v>0</v>
      </c>
      <c r="E285" s="138">
        <f t="shared" si="212"/>
        <v>0</v>
      </c>
      <c r="F285" s="145">
        <f t="shared" si="203"/>
        <v>0</v>
      </c>
      <c r="G285" s="138">
        <f t="shared" si="272"/>
        <v>0</v>
      </c>
      <c r="H285" s="145">
        <f t="shared" si="272"/>
        <v>0</v>
      </c>
      <c r="I285" s="141">
        <f t="shared" si="213"/>
        <v>0</v>
      </c>
      <c r="M285" s="33">
        <v>61300</v>
      </c>
      <c r="N285" s="33" t="s">
        <v>929</v>
      </c>
      <c r="P285" s="33" t="str">
        <f t="shared" si="214"/>
        <v>APROVECHAMIENTOS POR SERVICIOS PUBLICOS Y OBRAS PUBLICAS</v>
      </c>
    </row>
    <row r="286" spans="1:16" x14ac:dyDescent="0.25">
      <c r="A286" s="162" t="s">
        <v>930</v>
      </c>
      <c r="B286" s="162" t="s">
        <v>931</v>
      </c>
      <c r="C286" s="139">
        <f t="shared" si="201"/>
        <v>0</v>
      </c>
      <c r="D286" s="146">
        <f t="shared" si="202"/>
        <v>0</v>
      </c>
      <c r="E286" s="139">
        <f t="shared" si="212"/>
        <v>0</v>
      </c>
      <c r="F286" s="146">
        <f t="shared" si="203"/>
        <v>0</v>
      </c>
      <c r="G286" s="139">
        <f t="shared" si="272"/>
        <v>0</v>
      </c>
      <c r="H286" s="146">
        <f t="shared" si="272"/>
        <v>0</v>
      </c>
      <c r="I286" s="142">
        <f t="shared" si="213"/>
        <v>0</v>
      </c>
      <c r="M286">
        <v>61301</v>
      </c>
      <c r="N286" t="s">
        <v>931</v>
      </c>
      <c r="P286" t="str">
        <f t="shared" si="214"/>
        <v>APORTACIONES DE OBRAS EJECUTADAS POR EL ESTADO</v>
      </c>
    </row>
    <row r="287" spans="1:16" x14ac:dyDescent="0.25">
      <c r="A287" s="162" t="s">
        <v>932</v>
      </c>
      <c r="B287" s="162" t="s">
        <v>933</v>
      </c>
      <c r="C287" s="139">
        <f t="shared" si="201"/>
        <v>0</v>
      </c>
      <c r="D287" s="146">
        <f t="shared" si="202"/>
        <v>0</v>
      </c>
      <c r="E287" s="139">
        <f t="shared" si="212"/>
        <v>0</v>
      </c>
      <c r="F287" s="146">
        <f t="shared" si="203"/>
        <v>0</v>
      </c>
      <c r="G287" s="139">
        <f t="shared" si="272"/>
        <v>0</v>
      </c>
      <c r="H287" s="146">
        <f t="shared" si="272"/>
        <v>0</v>
      </c>
      <c r="I287" s="142">
        <f t="shared" si="213"/>
        <v>0</v>
      </c>
      <c r="M287">
        <v>61302</v>
      </c>
      <c r="N287" t="s">
        <v>933</v>
      </c>
      <c r="P287" t="str">
        <f t="shared" si="214"/>
        <v>APORTACIONES EXTRAORDINARIAS DE ORGANISMOS PUBLICOS</v>
      </c>
    </row>
    <row r="288" spans="1:16" x14ac:dyDescent="0.25">
      <c r="A288" s="162" t="s">
        <v>934</v>
      </c>
      <c r="B288" s="162" t="s">
        <v>935</v>
      </c>
      <c r="C288" s="139">
        <f t="shared" si="201"/>
        <v>0</v>
      </c>
      <c r="D288" s="146">
        <f t="shared" si="202"/>
        <v>0</v>
      </c>
      <c r="E288" s="139">
        <f t="shared" si="212"/>
        <v>0</v>
      </c>
      <c r="F288" s="146">
        <f t="shared" si="203"/>
        <v>0</v>
      </c>
      <c r="G288" s="139">
        <f t="shared" si="272"/>
        <v>0</v>
      </c>
      <c r="H288" s="146">
        <f t="shared" si="272"/>
        <v>0</v>
      </c>
      <c r="I288" s="142">
        <f t="shared" si="213"/>
        <v>0</v>
      </c>
      <c r="M288">
        <v>61303</v>
      </c>
      <c r="N288" t="s">
        <v>935</v>
      </c>
      <c r="P288" t="str">
        <f t="shared" si="214"/>
        <v>APORTACIONES EXTRAORDINARIAS DE PARTICULARES</v>
      </c>
    </row>
    <row r="289" spans="1:16" x14ac:dyDescent="0.25">
      <c r="A289" s="162" t="s">
        <v>936</v>
      </c>
      <c r="B289" s="162" t="s">
        <v>937</v>
      </c>
      <c r="C289" s="139">
        <f t="shared" si="201"/>
        <v>0</v>
      </c>
      <c r="D289" s="146">
        <f t="shared" si="202"/>
        <v>0</v>
      </c>
      <c r="E289" s="139">
        <f t="shared" si="212"/>
        <v>0</v>
      </c>
      <c r="F289" s="146">
        <f t="shared" si="203"/>
        <v>0</v>
      </c>
      <c r="G289" s="139">
        <f t="shared" si="272"/>
        <v>0</v>
      </c>
      <c r="H289" s="146">
        <f t="shared" si="272"/>
        <v>0</v>
      </c>
      <c r="I289" s="142">
        <f t="shared" si="213"/>
        <v>0</v>
      </c>
      <c r="M289">
        <v>61304</v>
      </c>
      <c r="N289" t="s">
        <v>937</v>
      </c>
      <c r="P289" t="str">
        <f t="shared" si="214"/>
        <v>APORTACION MUNICIPAL PROSSAPYS</v>
      </c>
    </row>
    <row r="290" spans="1:16" x14ac:dyDescent="0.25">
      <c r="A290" s="162" t="s">
        <v>938</v>
      </c>
      <c r="B290" s="162" t="s">
        <v>939</v>
      </c>
      <c r="C290" s="139">
        <f t="shared" si="201"/>
        <v>0</v>
      </c>
      <c r="D290" s="146">
        <f t="shared" si="202"/>
        <v>0</v>
      </c>
      <c r="E290" s="139">
        <f t="shared" si="212"/>
        <v>0</v>
      </c>
      <c r="F290" s="146">
        <f t="shared" si="203"/>
        <v>0</v>
      </c>
      <c r="G290" s="139">
        <f t="shared" si="272"/>
        <v>0</v>
      </c>
      <c r="H290" s="146">
        <f t="shared" si="272"/>
        <v>0</v>
      </c>
      <c r="I290" s="142">
        <f t="shared" si="213"/>
        <v>0</v>
      </c>
      <c r="M290">
        <v>61305</v>
      </c>
      <c r="N290" t="s">
        <v>939</v>
      </c>
      <c r="P290" t="str">
        <f t="shared" si="214"/>
        <v>APORTACION MUNICIPAL APAZU</v>
      </c>
    </row>
    <row r="291" spans="1:16" x14ac:dyDescent="0.25">
      <c r="A291" s="162" t="s">
        <v>940</v>
      </c>
      <c r="B291" s="162" t="s">
        <v>941</v>
      </c>
      <c r="C291" s="139">
        <f t="shared" si="201"/>
        <v>0</v>
      </c>
      <c r="D291" s="146">
        <f t="shared" si="202"/>
        <v>0</v>
      </c>
      <c r="E291" s="139">
        <f t="shared" si="212"/>
        <v>0</v>
      </c>
      <c r="F291" s="146">
        <f t="shared" si="203"/>
        <v>0</v>
      </c>
      <c r="G291" s="139">
        <f t="shared" si="272"/>
        <v>0</v>
      </c>
      <c r="H291" s="146">
        <f t="shared" si="272"/>
        <v>0</v>
      </c>
      <c r="I291" s="142">
        <f t="shared" si="213"/>
        <v>0</v>
      </c>
      <c r="M291">
        <v>61307</v>
      </c>
      <c r="N291" t="s">
        <v>941</v>
      </c>
      <c r="P291" t="str">
        <f t="shared" si="214"/>
        <v>APORTACION MUNICIPAL PROTAR</v>
      </c>
    </row>
    <row r="292" spans="1:16" ht="23.25" x14ac:dyDescent="0.25">
      <c r="A292" s="162" t="s">
        <v>942</v>
      </c>
      <c r="B292" s="162" t="s">
        <v>1483</v>
      </c>
      <c r="C292" s="139">
        <f t="shared" si="201"/>
        <v>0</v>
      </c>
      <c r="D292" s="146">
        <f t="shared" si="202"/>
        <v>0</v>
      </c>
      <c r="E292" s="139">
        <f t="shared" si="212"/>
        <v>0</v>
      </c>
      <c r="F292" s="146">
        <f t="shared" si="203"/>
        <v>0</v>
      </c>
      <c r="G292" s="139">
        <f t="shared" si="272"/>
        <v>0</v>
      </c>
      <c r="H292" s="146">
        <f t="shared" si="272"/>
        <v>0</v>
      </c>
      <c r="I292" s="142">
        <f t="shared" si="213"/>
        <v>0</v>
      </c>
      <c r="M292">
        <v>61311</v>
      </c>
      <c r="N292" t="s">
        <v>1375</v>
      </c>
      <c r="O292" t="s">
        <v>1376</v>
      </c>
      <c r="P292" t="str">
        <f t="shared" si="214"/>
        <v>APORTACION MUNICIPAL PARA LA FUNCION DE SEGURIDAD PUBLICA Y PRESTACION DEL SERVICIO DE POLICIA PREVENTIVA, TRANSITO Y VIALIDAD</v>
      </c>
    </row>
    <row r="293" spans="1:16" x14ac:dyDescent="0.25">
      <c r="A293" s="162" t="s">
        <v>943</v>
      </c>
      <c r="B293" s="162" t="s">
        <v>944</v>
      </c>
      <c r="C293" s="139">
        <f t="shared" si="201"/>
        <v>0</v>
      </c>
      <c r="D293" s="146">
        <f t="shared" si="202"/>
        <v>0</v>
      </c>
      <c r="E293" s="139">
        <f t="shared" si="212"/>
        <v>0</v>
      </c>
      <c r="F293" s="146">
        <f t="shared" si="203"/>
        <v>0</v>
      </c>
      <c r="G293" s="139">
        <f t="shared" si="272"/>
        <v>0</v>
      </c>
      <c r="H293" s="146">
        <f t="shared" si="272"/>
        <v>0</v>
      </c>
      <c r="I293" s="142">
        <f t="shared" si="213"/>
        <v>0</v>
      </c>
      <c r="M293">
        <v>61312</v>
      </c>
      <c r="N293" t="s">
        <v>944</v>
      </c>
      <c r="P293" t="str">
        <f t="shared" si="214"/>
        <v>APORTACION MUNICIPAL DE FONDO DE APOYO A MIGRANTES</v>
      </c>
    </row>
    <row r="294" spans="1:16" s="33" customFormat="1" x14ac:dyDescent="0.25">
      <c r="A294" s="166" t="s">
        <v>945</v>
      </c>
      <c r="B294" s="166" t="s">
        <v>946</v>
      </c>
      <c r="C294" s="138">
        <f t="shared" si="201"/>
        <v>122623469</v>
      </c>
      <c r="D294" s="145">
        <f t="shared" si="202"/>
        <v>122623469</v>
      </c>
      <c r="E294" s="138">
        <f t="shared" si="212"/>
        <v>337954888.46999997</v>
      </c>
      <c r="F294" s="145">
        <f t="shared" si="203"/>
        <v>460578357.46999997</v>
      </c>
      <c r="G294" s="138">
        <f t="shared" si="272"/>
        <v>460578357.46999997</v>
      </c>
      <c r="H294" s="145">
        <f t="shared" si="272"/>
        <v>460578357.46999997</v>
      </c>
      <c r="I294" s="141">
        <f t="shared" si="213"/>
        <v>337954888.46999997</v>
      </c>
      <c r="M294" s="33">
        <v>61400</v>
      </c>
      <c r="N294" s="33" t="s">
        <v>946</v>
      </c>
      <c r="P294" s="33" t="str">
        <f t="shared" si="214"/>
        <v>OTROS APROVECHAMIENTOS</v>
      </c>
    </row>
    <row r="295" spans="1:16" x14ac:dyDescent="0.25">
      <c r="A295" s="162" t="s">
        <v>947</v>
      </c>
      <c r="B295" s="162" t="s">
        <v>948</v>
      </c>
      <c r="C295" s="139">
        <f t="shared" si="201"/>
        <v>3142375</v>
      </c>
      <c r="D295" s="146">
        <f t="shared" si="202"/>
        <v>3142375</v>
      </c>
      <c r="E295" s="139">
        <f t="shared" si="212"/>
        <v>4206282.9000000004</v>
      </c>
      <c r="F295" s="146">
        <f t="shared" si="203"/>
        <v>7348657.9000000004</v>
      </c>
      <c r="G295" s="139">
        <f t="shared" ref="G295:H325" si="280">+F295</f>
        <v>7348657.9000000004</v>
      </c>
      <c r="H295" s="146">
        <f t="shared" si="280"/>
        <v>7348657.9000000004</v>
      </c>
      <c r="I295" s="142">
        <f t="shared" si="213"/>
        <v>4206282.9000000004</v>
      </c>
      <c r="M295">
        <v>61401</v>
      </c>
      <c r="N295" t="s">
        <v>948</v>
      </c>
      <c r="P295" t="str">
        <f t="shared" si="214"/>
        <v>SERVICIOS ADMINISTRATIVOS ESCOLARES</v>
      </c>
    </row>
    <row r="296" spans="1:16" x14ac:dyDescent="0.25">
      <c r="A296" s="162" t="s">
        <v>949</v>
      </c>
      <c r="B296" s="162" t="s">
        <v>950</v>
      </c>
      <c r="C296" s="139">
        <f t="shared" si="201"/>
        <v>0</v>
      </c>
      <c r="D296" s="146">
        <f t="shared" si="202"/>
        <v>0</v>
      </c>
      <c r="E296" s="139">
        <f t="shared" si="212"/>
        <v>0</v>
      </c>
      <c r="F296" s="146">
        <f t="shared" si="203"/>
        <v>0</v>
      </c>
      <c r="G296" s="139">
        <f t="shared" si="280"/>
        <v>0</v>
      </c>
      <c r="H296" s="146">
        <f t="shared" si="280"/>
        <v>0</v>
      </c>
      <c r="I296" s="142">
        <f t="shared" si="213"/>
        <v>0</v>
      </c>
      <c r="M296">
        <v>61402</v>
      </c>
      <c r="N296" t="s">
        <v>950</v>
      </c>
      <c r="P296" t="str">
        <f t="shared" si="214"/>
        <v>REGISTRO ESTATAL VEHICULOS DE PROCEDENCIA EXTRANJERA</v>
      </c>
    </row>
    <row r="297" spans="1:16" x14ac:dyDescent="0.25">
      <c r="A297" s="162" t="s">
        <v>951</v>
      </c>
      <c r="B297" s="162" t="s">
        <v>952</v>
      </c>
      <c r="C297" s="139">
        <f t="shared" si="201"/>
        <v>0</v>
      </c>
      <c r="D297" s="146">
        <f t="shared" si="202"/>
        <v>0</v>
      </c>
      <c r="E297" s="139">
        <f t="shared" si="212"/>
        <v>6372420.4699999997</v>
      </c>
      <c r="F297" s="146">
        <f t="shared" si="203"/>
        <v>6372420.4699999997</v>
      </c>
      <c r="G297" s="139">
        <f t="shared" si="280"/>
        <v>6372420.4699999997</v>
      </c>
      <c r="H297" s="146">
        <f t="shared" si="280"/>
        <v>6372420.4699999997</v>
      </c>
      <c r="I297" s="142">
        <f t="shared" si="213"/>
        <v>6372420.4699999997</v>
      </c>
      <c r="M297">
        <v>61403</v>
      </c>
      <c r="N297" t="s">
        <v>952</v>
      </c>
      <c r="P297" t="str">
        <f t="shared" si="214"/>
        <v>SOBRANTES DE CAJA</v>
      </c>
    </row>
    <row r="298" spans="1:16" x14ac:dyDescent="0.25">
      <c r="A298" s="162" t="s">
        <v>1666</v>
      </c>
      <c r="B298" s="162" t="s">
        <v>1667</v>
      </c>
      <c r="C298" s="139">
        <f t="shared" ref="C298" si="281">VLOOKUP(A298,TABLA1,8,FALSE)</f>
        <v>0</v>
      </c>
      <c r="D298" s="146">
        <f t="shared" ref="D298" si="282">VLOOKUP(A298,TABLA1,5,FALSE)</f>
        <v>0</v>
      </c>
      <c r="E298" s="139">
        <f t="shared" ref="E298" si="283">+F298-D298</f>
        <v>0</v>
      </c>
      <c r="F298" s="146">
        <f t="shared" ref="F298" si="284">VLOOKUP(A298,TABLA1,6,FALSE)</f>
        <v>0</v>
      </c>
      <c r="G298" s="139">
        <f t="shared" ref="G298" si="285">+F298</f>
        <v>0</v>
      </c>
      <c r="H298" s="146">
        <f t="shared" ref="H298" si="286">+G298</f>
        <v>0</v>
      </c>
      <c r="I298" s="142">
        <f t="shared" ref="I298" si="287">+H298-C298</f>
        <v>0</v>
      </c>
    </row>
    <row r="299" spans="1:16" x14ac:dyDescent="0.25">
      <c r="A299" s="162" t="s">
        <v>953</v>
      </c>
      <c r="B299" s="162" t="s">
        <v>954</v>
      </c>
      <c r="C299" s="139">
        <f t="shared" si="201"/>
        <v>20079163</v>
      </c>
      <c r="D299" s="146">
        <f t="shared" si="202"/>
        <v>20079163</v>
      </c>
      <c r="E299" s="139">
        <f t="shared" si="212"/>
        <v>-225861.6799999997</v>
      </c>
      <c r="F299" s="146">
        <f t="shared" si="203"/>
        <v>19853301.32</v>
      </c>
      <c r="G299" s="139">
        <f t="shared" si="280"/>
        <v>19853301.32</v>
      </c>
      <c r="H299" s="146">
        <f t="shared" si="280"/>
        <v>19853301.32</v>
      </c>
      <c r="I299" s="142">
        <f t="shared" si="213"/>
        <v>-225861.6799999997</v>
      </c>
      <c r="M299">
        <v>61408</v>
      </c>
      <c r="N299" t="s">
        <v>954</v>
      </c>
      <c r="P299" t="str">
        <f t="shared" si="214"/>
        <v>SERVICIOS DE CUSTODIA</v>
      </c>
    </row>
    <row r="300" spans="1:16" x14ac:dyDescent="0.25">
      <c r="A300" s="162" t="s">
        <v>955</v>
      </c>
      <c r="B300" s="162" t="s">
        <v>956</v>
      </c>
      <c r="C300" s="139">
        <f t="shared" si="201"/>
        <v>0</v>
      </c>
      <c r="D300" s="146">
        <f t="shared" si="202"/>
        <v>0</v>
      </c>
      <c r="E300" s="139">
        <f t="shared" si="212"/>
        <v>0</v>
      </c>
      <c r="F300" s="146">
        <f t="shared" si="203"/>
        <v>0</v>
      </c>
      <c r="G300" s="139">
        <f t="shared" si="280"/>
        <v>0</v>
      </c>
      <c r="H300" s="146">
        <f t="shared" si="280"/>
        <v>0</v>
      </c>
      <c r="I300" s="142">
        <f t="shared" si="213"/>
        <v>0</v>
      </c>
      <c r="M300">
        <v>61409</v>
      </c>
      <c r="N300" t="s">
        <v>956</v>
      </c>
      <c r="P300" t="str">
        <f t="shared" si="214"/>
        <v>REGISTRO DE FIERROS DE HERRAR</v>
      </c>
    </row>
    <row r="301" spans="1:16" x14ac:dyDescent="0.25">
      <c r="A301" s="162" t="s">
        <v>957</v>
      </c>
      <c r="B301" s="162" t="s">
        <v>958</v>
      </c>
      <c r="C301" s="139">
        <f t="shared" si="201"/>
        <v>0</v>
      </c>
      <c r="D301" s="146">
        <f t="shared" si="202"/>
        <v>0</v>
      </c>
      <c r="E301" s="139">
        <f t="shared" si="212"/>
        <v>11379.619999999995</v>
      </c>
      <c r="F301" s="146">
        <f t="shared" si="203"/>
        <v>11379.619999999995</v>
      </c>
      <c r="G301" s="139">
        <f t="shared" si="280"/>
        <v>11379.619999999995</v>
      </c>
      <c r="H301" s="146">
        <f t="shared" si="280"/>
        <v>11379.619999999995</v>
      </c>
      <c r="I301" s="142">
        <f t="shared" si="213"/>
        <v>11379.619999999995</v>
      </c>
      <c r="M301">
        <v>61410</v>
      </c>
      <c r="N301" t="s">
        <v>958</v>
      </c>
      <c r="P301" t="str">
        <f t="shared" si="214"/>
        <v>DIFERENCIAS POR AJUSTE</v>
      </c>
    </row>
    <row r="302" spans="1:16" x14ac:dyDescent="0.25">
      <c r="A302" s="162" t="s">
        <v>959</v>
      </c>
      <c r="B302" s="162" t="s">
        <v>960</v>
      </c>
      <c r="C302" s="139">
        <f t="shared" si="201"/>
        <v>875735</v>
      </c>
      <c r="D302" s="146">
        <f t="shared" si="202"/>
        <v>875735</v>
      </c>
      <c r="E302" s="139">
        <f t="shared" si="212"/>
        <v>214573</v>
      </c>
      <c r="F302" s="146">
        <f t="shared" si="203"/>
        <v>1090308</v>
      </c>
      <c r="G302" s="139">
        <f t="shared" si="280"/>
        <v>1090308</v>
      </c>
      <c r="H302" s="146">
        <f t="shared" si="280"/>
        <v>1090308</v>
      </c>
      <c r="I302" s="142">
        <f t="shared" si="213"/>
        <v>214573</v>
      </c>
      <c r="M302">
        <v>61411</v>
      </c>
      <c r="N302" t="s">
        <v>960</v>
      </c>
      <c r="P302" t="str">
        <f t="shared" si="214"/>
        <v>RESPONSABILIDAD DE FUNCIONARIOS PUBLICOS</v>
      </c>
    </row>
    <row r="303" spans="1:16" ht="23.25" x14ac:dyDescent="0.25">
      <c r="A303" s="162" t="s">
        <v>961</v>
      </c>
      <c r="B303" s="162" t="s">
        <v>962</v>
      </c>
      <c r="C303" s="139">
        <f t="shared" si="201"/>
        <v>87333</v>
      </c>
      <c r="D303" s="146">
        <f t="shared" si="202"/>
        <v>87333</v>
      </c>
      <c r="E303" s="139">
        <f t="shared" si="212"/>
        <v>-87333</v>
      </c>
      <c r="F303" s="146">
        <f t="shared" si="203"/>
        <v>0</v>
      </c>
      <c r="G303" s="139">
        <f t="shared" si="280"/>
        <v>0</v>
      </c>
      <c r="H303" s="146">
        <f t="shared" si="280"/>
        <v>0</v>
      </c>
      <c r="I303" s="142">
        <f t="shared" si="213"/>
        <v>-87333</v>
      </c>
      <c r="M303">
        <v>61412</v>
      </c>
      <c r="N303" t="s">
        <v>962</v>
      </c>
      <c r="P303" t="str">
        <f t="shared" si="214"/>
        <v>SEGUNDA REPOSICION Y SUBSECUENTES DE LA CREDENCIAL PARA DESCUENTO EN EL SERVICIO PUBLICO</v>
      </c>
    </row>
    <row r="304" spans="1:16" x14ac:dyDescent="0.25">
      <c r="A304" s="162" t="s">
        <v>963</v>
      </c>
      <c r="B304" s="162" t="s">
        <v>964</v>
      </c>
      <c r="C304" s="139">
        <f t="shared" si="201"/>
        <v>329</v>
      </c>
      <c r="D304" s="146">
        <f t="shared" si="202"/>
        <v>329</v>
      </c>
      <c r="E304" s="139">
        <f t="shared" si="212"/>
        <v>4231</v>
      </c>
      <c r="F304" s="146">
        <f t="shared" si="203"/>
        <v>4560</v>
      </c>
      <c r="G304" s="139">
        <f t="shared" si="280"/>
        <v>4560</v>
      </c>
      <c r="H304" s="146">
        <f t="shared" si="280"/>
        <v>4560</v>
      </c>
      <c r="I304" s="142">
        <f t="shared" si="213"/>
        <v>4231</v>
      </c>
      <c r="M304">
        <v>61413</v>
      </c>
      <c r="N304" t="s">
        <v>964</v>
      </c>
      <c r="P304" t="str">
        <f t="shared" si="214"/>
        <v>REPOSICION DE CREDENCIAL PARA EMPLEADOS DE GOBIERNO</v>
      </c>
    </row>
    <row r="305" spans="1:16" x14ac:dyDescent="0.25">
      <c r="A305" s="162" t="s">
        <v>965</v>
      </c>
      <c r="B305" s="162" t="s">
        <v>966</v>
      </c>
      <c r="C305" s="139">
        <f t="shared" si="201"/>
        <v>157554</v>
      </c>
      <c r="D305" s="146">
        <f t="shared" si="202"/>
        <v>157554</v>
      </c>
      <c r="E305" s="139">
        <f t="shared" si="212"/>
        <v>-102154</v>
      </c>
      <c r="F305" s="146">
        <f t="shared" si="203"/>
        <v>55400</v>
      </c>
      <c r="G305" s="139">
        <f t="shared" si="280"/>
        <v>55400</v>
      </c>
      <c r="H305" s="146">
        <f t="shared" si="280"/>
        <v>55400</v>
      </c>
      <c r="I305" s="142">
        <f t="shared" si="213"/>
        <v>-102154</v>
      </c>
      <c r="M305">
        <v>61414</v>
      </c>
      <c r="N305" t="s">
        <v>966</v>
      </c>
      <c r="P305" t="str">
        <f t="shared" si="214"/>
        <v>CENTRO DEPORTIVO CUARTELAZO</v>
      </c>
    </row>
    <row r="306" spans="1:16" x14ac:dyDescent="0.25">
      <c r="A306" s="162" t="s">
        <v>967</v>
      </c>
      <c r="B306" s="162" t="s">
        <v>968</v>
      </c>
      <c r="C306" s="139">
        <f t="shared" si="201"/>
        <v>1194607</v>
      </c>
      <c r="D306" s="146">
        <f t="shared" si="202"/>
        <v>1194607</v>
      </c>
      <c r="E306" s="139">
        <f t="shared" si="212"/>
        <v>572164.39999999991</v>
      </c>
      <c r="F306" s="146">
        <f t="shared" si="203"/>
        <v>1766771.4</v>
      </c>
      <c r="G306" s="139">
        <f t="shared" si="280"/>
        <v>1766771.4</v>
      </c>
      <c r="H306" s="146">
        <f t="shared" si="280"/>
        <v>1766771.4</v>
      </c>
      <c r="I306" s="142">
        <f t="shared" si="213"/>
        <v>572164.39999999991</v>
      </c>
      <c r="M306">
        <v>61416</v>
      </c>
      <c r="N306" t="s">
        <v>968</v>
      </c>
      <c r="P306" t="str">
        <f t="shared" si="214"/>
        <v>RECAUDACION DIVO 5 AL MILLAR (ESTATAL)</v>
      </c>
    </row>
    <row r="307" spans="1:16" ht="23.25" x14ac:dyDescent="0.25">
      <c r="A307" s="162" t="s">
        <v>1299</v>
      </c>
      <c r="B307" s="162" t="s">
        <v>1300</v>
      </c>
      <c r="C307" s="139">
        <f t="shared" si="201"/>
        <v>0</v>
      </c>
      <c r="D307" s="146">
        <f t="shared" si="202"/>
        <v>0</v>
      </c>
      <c r="E307" s="139">
        <f t="shared" si="212"/>
        <v>24373026.309999999</v>
      </c>
      <c r="F307" s="146">
        <f t="shared" si="203"/>
        <v>24373026.309999999</v>
      </c>
      <c r="G307" s="139">
        <f t="shared" si="280"/>
        <v>24373026.309999999</v>
      </c>
      <c r="H307" s="146">
        <f t="shared" si="280"/>
        <v>24373026.309999999</v>
      </c>
      <c r="I307" s="142">
        <f t="shared" si="213"/>
        <v>24373026.309999999</v>
      </c>
      <c r="M307">
        <v>61417</v>
      </c>
      <c r="N307" t="s">
        <v>1300</v>
      </c>
      <c r="P307" t="str">
        <f t="shared" si="214"/>
        <v>APORTACIÓN MUNICIPAL AL ESQUEMA EMERGENTE DE SUPLEMENTACIÓN ALIMENTICIA DE VIENTRES BOVINOS</v>
      </c>
    </row>
    <row r="308" spans="1:16" ht="23.25" x14ac:dyDescent="0.25">
      <c r="A308" s="162" t="s">
        <v>1301</v>
      </c>
      <c r="B308" s="162" t="s">
        <v>1302</v>
      </c>
      <c r="C308" s="139">
        <f t="shared" si="201"/>
        <v>0</v>
      </c>
      <c r="D308" s="146">
        <f t="shared" si="202"/>
        <v>0</v>
      </c>
      <c r="E308" s="139">
        <f t="shared" si="212"/>
        <v>0</v>
      </c>
      <c r="F308" s="146">
        <f t="shared" si="203"/>
        <v>0</v>
      </c>
      <c r="G308" s="139">
        <f t="shared" si="280"/>
        <v>0</v>
      </c>
      <c r="H308" s="146">
        <f t="shared" si="280"/>
        <v>0</v>
      </c>
      <c r="I308" s="142">
        <f t="shared" si="213"/>
        <v>0</v>
      </c>
      <c r="M308">
        <v>61419</v>
      </c>
      <c r="N308" t="s">
        <v>1302</v>
      </c>
      <c r="P308" t="str">
        <f t="shared" si="214"/>
        <v>CONSTRUCCIÓN DE DEPORTIVO EN FRANCISCO I MADERO MUNICIPIO PÁNUCO DE CORONADO</v>
      </c>
    </row>
    <row r="309" spans="1:16" x14ac:dyDescent="0.25">
      <c r="A309" s="161" t="s">
        <v>1508</v>
      </c>
      <c r="B309" s="162" t="s">
        <v>1509</v>
      </c>
      <c r="C309" s="139">
        <f t="shared" ref="C309" si="288">VLOOKUP(A309,TABLA1,8,FALSE)</f>
        <v>0</v>
      </c>
      <c r="D309" s="146">
        <f t="shared" ref="D309" si="289">VLOOKUP(A309,TABLA1,5,FALSE)</f>
        <v>0</v>
      </c>
      <c r="E309" s="139">
        <f t="shared" ref="E309" si="290">+F309-D309</f>
        <v>0</v>
      </c>
      <c r="F309" s="146">
        <f t="shared" ref="F309" si="291">VLOOKUP(A309,TABLA1,6,FALSE)</f>
        <v>0</v>
      </c>
      <c r="G309" s="139">
        <f t="shared" ref="G309" si="292">+F309</f>
        <v>0</v>
      </c>
      <c r="H309" s="146">
        <f t="shared" ref="H309" si="293">+G309</f>
        <v>0</v>
      </c>
      <c r="I309" s="142">
        <f t="shared" ref="I309" si="294">+H309-C309</f>
        <v>0</v>
      </c>
      <c r="M309">
        <v>61420</v>
      </c>
    </row>
    <row r="310" spans="1:16" x14ac:dyDescent="0.25">
      <c r="A310" s="162" t="s">
        <v>1377</v>
      </c>
      <c r="B310" s="162" t="s">
        <v>1747</v>
      </c>
      <c r="C310" s="139">
        <f t="shared" si="201"/>
        <v>14926</v>
      </c>
      <c r="D310" s="146">
        <f t="shared" si="202"/>
        <v>14926</v>
      </c>
      <c r="E310" s="139">
        <f t="shared" si="212"/>
        <v>-14883</v>
      </c>
      <c r="F310" s="146">
        <f t="shared" si="203"/>
        <v>43</v>
      </c>
      <c r="G310" s="139">
        <f t="shared" si="280"/>
        <v>43</v>
      </c>
      <c r="H310" s="146">
        <f t="shared" si="280"/>
        <v>43</v>
      </c>
      <c r="I310" s="142">
        <f t="shared" si="213"/>
        <v>-14883</v>
      </c>
      <c r="M310">
        <v>61421</v>
      </c>
      <c r="N310" t="s">
        <v>1378</v>
      </c>
      <c r="P310" t="str">
        <f t="shared" si="214"/>
        <v>FORMAS VALORADAS</v>
      </c>
    </row>
    <row r="311" spans="1:16" x14ac:dyDescent="0.25">
      <c r="A311" s="162" t="s">
        <v>1379</v>
      </c>
      <c r="B311" s="162" t="s">
        <v>1678</v>
      </c>
      <c r="C311" s="139">
        <f t="shared" si="201"/>
        <v>39690012</v>
      </c>
      <c r="D311" s="146">
        <f t="shared" si="202"/>
        <v>39690012</v>
      </c>
      <c r="E311" s="139">
        <f t="shared" si="212"/>
        <v>17495081.830000006</v>
      </c>
      <c r="F311" s="146">
        <f t="shared" si="203"/>
        <v>57185093.830000006</v>
      </c>
      <c r="G311" s="139">
        <f t="shared" si="280"/>
        <v>57185093.830000006</v>
      </c>
      <c r="H311" s="146">
        <f t="shared" si="280"/>
        <v>57185093.830000006</v>
      </c>
      <c r="I311" s="142">
        <f t="shared" si="213"/>
        <v>17495081.830000006</v>
      </c>
      <c r="M311">
        <v>61425</v>
      </c>
      <c r="N311" t="s">
        <v>1380</v>
      </c>
      <c r="P311" t="str">
        <f t="shared" si="214"/>
        <v>CRUZ ROJA</v>
      </c>
    </row>
    <row r="312" spans="1:16" x14ac:dyDescent="0.25">
      <c r="A312" s="161" t="s">
        <v>1510</v>
      </c>
      <c r="B312" s="162" t="s">
        <v>1511</v>
      </c>
      <c r="C312" s="139">
        <f t="shared" ref="C312" si="295">VLOOKUP(A312,TABLA1,8,FALSE)</f>
        <v>0</v>
      </c>
      <c r="D312" s="146">
        <f t="shared" ref="D312" si="296">VLOOKUP(A312,TABLA1,5,FALSE)</f>
        <v>0</v>
      </c>
      <c r="E312" s="139">
        <f t="shared" ref="E312" si="297">+F312-D312</f>
        <v>0</v>
      </c>
      <c r="F312" s="146">
        <f t="shared" ref="F312" si="298">VLOOKUP(A312,TABLA1,6,FALSE)</f>
        <v>0</v>
      </c>
      <c r="G312" s="139">
        <f t="shared" ref="G312" si="299">+F312</f>
        <v>0</v>
      </c>
      <c r="H312" s="146">
        <f t="shared" ref="H312" si="300">+G312</f>
        <v>0</v>
      </c>
      <c r="I312" s="142">
        <f t="shared" ref="I312" si="301">+H312-C312</f>
        <v>0</v>
      </c>
      <c r="M312">
        <v>61426</v>
      </c>
    </row>
    <row r="313" spans="1:16" x14ac:dyDescent="0.25">
      <c r="A313" s="161" t="s">
        <v>1632</v>
      </c>
      <c r="B313" s="162" t="s">
        <v>1645</v>
      </c>
      <c r="C313" s="139">
        <f t="shared" ref="C313" si="302">VLOOKUP(A313,TABLA1,8,FALSE)</f>
        <v>0</v>
      </c>
      <c r="D313" s="146">
        <f t="shared" ref="D313" si="303">VLOOKUP(A313,TABLA1,5,FALSE)</f>
        <v>0</v>
      </c>
      <c r="E313" s="139">
        <f t="shared" ref="E313" si="304">+F313-D313</f>
        <v>0</v>
      </c>
      <c r="F313" s="146">
        <f t="shared" ref="F313" si="305">VLOOKUP(A313,TABLA1,6,FALSE)</f>
        <v>0</v>
      </c>
      <c r="G313" s="139">
        <f t="shared" ref="G313" si="306">+F313</f>
        <v>0</v>
      </c>
      <c r="H313" s="146">
        <f t="shared" ref="H313" si="307">+G313</f>
        <v>0</v>
      </c>
      <c r="I313" s="142">
        <f t="shared" ref="I313" si="308">+H313-C313</f>
        <v>0</v>
      </c>
    </row>
    <row r="314" spans="1:16" x14ac:dyDescent="0.25">
      <c r="A314" s="161" t="s">
        <v>1656</v>
      </c>
      <c r="B314" s="162" t="s">
        <v>931</v>
      </c>
      <c r="C314" s="139">
        <f t="shared" ref="C314" si="309">VLOOKUP(A314,TABLA1,8,FALSE)</f>
        <v>0</v>
      </c>
      <c r="D314" s="146">
        <f t="shared" ref="D314" si="310">VLOOKUP(A314,TABLA1,5,FALSE)</f>
        <v>0</v>
      </c>
      <c r="E314" s="139">
        <f t="shared" ref="E314" si="311">+F314-D314</f>
        <v>2178</v>
      </c>
      <c r="F314" s="146">
        <f t="shared" ref="F314" si="312">VLOOKUP(A314,TABLA1,6,FALSE)</f>
        <v>2178</v>
      </c>
      <c r="G314" s="139">
        <f t="shared" ref="G314" si="313">+F314</f>
        <v>2178</v>
      </c>
      <c r="H314" s="146">
        <f t="shared" ref="H314" si="314">+G314</f>
        <v>2178</v>
      </c>
      <c r="I314" s="142">
        <f t="shared" ref="I314" si="315">+H314-C314</f>
        <v>2178</v>
      </c>
    </row>
    <row r="315" spans="1:16" x14ac:dyDescent="0.25">
      <c r="A315" s="161" t="s">
        <v>1644</v>
      </c>
      <c r="B315" s="162" t="s">
        <v>933</v>
      </c>
      <c r="C315" s="139">
        <f t="shared" ref="C315" si="316">VLOOKUP(A315,TABLA1,8,FALSE)</f>
        <v>52780486</v>
      </c>
      <c r="D315" s="146">
        <f t="shared" ref="D315" si="317">VLOOKUP(A315,TABLA1,5,FALSE)</f>
        <v>52780486</v>
      </c>
      <c r="E315" s="139">
        <f t="shared" ref="E315" si="318">+F315-D315</f>
        <v>35633416.270000011</v>
      </c>
      <c r="F315" s="146">
        <f t="shared" ref="F315" si="319">VLOOKUP(A315,TABLA1,6,FALSE)</f>
        <v>88413902.270000011</v>
      </c>
      <c r="G315" s="139">
        <f t="shared" ref="G315" si="320">+F315</f>
        <v>88413902.270000011</v>
      </c>
      <c r="H315" s="146">
        <f t="shared" ref="H315" si="321">+G315</f>
        <v>88413902.270000011</v>
      </c>
      <c r="I315" s="142">
        <f t="shared" ref="I315" si="322">+H315-C315</f>
        <v>35633416.270000011</v>
      </c>
    </row>
    <row r="316" spans="1:16" x14ac:dyDescent="0.25">
      <c r="A316" s="161" t="s">
        <v>1657</v>
      </c>
      <c r="B316" s="162" t="s">
        <v>935</v>
      </c>
      <c r="C316" s="139">
        <f t="shared" ref="C316" si="323">VLOOKUP(A316,TABLA1,8,FALSE)</f>
        <v>1097327</v>
      </c>
      <c r="D316" s="146">
        <f t="shared" ref="D316" si="324">VLOOKUP(A316,TABLA1,5,FALSE)</f>
        <v>1097327</v>
      </c>
      <c r="E316" s="139">
        <f t="shared" ref="E316" si="325">+F316-D316</f>
        <v>-1031585</v>
      </c>
      <c r="F316" s="146">
        <f t="shared" ref="F316" si="326">VLOOKUP(A316,TABLA1,6,FALSE)</f>
        <v>65742</v>
      </c>
      <c r="G316" s="139">
        <f t="shared" ref="G316" si="327">+F316</f>
        <v>65742</v>
      </c>
      <c r="H316" s="146">
        <f t="shared" ref="H316" si="328">+G316</f>
        <v>65742</v>
      </c>
      <c r="I316" s="142">
        <f t="shared" ref="I316" si="329">+H316-C316</f>
        <v>-1031585</v>
      </c>
    </row>
    <row r="317" spans="1:16" ht="23.25" x14ac:dyDescent="0.25">
      <c r="A317" s="161" t="s">
        <v>1668</v>
      </c>
      <c r="B317" s="162" t="s">
        <v>1670</v>
      </c>
      <c r="C317" s="139">
        <f t="shared" ref="C317" si="330">VLOOKUP(A317,TABLA1,8,FALSE)</f>
        <v>2610926</v>
      </c>
      <c r="D317" s="146">
        <f t="shared" ref="D317" si="331">VLOOKUP(A317,TABLA1,5,FALSE)</f>
        <v>2610926</v>
      </c>
      <c r="E317" s="139">
        <f t="shared" ref="E317" si="332">+F317-D317</f>
        <v>6229445.4100000001</v>
      </c>
      <c r="F317" s="146">
        <f t="shared" ref="F317" si="333">VLOOKUP(A317,TABLA1,6,FALSE)</f>
        <v>8840371.4100000001</v>
      </c>
      <c r="G317" s="139">
        <f t="shared" ref="G317" si="334">+F317</f>
        <v>8840371.4100000001</v>
      </c>
      <c r="H317" s="146">
        <f t="shared" ref="H317" si="335">+G317</f>
        <v>8840371.4100000001</v>
      </c>
      <c r="I317" s="142">
        <f t="shared" ref="I317" si="336">+H317-C317</f>
        <v>6229445.4100000001</v>
      </c>
    </row>
    <row r="318" spans="1:16" ht="23.25" x14ac:dyDescent="0.25">
      <c r="A318" s="161" t="s">
        <v>1900</v>
      </c>
      <c r="B318" s="162" t="s">
        <v>1903</v>
      </c>
      <c r="C318" s="139">
        <f t="shared" ref="C318:C319" si="337">VLOOKUP(A318,TABLA1,8,FALSE)</f>
        <v>0</v>
      </c>
      <c r="D318" s="146">
        <f t="shared" ref="D318:D319" si="338">VLOOKUP(A318,TABLA1,5,FALSE)</f>
        <v>0</v>
      </c>
      <c r="E318" s="139">
        <f t="shared" ref="E318:E319" si="339">+F318-D318</f>
        <v>0</v>
      </c>
      <c r="F318" s="146">
        <f t="shared" ref="F318:F319" si="340">VLOOKUP(A318,TABLA1,6,FALSE)</f>
        <v>0</v>
      </c>
      <c r="G318" s="139">
        <f t="shared" ref="G318:G319" si="341">+F318</f>
        <v>0</v>
      </c>
      <c r="H318" s="146">
        <f t="shared" ref="H318:H319" si="342">+G318</f>
        <v>0</v>
      </c>
      <c r="I318" s="142">
        <f t="shared" ref="I318:I319" si="343">+H318-C318</f>
        <v>0</v>
      </c>
    </row>
    <row r="319" spans="1:16" x14ac:dyDescent="0.25">
      <c r="A319" s="161" t="s">
        <v>1901</v>
      </c>
      <c r="B319" s="162" t="s">
        <v>1904</v>
      </c>
      <c r="C319" s="139">
        <f t="shared" si="337"/>
        <v>0</v>
      </c>
      <c r="D319" s="146">
        <f t="shared" si="338"/>
        <v>0</v>
      </c>
      <c r="E319" s="139">
        <f t="shared" si="339"/>
        <v>0</v>
      </c>
      <c r="F319" s="146">
        <f t="shared" si="340"/>
        <v>0</v>
      </c>
      <c r="G319" s="139">
        <f t="shared" si="341"/>
        <v>0</v>
      </c>
      <c r="H319" s="146">
        <f t="shared" si="342"/>
        <v>0</v>
      </c>
      <c r="I319" s="142">
        <f t="shared" si="343"/>
        <v>0</v>
      </c>
    </row>
    <row r="320" spans="1:16" x14ac:dyDescent="0.25">
      <c r="A320" s="161" t="s">
        <v>1907</v>
      </c>
      <c r="B320" s="162" t="s">
        <v>1909</v>
      </c>
      <c r="C320" s="139">
        <f t="shared" ref="C320:C321" si="344">VLOOKUP(A320,TABLA1,8,FALSE)</f>
        <v>0</v>
      </c>
      <c r="D320" s="146">
        <f t="shared" ref="D320:D321" si="345">VLOOKUP(A320,TABLA1,5,FALSE)</f>
        <v>0</v>
      </c>
      <c r="E320" s="139">
        <f t="shared" ref="E320:E321" si="346">+F320-D320</f>
        <v>7972653.1500000004</v>
      </c>
      <c r="F320" s="146">
        <f t="shared" ref="F320:F321" si="347">VLOOKUP(A320,TABLA1,6,FALSE)</f>
        <v>7972653.1500000004</v>
      </c>
      <c r="G320" s="139">
        <f t="shared" ref="G320:G321" si="348">+F320</f>
        <v>7972653.1500000004</v>
      </c>
      <c r="H320" s="146">
        <f t="shared" ref="H320:H321" si="349">+G320</f>
        <v>7972653.1500000004</v>
      </c>
      <c r="I320" s="142">
        <f t="shared" ref="I320:I321" si="350">+H320-C320</f>
        <v>7972653.1500000004</v>
      </c>
    </row>
    <row r="321" spans="1:16" x14ac:dyDescent="0.25">
      <c r="A321" s="161" t="s">
        <v>1908</v>
      </c>
      <c r="B321" s="162" t="s">
        <v>1910</v>
      </c>
      <c r="C321" s="139">
        <f t="shared" si="344"/>
        <v>0</v>
      </c>
      <c r="D321" s="146">
        <f t="shared" si="345"/>
        <v>0</v>
      </c>
      <c r="E321" s="139">
        <f t="shared" si="346"/>
        <v>5957407.0300000003</v>
      </c>
      <c r="F321" s="146">
        <f t="shared" si="347"/>
        <v>5957407.0300000003</v>
      </c>
      <c r="G321" s="139">
        <f t="shared" si="348"/>
        <v>5957407.0300000003</v>
      </c>
      <c r="H321" s="146">
        <f t="shared" si="349"/>
        <v>5957407.0300000003</v>
      </c>
      <c r="I321" s="142">
        <f t="shared" si="350"/>
        <v>5957407.0300000003</v>
      </c>
    </row>
    <row r="322" spans="1:16" x14ac:dyDescent="0.25">
      <c r="A322" s="165" t="s">
        <v>1947</v>
      </c>
      <c r="B322" s="162" t="s">
        <v>1948</v>
      </c>
      <c r="C322" s="139">
        <f t="shared" ref="C322" si="351">VLOOKUP(A322,TABLA1,8,FALSE)</f>
        <v>0</v>
      </c>
      <c r="D322" s="146">
        <f t="shared" ref="D322" si="352">VLOOKUP(A322,TABLA1,5,FALSE)</f>
        <v>0</v>
      </c>
      <c r="E322" s="139">
        <f t="shared" ref="E322" si="353">+F322-D322</f>
        <v>516000</v>
      </c>
      <c r="F322" s="146">
        <f t="shared" ref="F322" si="354">VLOOKUP(A322,TABLA1,6,FALSE)</f>
        <v>516000</v>
      </c>
      <c r="G322" s="139">
        <f t="shared" ref="G322" si="355">+F322</f>
        <v>516000</v>
      </c>
      <c r="H322" s="146">
        <f t="shared" ref="H322" si="356">+G322</f>
        <v>516000</v>
      </c>
      <c r="I322" s="142">
        <f t="shared" ref="I322" si="357">+H322-C322</f>
        <v>516000</v>
      </c>
    </row>
    <row r="323" spans="1:16" x14ac:dyDescent="0.25">
      <c r="A323" s="161" t="s">
        <v>1935</v>
      </c>
      <c r="B323" s="162" t="s">
        <v>1938</v>
      </c>
      <c r="C323" s="139">
        <f t="shared" ref="C323" si="358">VLOOKUP(A323,TABLA1,8,FALSE)</f>
        <v>0</v>
      </c>
      <c r="D323" s="146">
        <f t="shared" ref="D323" si="359">VLOOKUP(A323,TABLA1,5,FALSE)</f>
        <v>0</v>
      </c>
      <c r="E323" s="139">
        <f t="shared" ref="E323" si="360">+F323-D323</f>
        <v>2036396.32</v>
      </c>
      <c r="F323" s="146">
        <f t="shared" ref="F323" si="361">VLOOKUP(A323,TABLA1,6,FALSE)</f>
        <v>2036396.32</v>
      </c>
      <c r="G323" s="139">
        <f t="shared" ref="G323" si="362">+F323</f>
        <v>2036396.32</v>
      </c>
      <c r="H323" s="146">
        <f t="shared" ref="H323" si="363">+G323</f>
        <v>2036396.32</v>
      </c>
      <c r="I323" s="142">
        <f t="shared" ref="I323" si="364">+H323-C323</f>
        <v>2036396.32</v>
      </c>
    </row>
    <row r="324" spans="1:16" x14ac:dyDescent="0.25">
      <c r="A324" s="161" t="s">
        <v>1944</v>
      </c>
      <c r="B324" s="162" t="s">
        <v>1945</v>
      </c>
      <c r="C324" s="139">
        <f t="shared" ref="C324" si="365">VLOOKUP(A324,TABLA1,8,FALSE)</f>
        <v>0</v>
      </c>
      <c r="D324" s="146">
        <f t="shared" ref="D324" si="366">VLOOKUP(A324,TABLA1,5,FALSE)</f>
        <v>0</v>
      </c>
      <c r="E324" s="139">
        <f t="shared" ref="E324" si="367">+F324-D324</f>
        <v>3038750</v>
      </c>
      <c r="F324" s="146">
        <f t="shared" ref="F324" si="368">VLOOKUP(A324,TABLA1,6,FALSE)</f>
        <v>3038750</v>
      </c>
      <c r="G324" s="139">
        <f t="shared" ref="G324" si="369">+F324</f>
        <v>3038750</v>
      </c>
      <c r="H324" s="146">
        <f t="shared" ref="H324" si="370">+G324</f>
        <v>3038750</v>
      </c>
      <c r="I324" s="142">
        <f t="shared" ref="I324" si="371">+H324-C324</f>
        <v>3038750</v>
      </c>
    </row>
    <row r="325" spans="1:16" x14ac:dyDescent="0.25">
      <c r="A325" s="162" t="s">
        <v>969</v>
      </c>
      <c r="B325" s="162" t="s">
        <v>946</v>
      </c>
      <c r="C325" s="139">
        <f t="shared" si="201"/>
        <v>892696</v>
      </c>
      <c r="D325" s="146">
        <f t="shared" si="202"/>
        <v>892696</v>
      </c>
      <c r="E325" s="139">
        <f t="shared" si="212"/>
        <v>224781299.44</v>
      </c>
      <c r="F325" s="146">
        <f t="shared" si="203"/>
        <v>225673995.44</v>
      </c>
      <c r="G325" s="139">
        <f t="shared" si="280"/>
        <v>225673995.44</v>
      </c>
      <c r="H325" s="146">
        <f t="shared" si="280"/>
        <v>225673995.44</v>
      </c>
      <c r="I325" s="142">
        <f t="shared" si="213"/>
        <v>224781299.44</v>
      </c>
      <c r="M325">
        <v>61499</v>
      </c>
      <c r="N325" t="s">
        <v>946</v>
      </c>
      <c r="P325" t="str">
        <f t="shared" si="214"/>
        <v>OTROS APROVECHAMIENTOS</v>
      </c>
    </row>
    <row r="326" spans="1:16" s="34" customFormat="1" ht="33" x14ac:dyDescent="0.25">
      <c r="A326" s="167" t="s">
        <v>970</v>
      </c>
      <c r="B326" s="167" t="s">
        <v>1484</v>
      </c>
      <c r="C326" s="137">
        <f t="shared" ref="C326:C385" si="372">VLOOKUP(A326,TABLA1,8,FALSE)</f>
        <v>0</v>
      </c>
      <c r="D326" s="144">
        <f t="shared" ref="D326:D385" si="373">VLOOKUP(A326,TABLA1,5,FALSE)</f>
        <v>0</v>
      </c>
      <c r="E326" s="137">
        <f t="shared" si="212"/>
        <v>0</v>
      </c>
      <c r="F326" s="144">
        <f t="shared" ref="F326:F385" si="374">VLOOKUP(A326,TABLA1,6,FALSE)</f>
        <v>0</v>
      </c>
      <c r="G326" s="137">
        <f t="shared" ref="G326:H332" si="375">+F326</f>
        <v>0</v>
      </c>
      <c r="H326" s="144">
        <f t="shared" si="375"/>
        <v>0</v>
      </c>
      <c r="I326" s="140">
        <f t="shared" si="213"/>
        <v>0</v>
      </c>
      <c r="M326" s="34">
        <v>69000</v>
      </c>
      <c r="N326" s="34" t="s">
        <v>1381</v>
      </c>
      <c r="O326" s="34" t="s">
        <v>1382</v>
      </c>
      <c r="P326" s="34" t="str">
        <f t="shared" si="214"/>
        <v>APROVECHAMIENTOS NO COMPRENDIDOS EN LAS FRACCIONES DE LA LEY DE INGRESOS CAUSADOS EN EJERCICIOS FISCALES ANTERIORES PENDIENTES DE LIQUIDACION Y PAGO</v>
      </c>
    </row>
    <row r="327" spans="1:16" s="33" customFormat="1" ht="34.5" x14ac:dyDescent="0.25">
      <c r="A327" s="166" t="s">
        <v>971</v>
      </c>
      <c r="B327" s="166" t="s">
        <v>1484</v>
      </c>
      <c r="C327" s="138">
        <f t="shared" si="372"/>
        <v>0</v>
      </c>
      <c r="D327" s="145">
        <f t="shared" si="373"/>
        <v>0</v>
      </c>
      <c r="E327" s="138">
        <f t="shared" si="212"/>
        <v>0</v>
      </c>
      <c r="F327" s="145">
        <f t="shared" si="374"/>
        <v>0</v>
      </c>
      <c r="G327" s="138">
        <f t="shared" si="375"/>
        <v>0</v>
      </c>
      <c r="H327" s="145">
        <f t="shared" si="375"/>
        <v>0</v>
      </c>
      <c r="I327" s="141">
        <f t="shared" si="213"/>
        <v>0</v>
      </c>
      <c r="M327" s="33">
        <v>69100</v>
      </c>
      <c r="N327" s="33" t="s">
        <v>1381</v>
      </c>
      <c r="O327" s="33" t="s">
        <v>1382</v>
      </c>
      <c r="P327" s="33" t="str">
        <f t="shared" si="214"/>
        <v>APROVECHAMIENTOS NO COMPRENDIDOS EN LAS FRACCIONES DE LA LEY DE INGRESOS CAUSADOS EN EJERCICIOS FISCALES ANTERIORES PENDIENTES DE LIQUIDACION Y PAGO</v>
      </c>
    </row>
    <row r="328" spans="1:16" ht="23.25" x14ac:dyDescent="0.25">
      <c r="A328" s="162" t="s">
        <v>972</v>
      </c>
      <c r="B328" s="162" t="s">
        <v>973</v>
      </c>
      <c r="C328" s="139">
        <f t="shared" si="372"/>
        <v>0</v>
      </c>
      <c r="D328" s="146">
        <f t="shared" si="373"/>
        <v>0</v>
      </c>
      <c r="E328" s="139">
        <f t="shared" si="212"/>
        <v>0</v>
      </c>
      <c r="F328" s="146">
        <f t="shared" si="374"/>
        <v>0</v>
      </c>
      <c r="G328" s="139">
        <f t="shared" si="375"/>
        <v>0</v>
      </c>
      <c r="H328" s="146">
        <f t="shared" si="375"/>
        <v>0</v>
      </c>
      <c r="I328" s="142">
        <f t="shared" si="213"/>
        <v>0</v>
      </c>
      <c r="M328">
        <v>69101</v>
      </c>
      <c r="N328" t="s">
        <v>973</v>
      </c>
      <c r="P328" t="str">
        <f t="shared" si="214"/>
        <v>APROVECHAMIENTOS DE EJERCICIOS FISCALES ANTERIORES PENDIENTES DE LIQUIDACION O PAGO</v>
      </c>
    </row>
    <row r="329" spans="1:16" s="35" customFormat="1" ht="23.25" x14ac:dyDescent="0.25">
      <c r="A329" s="153" t="s">
        <v>982</v>
      </c>
      <c r="B329" s="153" t="s">
        <v>1650</v>
      </c>
      <c r="C329" s="136">
        <f t="shared" si="372"/>
        <v>36025411567</v>
      </c>
      <c r="D329" s="147">
        <f t="shared" si="373"/>
        <v>36025411567</v>
      </c>
      <c r="E329" s="136">
        <f t="shared" ref="E329:E393" si="376">+F329-D329</f>
        <v>3935586976.1899948</v>
      </c>
      <c r="F329" s="147">
        <f t="shared" si="374"/>
        <v>39960998543.189995</v>
      </c>
      <c r="G329" s="136">
        <f t="shared" si="375"/>
        <v>39960998543.189995</v>
      </c>
      <c r="H329" s="147">
        <f t="shared" si="375"/>
        <v>39960998543.189995</v>
      </c>
      <c r="I329" s="143">
        <f t="shared" ref="I329:I393" si="377">+H329-C329</f>
        <v>3935586976.1899948</v>
      </c>
      <c r="M329" s="35">
        <v>80000</v>
      </c>
      <c r="N329" s="35" t="s">
        <v>983</v>
      </c>
      <c r="P329" s="35" t="str">
        <f t="shared" ref="P329:P393" si="378">N329&amp;O329</f>
        <v>PARTICIPACIONES Y APORTACIONES</v>
      </c>
    </row>
    <row r="330" spans="1:16" s="34" customFormat="1" x14ac:dyDescent="0.25">
      <c r="A330" s="167" t="s">
        <v>984</v>
      </c>
      <c r="B330" s="167" t="s">
        <v>985</v>
      </c>
      <c r="C330" s="137">
        <f t="shared" si="372"/>
        <v>16003301617</v>
      </c>
      <c r="D330" s="144">
        <f t="shared" si="373"/>
        <v>16003301617</v>
      </c>
      <c r="E330" s="137">
        <f t="shared" si="376"/>
        <v>223076554.10000038</v>
      </c>
      <c r="F330" s="144">
        <f t="shared" si="374"/>
        <v>16226378171.1</v>
      </c>
      <c r="G330" s="137">
        <f t="shared" si="375"/>
        <v>16226378171.1</v>
      </c>
      <c r="H330" s="144">
        <f t="shared" si="375"/>
        <v>16226378171.1</v>
      </c>
      <c r="I330" s="140">
        <f t="shared" si="377"/>
        <v>223076554.10000038</v>
      </c>
      <c r="M330" s="34">
        <v>81000</v>
      </c>
      <c r="N330" s="34" t="s">
        <v>985</v>
      </c>
      <c r="P330" s="34" t="str">
        <f t="shared" si="378"/>
        <v>PARTICIPACIONES FEDERALES</v>
      </c>
    </row>
    <row r="331" spans="1:16" s="33" customFormat="1" x14ac:dyDescent="0.25">
      <c r="A331" s="166" t="s">
        <v>986</v>
      </c>
      <c r="B331" s="166" t="s">
        <v>987</v>
      </c>
      <c r="C331" s="138">
        <f t="shared" si="372"/>
        <v>11894784343</v>
      </c>
      <c r="D331" s="145">
        <f t="shared" si="373"/>
        <v>11894784343</v>
      </c>
      <c r="E331" s="138">
        <f t="shared" si="376"/>
        <v>-153408315</v>
      </c>
      <c r="F331" s="145">
        <f t="shared" si="374"/>
        <v>11741376028</v>
      </c>
      <c r="G331" s="138">
        <f t="shared" si="375"/>
        <v>11741376028</v>
      </c>
      <c r="H331" s="145">
        <f t="shared" si="375"/>
        <v>11741376028</v>
      </c>
      <c r="I331" s="141">
        <f t="shared" si="377"/>
        <v>-153408315</v>
      </c>
      <c r="M331" s="33">
        <v>81100</v>
      </c>
      <c r="N331" s="33" t="s">
        <v>987</v>
      </c>
      <c r="P331" s="33" t="str">
        <f t="shared" si="378"/>
        <v>FONDO GENERAL O PARTICIPACIONES FEDERALES</v>
      </c>
    </row>
    <row r="332" spans="1:16" x14ac:dyDescent="0.25">
      <c r="A332" s="162" t="s">
        <v>988</v>
      </c>
      <c r="B332" s="162" t="s">
        <v>989</v>
      </c>
      <c r="C332" s="139">
        <f t="shared" si="372"/>
        <v>3462230916</v>
      </c>
      <c r="D332" s="146">
        <f t="shared" si="373"/>
        <v>3462230916</v>
      </c>
      <c r="E332" s="139">
        <f t="shared" si="376"/>
        <v>12</v>
      </c>
      <c r="F332" s="146">
        <f t="shared" si="374"/>
        <v>3462230928</v>
      </c>
      <c r="G332" s="139">
        <f t="shared" si="375"/>
        <v>3462230928</v>
      </c>
      <c r="H332" s="146">
        <f t="shared" si="375"/>
        <v>3462230928</v>
      </c>
      <c r="I332" s="142">
        <f t="shared" si="377"/>
        <v>12</v>
      </c>
      <c r="M332">
        <v>81101</v>
      </c>
      <c r="N332" t="s">
        <v>989</v>
      </c>
      <c r="P332" t="str">
        <f t="shared" si="378"/>
        <v>FONDO GENERAL</v>
      </c>
    </row>
    <row r="333" spans="1:16" x14ac:dyDescent="0.25">
      <c r="A333" s="162" t="s">
        <v>990</v>
      </c>
      <c r="B333" s="162" t="s">
        <v>991</v>
      </c>
      <c r="C333" s="139">
        <f t="shared" si="372"/>
        <v>8348376907</v>
      </c>
      <c r="D333" s="146">
        <f t="shared" si="373"/>
        <v>8348376907</v>
      </c>
      <c r="E333" s="139">
        <f t="shared" si="376"/>
        <v>-152659375</v>
      </c>
      <c r="F333" s="146">
        <f t="shared" si="374"/>
        <v>8195717532</v>
      </c>
      <c r="G333" s="139">
        <f t="shared" ref="G333:H351" si="379">+F333</f>
        <v>8195717532</v>
      </c>
      <c r="H333" s="146">
        <f t="shared" si="379"/>
        <v>8195717532</v>
      </c>
      <c r="I333" s="142">
        <f t="shared" si="377"/>
        <v>-152659375</v>
      </c>
      <c r="M333">
        <v>81102</v>
      </c>
      <c r="N333" t="s">
        <v>991</v>
      </c>
      <c r="P333" t="str">
        <f t="shared" si="378"/>
        <v>CRECIMIENTOS</v>
      </c>
    </row>
    <row r="334" spans="1:16" x14ac:dyDescent="0.25">
      <c r="A334" s="162" t="s">
        <v>992</v>
      </c>
      <c r="B334" s="162" t="s">
        <v>993</v>
      </c>
      <c r="C334" s="139">
        <f t="shared" si="372"/>
        <v>84176520</v>
      </c>
      <c r="D334" s="146">
        <f t="shared" si="373"/>
        <v>84176520</v>
      </c>
      <c r="E334" s="139">
        <f t="shared" si="376"/>
        <v>-748952</v>
      </c>
      <c r="F334" s="146">
        <f t="shared" si="374"/>
        <v>83427568</v>
      </c>
      <c r="G334" s="139">
        <f t="shared" si="379"/>
        <v>83427568</v>
      </c>
      <c r="H334" s="146">
        <f t="shared" si="379"/>
        <v>83427568</v>
      </c>
      <c r="I334" s="142">
        <f t="shared" si="377"/>
        <v>-748952</v>
      </c>
      <c r="M334">
        <v>81103</v>
      </c>
      <c r="N334" t="s">
        <v>993</v>
      </c>
      <c r="P334" t="str">
        <f t="shared" si="378"/>
        <v>BASES ESPECIALES DE TRIBUTACION</v>
      </c>
    </row>
    <row r="335" spans="1:16" s="33" customFormat="1" x14ac:dyDescent="0.25">
      <c r="A335" s="166" t="s">
        <v>994</v>
      </c>
      <c r="B335" s="166" t="s">
        <v>995</v>
      </c>
      <c r="C335" s="138">
        <f t="shared" si="372"/>
        <v>919869546</v>
      </c>
      <c r="D335" s="145">
        <f t="shared" si="373"/>
        <v>919869546</v>
      </c>
      <c r="E335" s="138">
        <f t="shared" si="376"/>
        <v>-49693936</v>
      </c>
      <c r="F335" s="145">
        <f t="shared" si="374"/>
        <v>870175610</v>
      </c>
      <c r="G335" s="138">
        <f t="shared" si="379"/>
        <v>870175610</v>
      </c>
      <c r="H335" s="145">
        <f t="shared" si="379"/>
        <v>870175610</v>
      </c>
      <c r="I335" s="141">
        <f t="shared" si="377"/>
        <v>-49693936</v>
      </c>
      <c r="M335" s="33">
        <v>81200</v>
      </c>
      <c r="N335" s="33" t="s">
        <v>995</v>
      </c>
      <c r="P335" s="33" t="str">
        <f t="shared" si="378"/>
        <v>FONDO DE FOMENTO MUNICIPAL</v>
      </c>
    </row>
    <row r="336" spans="1:16" x14ac:dyDescent="0.25">
      <c r="A336" s="162" t="s">
        <v>996</v>
      </c>
      <c r="B336" s="162" t="s">
        <v>995</v>
      </c>
      <c r="C336" s="139">
        <f t="shared" si="372"/>
        <v>467230459</v>
      </c>
      <c r="D336" s="146">
        <f t="shared" si="373"/>
        <v>467230459</v>
      </c>
      <c r="E336" s="139">
        <f t="shared" si="376"/>
        <v>5</v>
      </c>
      <c r="F336" s="146">
        <f t="shared" si="374"/>
        <v>467230464</v>
      </c>
      <c r="G336" s="139">
        <f t="shared" si="379"/>
        <v>467230464</v>
      </c>
      <c r="H336" s="146">
        <f t="shared" si="379"/>
        <v>467230464</v>
      </c>
      <c r="I336" s="142">
        <f t="shared" si="377"/>
        <v>5</v>
      </c>
      <c r="M336">
        <v>81201</v>
      </c>
      <c r="N336" t="s">
        <v>995</v>
      </c>
      <c r="P336" t="str">
        <f t="shared" si="378"/>
        <v>FONDO DE FOMENTO MUNICIPAL</v>
      </c>
    </row>
    <row r="337" spans="1:16" x14ac:dyDescent="0.25">
      <c r="A337" s="162" t="s">
        <v>997</v>
      </c>
      <c r="B337" s="162" t="s">
        <v>998</v>
      </c>
      <c r="C337" s="139">
        <f t="shared" si="372"/>
        <v>245259627</v>
      </c>
      <c r="D337" s="146">
        <f t="shared" si="373"/>
        <v>245259627</v>
      </c>
      <c r="E337" s="139">
        <f t="shared" si="376"/>
        <v>-11198317.949999988</v>
      </c>
      <c r="F337" s="146">
        <f t="shared" si="374"/>
        <v>234061309.05000001</v>
      </c>
      <c r="G337" s="139">
        <f t="shared" si="379"/>
        <v>234061309.05000001</v>
      </c>
      <c r="H337" s="146">
        <f t="shared" si="379"/>
        <v>234061309.05000001</v>
      </c>
      <c r="I337" s="142">
        <f t="shared" si="377"/>
        <v>-11198317.949999988</v>
      </c>
      <c r="M337">
        <v>81202</v>
      </c>
      <c r="N337" t="s">
        <v>998</v>
      </c>
      <c r="P337" t="str">
        <f t="shared" si="378"/>
        <v>CRECIMIENTOS FONDO DE FOMENTO MUNICIPAL 70% PRIMERA PARTE</v>
      </c>
    </row>
    <row r="338" spans="1:16" x14ac:dyDescent="0.25">
      <c r="A338" s="162" t="s">
        <v>999</v>
      </c>
      <c r="B338" s="162" t="s">
        <v>1000</v>
      </c>
      <c r="C338" s="139">
        <f t="shared" si="372"/>
        <v>207379460</v>
      </c>
      <c r="D338" s="146">
        <f t="shared" si="373"/>
        <v>207379460</v>
      </c>
      <c r="E338" s="139">
        <f t="shared" si="376"/>
        <v>-38495623.050000012</v>
      </c>
      <c r="F338" s="146">
        <f t="shared" si="374"/>
        <v>168883836.94999999</v>
      </c>
      <c r="G338" s="139">
        <f t="shared" si="379"/>
        <v>168883836.94999999</v>
      </c>
      <c r="H338" s="146">
        <f t="shared" si="379"/>
        <v>168883836.94999999</v>
      </c>
      <c r="I338" s="142">
        <f t="shared" si="377"/>
        <v>-38495623.050000012</v>
      </c>
      <c r="M338">
        <v>81203</v>
      </c>
      <c r="N338" t="s">
        <v>1000</v>
      </c>
      <c r="P338" t="str">
        <f t="shared" si="378"/>
        <v>CRECIMIENTOS FONDO DE FOMENTO MUNICIPAL 30% SEGUNDA PARTE</v>
      </c>
    </row>
    <row r="339" spans="1:16" s="33" customFormat="1" ht="23.25" x14ac:dyDescent="0.25">
      <c r="A339" s="166" t="s">
        <v>1001</v>
      </c>
      <c r="B339" s="166" t="s">
        <v>1002</v>
      </c>
      <c r="C339" s="138">
        <f t="shared" si="372"/>
        <v>295939190</v>
      </c>
      <c r="D339" s="145">
        <f t="shared" si="373"/>
        <v>295939190</v>
      </c>
      <c r="E339" s="138">
        <f t="shared" si="376"/>
        <v>-17224175</v>
      </c>
      <c r="F339" s="145">
        <f t="shared" si="374"/>
        <v>278715015</v>
      </c>
      <c r="G339" s="138">
        <f t="shared" si="379"/>
        <v>278715015</v>
      </c>
      <c r="H339" s="145">
        <f t="shared" si="379"/>
        <v>278715015</v>
      </c>
      <c r="I339" s="141">
        <f t="shared" si="377"/>
        <v>-17224175</v>
      </c>
      <c r="M339" s="33">
        <v>81300</v>
      </c>
      <c r="N339" s="33" t="s">
        <v>1002</v>
      </c>
      <c r="P339" s="33" t="str">
        <f t="shared" si="378"/>
        <v>IMPUESTO ESPECIAL SOBRE PRODUCCION Y SERVICIOS POR VENTA DE BEBIDAS Y TABACO</v>
      </c>
    </row>
    <row r="340" spans="1:16" ht="23.25" x14ac:dyDescent="0.25">
      <c r="A340" s="162" t="s">
        <v>1003</v>
      </c>
      <c r="B340" s="162" t="s">
        <v>1002</v>
      </c>
      <c r="C340" s="139">
        <f t="shared" si="372"/>
        <v>295939190</v>
      </c>
      <c r="D340" s="146">
        <f t="shared" si="373"/>
        <v>295939190</v>
      </c>
      <c r="E340" s="139">
        <f t="shared" si="376"/>
        <v>-17224175</v>
      </c>
      <c r="F340" s="146">
        <f t="shared" si="374"/>
        <v>278715015</v>
      </c>
      <c r="G340" s="139">
        <f t="shared" si="379"/>
        <v>278715015</v>
      </c>
      <c r="H340" s="146">
        <f t="shared" si="379"/>
        <v>278715015</v>
      </c>
      <c r="I340" s="142">
        <f t="shared" si="377"/>
        <v>-17224175</v>
      </c>
      <c r="M340">
        <v>81301</v>
      </c>
      <c r="N340" t="s">
        <v>1002</v>
      </c>
      <c r="P340" t="str">
        <f t="shared" si="378"/>
        <v>IMPUESTO ESPECIAL SOBRE PRODUCCION Y SERVICIOS POR VENTA DE BEBIDAS Y TABACO</v>
      </c>
    </row>
    <row r="341" spans="1:16" s="33" customFormat="1" x14ac:dyDescent="0.25">
      <c r="A341" s="166" t="s">
        <v>1004</v>
      </c>
      <c r="B341" s="166" t="s">
        <v>1679</v>
      </c>
      <c r="C341" s="138">
        <f t="shared" si="372"/>
        <v>609540002</v>
      </c>
      <c r="D341" s="145">
        <f t="shared" si="373"/>
        <v>609540002</v>
      </c>
      <c r="E341" s="138">
        <f t="shared" si="376"/>
        <v>55258719</v>
      </c>
      <c r="F341" s="145">
        <f t="shared" si="374"/>
        <v>664798721</v>
      </c>
      <c r="G341" s="138">
        <f t="shared" si="379"/>
        <v>664798721</v>
      </c>
      <c r="H341" s="145">
        <f t="shared" si="379"/>
        <v>664798721</v>
      </c>
      <c r="I341" s="141">
        <f t="shared" si="377"/>
        <v>55258719</v>
      </c>
      <c r="M341" s="33">
        <v>81400</v>
      </c>
      <c r="N341" s="33" t="s">
        <v>1005</v>
      </c>
      <c r="P341" s="33" t="str">
        <f t="shared" si="378"/>
        <v>FONDO DE FISCALIZACION</v>
      </c>
    </row>
    <row r="342" spans="1:16" x14ac:dyDescent="0.25">
      <c r="A342" s="162" t="s">
        <v>1006</v>
      </c>
      <c r="B342" s="162" t="s">
        <v>1679</v>
      </c>
      <c r="C342" s="139">
        <f t="shared" si="372"/>
        <v>609540002</v>
      </c>
      <c r="D342" s="146">
        <f t="shared" si="373"/>
        <v>609540002</v>
      </c>
      <c r="E342" s="139">
        <f t="shared" si="376"/>
        <v>55258719</v>
      </c>
      <c r="F342" s="146">
        <f t="shared" si="374"/>
        <v>664798721</v>
      </c>
      <c r="G342" s="139">
        <f t="shared" si="379"/>
        <v>664798721</v>
      </c>
      <c r="H342" s="146">
        <f t="shared" si="379"/>
        <v>664798721</v>
      </c>
      <c r="I342" s="142">
        <f t="shared" si="377"/>
        <v>55258719</v>
      </c>
      <c r="M342">
        <v>81401</v>
      </c>
      <c r="N342" t="s">
        <v>1005</v>
      </c>
      <c r="P342" t="str">
        <f t="shared" si="378"/>
        <v>FONDO DE FISCALIZACION</v>
      </c>
    </row>
    <row r="343" spans="1:16" s="33" customFormat="1" x14ac:dyDescent="0.25">
      <c r="A343" s="166" t="s">
        <v>1007</v>
      </c>
      <c r="B343" s="166" t="s">
        <v>1008</v>
      </c>
      <c r="C343" s="138">
        <f t="shared" si="372"/>
        <v>1748106817</v>
      </c>
      <c r="D343" s="145">
        <f t="shared" si="373"/>
        <v>1748106817</v>
      </c>
      <c r="E343" s="138">
        <f t="shared" si="376"/>
        <v>82565398</v>
      </c>
      <c r="F343" s="145">
        <f t="shared" si="374"/>
        <v>1830672215</v>
      </c>
      <c r="G343" s="138">
        <f t="shared" si="379"/>
        <v>1830672215</v>
      </c>
      <c r="H343" s="145">
        <f t="shared" si="379"/>
        <v>1830672215</v>
      </c>
      <c r="I343" s="141">
        <f t="shared" si="377"/>
        <v>82565398</v>
      </c>
      <c r="M343" s="33">
        <v>81500</v>
      </c>
      <c r="N343" s="33" t="s">
        <v>1008</v>
      </c>
      <c r="P343" s="33" t="str">
        <f t="shared" si="378"/>
        <v>OTRAS PARTICIPACIONES RAMO 28</v>
      </c>
    </row>
    <row r="344" spans="1:16" x14ac:dyDescent="0.25">
      <c r="A344" s="162" t="s">
        <v>1009</v>
      </c>
      <c r="B344" s="162" t="s">
        <v>1010</v>
      </c>
      <c r="C344" s="139">
        <f t="shared" si="372"/>
        <v>25595240</v>
      </c>
      <c r="D344" s="146">
        <f t="shared" si="373"/>
        <v>25595240</v>
      </c>
      <c r="E344" s="139">
        <f t="shared" si="376"/>
        <v>4</v>
      </c>
      <c r="F344" s="146">
        <f t="shared" si="374"/>
        <v>25595244</v>
      </c>
      <c r="G344" s="139">
        <f t="shared" si="379"/>
        <v>25595244</v>
      </c>
      <c r="H344" s="146">
        <f t="shared" si="379"/>
        <v>25595244</v>
      </c>
      <c r="I344" s="142">
        <f t="shared" si="377"/>
        <v>4</v>
      </c>
      <c r="M344">
        <v>81501</v>
      </c>
      <c r="N344" t="s">
        <v>1010</v>
      </c>
      <c r="P344" t="str">
        <f t="shared" si="378"/>
        <v>FONDO DE COMPENSACION DE IMPUESTO SOBRE AUTOMOVILES NUEVOS</v>
      </c>
    </row>
    <row r="345" spans="1:16" ht="23.25" x14ac:dyDescent="0.25">
      <c r="A345" s="162" t="s">
        <v>1011</v>
      </c>
      <c r="B345" s="162" t="s">
        <v>1485</v>
      </c>
      <c r="C345" s="139">
        <f t="shared" si="372"/>
        <v>1038294871</v>
      </c>
      <c r="D345" s="146">
        <f t="shared" si="373"/>
        <v>1038294871</v>
      </c>
      <c r="E345" s="139">
        <f t="shared" si="376"/>
        <v>186507146.33999991</v>
      </c>
      <c r="F345" s="146">
        <f t="shared" si="374"/>
        <v>1224802017.3399999</v>
      </c>
      <c r="G345" s="139">
        <f t="shared" si="379"/>
        <v>1224802017.3399999</v>
      </c>
      <c r="H345" s="146">
        <f t="shared" si="379"/>
        <v>1224802017.3399999</v>
      </c>
      <c r="I345" s="142">
        <f t="shared" si="377"/>
        <v>186507146.33999991</v>
      </c>
      <c r="M345">
        <v>81502</v>
      </c>
      <c r="N345" t="s">
        <v>1383</v>
      </c>
      <c r="O345" t="s">
        <v>1384</v>
      </c>
      <c r="P345" t="str">
        <f t="shared" si="378"/>
        <v>PARTICIPACIONES POR EL 100% DE LA RECAUDACION DEL IMPUESTO SOBRE LA RENTA QUE SE ENTERE A LA FEDERACION POR EL SALARIOS DEL PERSONAL DE LAS ENTIDADES</v>
      </c>
    </row>
    <row r="346" spans="1:16" ht="23.25" x14ac:dyDescent="0.25">
      <c r="A346" s="162" t="s">
        <v>1012</v>
      </c>
      <c r="B346" s="162" t="s">
        <v>1680</v>
      </c>
      <c r="C346" s="139">
        <f t="shared" si="372"/>
        <v>211005515</v>
      </c>
      <c r="D346" s="146">
        <f t="shared" si="373"/>
        <v>211005515</v>
      </c>
      <c r="E346" s="139">
        <f t="shared" si="376"/>
        <v>45795463.659999996</v>
      </c>
      <c r="F346" s="146">
        <f t="shared" si="374"/>
        <v>256800978.66</v>
      </c>
      <c r="G346" s="139">
        <f t="shared" si="379"/>
        <v>256800978.66</v>
      </c>
      <c r="H346" s="146">
        <f t="shared" si="379"/>
        <v>256800978.66</v>
      </c>
      <c r="I346" s="142">
        <f t="shared" si="377"/>
        <v>45795463.659999996</v>
      </c>
      <c r="M346">
        <v>81503</v>
      </c>
      <c r="N346" t="s">
        <v>1385</v>
      </c>
      <c r="O346" t="s">
        <v>1386</v>
      </c>
      <c r="P346" t="str">
        <f t="shared" si="378"/>
        <v>PARTICIPACIONES POR EL 100% DE LA RECAUDACIÓN DEL ISR QUE SE ENTERE A LA FEDERACIÓN POR EL SALARIO DEL PERSONAL DE LOS MUNICIPIOS</v>
      </c>
    </row>
    <row r="347" spans="1:16" ht="23.25" x14ac:dyDescent="0.25">
      <c r="A347" s="162" t="s">
        <v>1013</v>
      </c>
      <c r="B347" s="162" t="s">
        <v>1014</v>
      </c>
      <c r="C347" s="139">
        <f t="shared" si="372"/>
        <v>473211191</v>
      </c>
      <c r="D347" s="146">
        <f t="shared" si="373"/>
        <v>473211191</v>
      </c>
      <c r="E347" s="139">
        <f t="shared" si="376"/>
        <v>-165353991</v>
      </c>
      <c r="F347" s="146">
        <f t="shared" si="374"/>
        <v>307857200</v>
      </c>
      <c r="G347" s="139">
        <f t="shared" si="379"/>
        <v>307857200</v>
      </c>
      <c r="H347" s="146">
        <f t="shared" si="379"/>
        <v>307857200</v>
      </c>
      <c r="I347" s="142">
        <f t="shared" si="377"/>
        <v>-165353991</v>
      </c>
      <c r="M347">
        <v>81504</v>
      </c>
      <c r="N347" t="s">
        <v>1014</v>
      </c>
      <c r="P347" t="str">
        <f t="shared" si="378"/>
        <v>IMPUESTO ESPECIAL SOBRE PRODUCCION Y SERVICIOS POR VENTA FINAL DE GASOLINAS Y DIESEL</v>
      </c>
    </row>
    <row r="348" spans="1:16" ht="23.25" x14ac:dyDescent="0.25">
      <c r="A348" s="161" t="s">
        <v>1891</v>
      </c>
      <c r="B348" s="162" t="s">
        <v>1892</v>
      </c>
      <c r="C348" s="139">
        <f t="shared" ref="C348:C350" si="380">VLOOKUP(A348,TABLA1,8,FALSE)</f>
        <v>0</v>
      </c>
      <c r="D348" s="146">
        <f t="shared" ref="D348:D350" si="381">VLOOKUP(A348,TABLA1,5,FALSE)</f>
        <v>0</v>
      </c>
      <c r="E348" s="139">
        <f t="shared" ref="E348:E350" si="382">+F348-D348</f>
        <v>-4387762</v>
      </c>
      <c r="F348" s="146">
        <f t="shared" ref="F348:F350" si="383">VLOOKUP(A348,TABLA1,6,FALSE)</f>
        <v>-4387762</v>
      </c>
      <c r="G348" s="139">
        <f t="shared" ref="G348:G350" si="384">+F348</f>
        <v>-4387762</v>
      </c>
      <c r="H348" s="146">
        <f t="shared" ref="H348:H350" si="385">+G348</f>
        <v>-4387762</v>
      </c>
      <c r="I348" s="142">
        <f t="shared" ref="I348:I350" si="386">+H348-C348</f>
        <v>-4387762</v>
      </c>
    </row>
    <row r="349" spans="1:16" ht="23.25" x14ac:dyDescent="0.25">
      <c r="A349" s="161" t="s">
        <v>1893</v>
      </c>
      <c r="B349" s="162" t="s">
        <v>1894</v>
      </c>
      <c r="C349" s="139">
        <f t="shared" si="380"/>
        <v>0</v>
      </c>
      <c r="D349" s="146">
        <f t="shared" si="381"/>
        <v>0</v>
      </c>
      <c r="E349" s="139">
        <f t="shared" si="382"/>
        <v>-322544</v>
      </c>
      <c r="F349" s="146">
        <f t="shared" si="383"/>
        <v>-322544</v>
      </c>
      <c r="G349" s="139">
        <f t="shared" si="384"/>
        <v>-322544</v>
      </c>
      <c r="H349" s="146">
        <f t="shared" si="385"/>
        <v>-322544</v>
      </c>
      <c r="I349" s="142">
        <f t="shared" si="386"/>
        <v>-322544</v>
      </c>
    </row>
    <row r="350" spans="1:16" ht="23.25" x14ac:dyDescent="0.25">
      <c r="A350" s="161" t="s">
        <v>1895</v>
      </c>
      <c r="B350" s="162" t="s">
        <v>1897</v>
      </c>
      <c r="C350" s="139">
        <f t="shared" si="380"/>
        <v>0</v>
      </c>
      <c r="D350" s="146">
        <f t="shared" si="381"/>
        <v>0</v>
      </c>
      <c r="E350" s="139">
        <f t="shared" si="382"/>
        <v>20327081</v>
      </c>
      <c r="F350" s="146">
        <f t="shared" si="383"/>
        <v>20327081</v>
      </c>
      <c r="G350" s="139">
        <f t="shared" si="384"/>
        <v>20327081</v>
      </c>
      <c r="H350" s="146">
        <f t="shared" si="385"/>
        <v>20327081</v>
      </c>
      <c r="I350" s="142">
        <f t="shared" si="386"/>
        <v>20327081</v>
      </c>
    </row>
    <row r="351" spans="1:16" s="33" customFormat="1" x14ac:dyDescent="0.25">
      <c r="A351" s="166" t="s">
        <v>1015</v>
      </c>
      <c r="B351" s="166" t="s">
        <v>1016</v>
      </c>
      <c r="C351" s="138">
        <f t="shared" si="372"/>
        <v>509190271</v>
      </c>
      <c r="D351" s="145">
        <f t="shared" si="373"/>
        <v>509190271</v>
      </c>
      <c r="E351" s="138">
        <f t="shared" si="376"/>
        <v>300302788.98999989</v>
      </c>
      <c r="F351" s="145">
        <f t="shared" si="374"/>
        <v>809493059.98999989</v>
      </c>
      <c r="G351" s="138">
        <f t="shared" si="379"/>
        <v>809493059.98999989</v>
      </c>
      <c r="H351" s="145">
        <f t="shared" si="379"/>
        <v>809493059.98999989</v>
      </c>
      <c r="I351" s="141">
        <f t="shared" si="377"/>
        <v>300302788.98999989</v>
      </c>
      <c r="M351" s="33">
        <v>81600</v>
      </c>
      <c r="N351" s="33" t="s">
        <v>1016</v>
      </c>
      <c r="P351" s="33" t="str">
        <f t="shared" si="378"/>
        <v>INCENTIVOS ECONOMICOS</v>
      </c>
    </row>
    <row r="352" spans="1:16" x14ac:dyDescent="0.25">
      <c r="A352" s="162" t="s">
        <v>1017</v>
      </c>
      <c r="B352" s="162" t="s">
        <v>1018</v>
      </c>
      <c r="C352" s="139">
        <f t="shared" si="372"/>
        <v>164125412</v>
      </c>
      <c r="D352" s="146">
        <f t="shared" si="373"/>
        <v>164125412</v>
      </c>
      <c r="E352" s="139">
        <f t="shared" si="376"/>
        <v>36952396.069999993</v>
      </c>
      <c r="F352" s="146">
        <f t="shared" si="374"/>
        <v>201077808.06999999</v>
      </c>
      <c r="G352" s="139">
        <f t="shared" ref="G352:H364" si="387">+F352</f>
        <v>201077808.06999999</v>
      </c>
      <c r="H352" s="146">
        <f t="shared" si="387"/>
        <v>201077808.06999999</v>
      </c>
      <c r="I352" s="142">
        <f t="shared" si="377"/>
        <v>36952396.069999993</v>
      </c>
      <c r="M352">
        <v>81601</v>
      </c>
      <c r="N352" t="s">
        <v>1018</v>
      </c>
      <c r="P352" t="str">
        <f t="shared" si="378"/>
        <v>IMPUESTO SOBRE AUTOMOVILES NUEVOS</v>
      </c>
    </row>
    <row r="353" spans="1:16" x14ac:dyDescent="0.25">
      <c r="A353" s="162" t="s">
        <v>1019</v>
      </c>
      <c r="B353" s="162" t="s">
        <v>1020</v>
      </c>
      <c r="C353" s="139">
        <f t="shared" si="372"/>
        <v>210000000</v>
      </c>
      <c r="D353" s="146">
        <f t="shared" si="373"/>
        <v>210000000</v>
      </c>
      <c r="E353" s="139">
        <f t="shared" si="376"/>
        <v>56679587</v>
      </c>
      <c r="F353" s="146">
        <f t="shared" si="374"/>
        <v>266679587</v>
      </c>
      <c r="G353" s="139">
        <f t="shared" si="387"/>
        <v>266679587</v>
      </c>
      <c r="H353" s="146">
        <f t="shared" si="387"/>
        <v>266679587</v>
      </c>
      <c r="I353" s="142">
        <f t="shared" si="377"/>
        <v>56679587</v>
      </c>
      <c r="M353">
        <v>81603</v>
      </c>
      <c r="N353" t="s">
        <v>1020</v>
      </c>
      <c r="P353" t="str">
        <f t="shared" si="378"/>
        <v>INCENTIVOS DE FISCALIZACION</v>
      </c>
    </row>
    <row r="354" spans="1:16" x14ac:dyDescent="0.25">
      <c r="A354" s="162" t="s">
        <v>1575</v>
      </c>
      <c r="B354" s="162" t="s">
        <v>1576</v>
      </c>
      <c r="C354" s="139">
        <f t="shared" ref="C354" si="388">VLOOKUP(A354,TABLA1,8,FALSE)</f>
        <v>0</v>
      </c>
      <c r="D354" s="146">
        <f t="shared" ref="D354" si="389">VLOOKUP(A354,TABLA1,5,FALSE)</f>
        <v>0</v>
      </c>
      <c r="E354" s="139">
        <f t="shared" ref="E354" si="390">+F354-D354</f>
        <v>0</v>
      </c>
      <c r="F354" s="146">
        <f t="shared" ref="F354" si="391">VLOOKUP(A354,TABLA1,6,FALSE)</f>
        <v>0</v>
      </c>
      <c r="G354" s="139">
        <f t="shared" ref="G354" si="392">+F354</f>
        <v>0</v>
      </c>
      <c r="H354" s="146">
        <f t="shared" ref="H354" si="393">+G354</f>
        <v>0</v>
      </c>
      <c r="I354" s="142">
        <f t="shared" ref="I354" si="394">+H354-C354</f>
        <v>0</v>
      </c>
    </row>
    <row r="355" spans="1:16" x14ac:dyDescent="0.25">
      <c r="A355" s="162" t="s">
        <v>1021</v>
      </c>
      <c r="B355" s="162" t="s">
        <v>1022</v>
      </c>
      <c r="C355" s="139">
        <f t="shared" si="372"/>
        <v>0</v>
      </c>
      <c r="D355" s="146">
        <f t="shared" si="373"/>
        <v>0</v>
      </c>
      <c r="E355" s="139">
        <f t="shared" si="376"/>
        <v>0</v>
      </c>
      <c r="F355" s="146">
        <f t="shared" si="374"/>
        <v>0</v>
      </c>
      <c r="G355" s="139">
        <f t="shared" si="387"/>
        <v>0</v>
      </c>
      <c r="H355" s="146">
        <f t="shared" si="387"/>
        <v>0</v>
      </c>
      <c r="I355" s="142">
        <f t="shared" si="377"/>
        <v>0</v>
      </c>
      <c r="M355">
        <v>81606</v>
      </c>
      <c r="N355" t="s">
        <v>1022</v>
      </c>
      <c r="P355" t="str">
        <f t="shared" si="378"/>
        <v>INCENTIVOS 5% ENAJENACION DE BIENES INMUEBLES</v>
      </c>
    </row>
    <row r="356" spans="1:16" x14ac:dyDescent="0.25">
      <c r="A356" s="162" t="s">
        <v>1023</v>
      </c>
      <c r="B356" s="162" t="s">
        <v>1024</v>
      </c>
      <c r="C356" s="139">
        <f t="shared" si="372"/>
        <v>1691294</v>
      </c>
      <c r="D356" s="146">
        <f t="shared" si="373"/>
        <v>1691294</v>
      </c>
      <c r="E356" s="139">
        <f t="shared" si="376"/>
        <v>-799945.35</v>
      </c>
      <c r="F356" s="146">
        <f t="shared" si="374"/>
        <v>891348.65</v>
      </c>
      <c r="G356" s="139">
        <f t="shared" si="387"/>
        <v>891348.65</v>
      </c>
      <c r="H356" s="146">
        <f t="shared" si="387"/>
        <v>891348.65</v>
      </c>
      <c r="I356" s="142">
        <f t="shared" si="377"/>
        <v>-799945.35</v>
      </c>
      <c r="M356">
        <v>81607</v>
      </c>
      <c r="N356" t="s">
        <v>1024</v>
      </c>
      <c r="P356" t="str">
        <f t="shared" si="378"/>
        <v>IMPUESTO SOBRE LA RENTA FISCALIZACION PERSONAS MORALES Y FISICAS</v>
      </c>
    </row>
    <row r="357" spans="1:16" x14ac:dyDescent="0.25">
      <c r="A357" s="162" t="s">
        <v>1025</v>
      </c>
      <c r="B357" s="162" t="s">
        <v>1026</v>
      </c>
      <c r="C357" s="139">
        <f t="shared" si="372"/>
        <v>2814186</v>
      </c>
      <c r="D357" s="146">
        <f t="shared" si="373"/>
        <v>2814186</v>
      </c>
      <c r="E357" s="139">
        <f t="shared" si="376"/>
        <v>-1467036.1099999999</v>
      </c>
      <c r="F357" s="146">
        <f t="shared" si="374"/>
        <v>1347149.8900000001</v>
      </c>
      <c r="G357" s="139">
        <f t="shared" si="387"/>
        <v>1347149.8900000001</v>
      </c>
      <c r="H357" s="146">
        <f t="shared" si="387"/>
        <v>1347149.8900000001</v>
      </c>
      <c r="I357" s="142">
        <f t="shared" si="377"/>
        <v>-1467036.1099999999</v>
      </c>
      <c r="M357">
        <v>81608</v>
      </c>
      <c r="N357" t="s">
        <v>1026</v>
      </c>
      <c r="P357" t="str">
        <f t="shared" si="378"/>
        <v>IMPUESTO AL VALOR AGREGADO FISCALIZACION</v>
      </c>
    </row>
    <row r="358" spans="1:16" x14ac:dyDescent="0.25">
      <c r="A358" s="162" t="s">
        <v>1032</v>
      </c>
      <c r="B358" s="162" t="s">
        <v>1033</v>
      </c>
      <c r="C358" s="139">
        <f t="shared" si="372"/>
        <v>54193006</v>
      </c>
      <c r="D358" s="146">
        <f t="shared" si="373"/>
        <v>54193006</v>
      </c>
      <c r="E358" s="139">
        <f t="shared" si="376"/>
        <v>20855620.200000003</v>
      </c>
      <c r="F358" s="146">
        <f t="shared" si="374"/>
        <v>75048626.200000003</v>
      </c>
      <c r="G358" s="139">
        <f t="shared" si="387"/>
        <v>75048626.200000003</v>
      </c>
      <c r="H358" s="146">
        <f t="shared" si="387"/>
        <v>75048626.200000003</v>
      </c>
      <c r="I358" s="142">
        <f t="shared" si="377"/>
        <v>20855620.200000003</v>
      </c>
      <c r="M358">
        <v>81617</v>
      </c>
      <c r="N358" t="s">
        <v>1033</v>
      </c>
      <c r="P358" t="str">
        <f t="shared" si="378"/>
        <v>RECAUDACION 5% ENAJENACION DE BIENES INMUEBLES</v>
      </c>
    </row>
    <row r="359" spans="1:16" x14ac:dyDescent="0.25">
      <c r="A359" s="162" t="s">
        <v>1034</v>
      </c>
      <c r="B359" s="162" t="s">
        <v>1035</v>
      </c>
      <c r="C359" s="139">
        <f t="shared" si="372"/>
        <v>3154995</v>
      </c>
      <c r="D359" s="146">
        <f t="shared" si="373"/>
        <v>3154995</v>
      </c>
      <c r="E359" s="139">
        <f t="shared" si="376"/>
        <v>-1634678.71</v>
      </c>
      <c r="F359" s="146">
        <f t="shared" si="374"/>
        <v>1520316.29</v>
      </c>
      <c r="G359" s="139">
        <f t="shared" si="387"/>
        <v>1520316.29</v>
      </c>
      <c r="H359" s="146">
        <f t="shared" si="387"/>
        <v>1520316.29</v>
      </c>
      <c r="I359" s="142">
        <f t="shared" si="377"/>
        <v>-1634678.71</v>
      </c>
      <c r="M359">
        <v>81618</v>
      </c>
      <c r="N359" t="s">
        <v>1035</v>
      </c>
      <c r="P359" t="str">
        <f t="shared" si="378"/>
        <v>MULTAS ADMINISTRATIVAS FEDERALES NO FISCALES</v>
      </c>
    </row>
    <row r="360" spans="1:16" x14ac:dyDescent="0.25">
      <c r="A360" s="162" t="s">
        <v>1036</v>
      </c>
      <c r="B360" s="162" t="s">
        <v>1037</v>
      </c>
      <c r="C360" s="139">
        <f t="shared" si="372"/>
        <v>9244738</v>
      </c>
      <c r="D360" s="146">
        <f t="shared" si="373"/>
        <v>9244738</v>
      </c>
      <c r="E360" s="139">
        <f t="shared" si="376"/>
        <v>-4164984</v>
      </c>
      <c r="F360" s="146">
        <f t="shared" si="374"/>
        <v>5079754</v>
      </c>
      <c r="G360" s="139">
        <f t="shared" si="387"/>
        <v>5079754</v>
      </c>
      <c r="H360" s="146">
        <f t="shared" si="387"/>
        <v>5079754</v>
      </c>
      <c r="I360" s="142">
        <f t="shared" si="377"/>
        <v>-4164984</v>
      </c>
      <c r="M360">
        <v>81619</v>
      </c>
      <c r="N360" t="s">
        <v>1037</v>
      </c>
      <c r="P360" t="str">
        <f t="shared" si="378"/>
        <v>VIGILANCIA EN EL CUMPLIMIENTO DE OBLIGACIONES</v>
      </c>
    </row>
    <row r="361" spans="1:16" x14ac:dyDescent="0.25">
      <c r="A361" s="162" t="s">
        <v>1038</v>
      </c>
      <c r="B361" s="162" t="s">
        <v>1039</v>
      </c>
      <c r="C361" s="139">
        <f t="shared" si="372"/>
        <v>131503</v>
      </c>
      <c r="D361" s="146">
        <f t="shared" si="373"/>
        <v>131503</v>
      </c>
      <c r="E361" s="139">
        <f t="shared" si="376"/>
        <v>37858.339999999997</v>
      </c>
      <c r="F361" s="146">
        <f t="shared" si="374"/>
        <v>169361.34</v>
      </c>
      <c r="G361" s="139">
        <f t="shared" si="387"/>
        <v>169361.34</v>
      </c>
      <c r="H361" s="146">
        <f t="shared" si="387"/>
        <v>169361.34</v>
      </c>
      <c r="I361" s="142">
        <f t="shared" si="377"/>
        <v>37858.339999999997</v>
      </c>
      <c r="M361">
        <v>81620</v>
      </c>
      <c r="N361" t="s">
        <v>1039</v>
      </c>
      <c r="P361" t="str">
        <f t="shared" si="378"/>
        <v>ISR RETENEDORES PF Y PM FISCALIZACION CONCURRENTE</v>
      </c>
    </row>
    <row r="362" spans="1:16" ht="23.25" x14ac:dyDescent="0.25">
      <c r="A362" s="162" t="s">
        <v>1421</v>
      </c>
      <c r="B362" s="162" t="s">
        <v>1515</v>
      </c>
      <c r="C362" s="139">
        <f t="shared" si="372"/>
        <v>25895</v>
      </c>
      <c r="D362" s="146">
        <f t="shared" si="373"/>
        <v>25895</v>
      </c>
      <c r="E362" s="139">
        <f t="shared" si="376"/>
        <v>-25895</v>
      </c>
      <c r="F362" s="146">
        <f t="shared" si="374"/>
        <v>0</v>
      </c>
      <c r="G362" s="139">
        <f t="shared" si="387"/>
        <v>0</v>
      </c>
      <c r="H362" s="146">
        <f t="shared" si="387"/>
        <v>0</v>
      </c>
      <c r="I362" s="142">
        <f t="shared" si="377"/>
        <v>-25895</v>
      </c>
      <c r="M362">
        <v>81621</v>
      </c>
      <c r="N362" t="s">
        <v>1422</v>
      </c>
      <c r="O362" t="s">
        <v>1390</v>
      </c>
      <c r="P362" t="str">
        <f t="shared" si="378"/>
        <v>IMPUESTO ESPECIAL SOBRE PRODUCCION Y SERVICIOS POR VENTA DE GASOLINA Y DIESEL FISCALIZACION CONCURRENTE</v>
      </c>
    </row>
    <row r="363" spans="1:16" ht="23.25" x14ac:dyDescent="0.25">
      <c r="A363" s="162" t="s">
        <v>1423</v>
      </c>
      <c r="B363" s="162" t="s">
        <v>1516</v>
      </c>
      <c r="C363" s="139">
        <f t="shared" si="372"/>
        <v>0</v>
      </c>
      <c r="D363" s="146">
        <f t="shared" si="373"/>
        <v>0</v>
      </c>
      <c r="E363" s="139">
        <f t="shared" si="376"/>
        <v>0</v>
      </c>
      <c r="F363" s="146">
        <f t="shared" si="374"/>
        <v>0</v>
      </c>
      <c r="G363" s="139">
        <f t="shared" si="387"/>
        <v>0</v>
      </c>
      <c r="H363" s="146">
        <f t="shared" si="387"/>
        <v>0</v>
      </c>
      <c r="I363" s="142">
        <f t="shared" si="377"/>
        <v>0</v>
      </c>
      <c r="M363">
        <v>81622</v>
      </c>
      <c r="N363" t="s">
        <v>1014</v>
      </c>
      <c r="P363" t="str">
        <f t="shared" si="378"/>
        <v>IMPUESTO ESPECIAL SOBRE PRODUCCION Y SERVICIOS POR VENTA FINAL DE GASOLINAS Y DIESEL</v>
      </c>
    </row>
    <row r="364" spans="1:16" x14ac:dyDescent="0.25">
      <c r="A364" s="162" t="s">
        <v>1040</v>
      </c>
      <c r="B364" s="162" t="s">
        <v>1041</v>
      </c>
      <c r="C364" s="139">
        <f t="shared" si="372"/>
        <v>0</v>
      </c>
      <c r="D364" s="146">
        <f t="shared" si="373"/>
        <v>0</v>
      </c>
      <c r="E364" s="139">
        <f t="shared" si="376"/>
        <v>0</v>
      </c>
      <c r="F364" s="146">
        <f t="shared" si="374"/>
        <v>0</v>
      </c>
      <c r="G364" s="139">
        <f t="shared" si="387"/>
        <v>0</v>
      </c>
      <c r="H364" s="146">
        <f t="shared" si="387"/>
        <v>0</v>
      </c>
      <c r="I364" s="142">
        <f t="shared" si="377"/>
        <v>0</v>
      </c>
      <c r="M364">
        <v>81623</v>
      </c>
      <c r="N364" t="s">
        <v>1041</v>
      </c>
      <c r="P364" t="str">
        <f t="shared" si="378"/>
        <v>INCENTIVOS POR REGIMEN DE INCORPORACION FISCAL</v>
      </c>
    </row>
    <row r="365" spans="1:16" x14ac:dyDescent="0.25">
      <c r="A365" s="162" t="s">
        <v>1042</v>
      </c>
      <c r="B365" s="162" t="s">
        <v>1043</v>
      </c>
      <c r="C365" s="139">
        <f t="shared" si="372"/>
        <v>10021417</v>
      </c>
      <c r="D365" s="146">
        <f t="shared" si="373"/>
        <v>10021417</v>
      </c>
      <c r="E365" s="139">
        <f t="shared" si="376"/>
        <v>251668</v>
      </c>
      <c r="F365" s="146">
        <f t="shared" si="374"/>
        <v>10273085</v>
      </c>
      <c r="G365" s="139">
        <f t="shared" ref="G365:H385" si="395">+F365</f>
        <v>10273085</v>
      </c>
      <c r="H365" s="146">
        <f t="shared" si="395"/>
        <v>10273085</v>
      </c>
      <c r="I365" s="142">
        <f t="shared" si="377"/>
        <v>251668</v>
      </c>
      <c r="M365">
        <v>81624</v>
      </c>
      <c r="N365" t="s">
        <v>1043</v>
      </c>
      <c r="P365" t="str">
        <f t="shared" si="378"/>
        <v>FONDO DE COMPENSACION DE REPECOS E INTERMEDIOS</v>
      </c>
    </row>
    <row r="366" spans="1:16" x14ac:dyDescent="0.25">
      <c r="A366" s="162" t="s">
        <v>1044</v>
      </c>
      <c r="B366" s="162" t="s">
        <v>1045</v>
      </c>
      <c r="C366" s="139">
        <f t="shared" si="372"/>
        <v>0</v>
      </c>
      <c r="D366" s="146">
        <f t="shared" si="373"/>
        <v>0</v>
      </c>
      <c r="E366" s="139">
        <f t="shared" si="376"/>
        <v>0</v>
      </c>
      <c r="F366" s="146">
        <f t="shared" si="374"/>
        <v>0</v>
      </c>
      <c r="G366" s="139">
        <f t="shared" si="395"/>
        <v>0</v>
      </c>
      <c r="H366" s="146">
        <f t="shared" si="395"/>
        <v>0</v>
      </c>
      <c r="I366" s="142">
        <f t="shared" si="377"/>
        <v>0</v>
      </c>
      <c r="M366">
        <v>81625</v>
      </c>
      <c r="N366" t="s">
        <v>1045</v>
      </c>
      <c r="P366" t="str">
        <f t="shared" si="378"/>
        <v>COBRO DE CREDITOS FISCALES FEDERALES ANEXO 18</v>
      </c>
    </row>
    <row r="367" spans="1:16" x14ac:dyDescent="0.25">
      <c r="A367" s="162" t="s">
        <v>1577</v>
      </c>
      <c r="B367" s="162" t="s">
        <v>1578</v>
      </c>
      <c r="C367" s="139">
        <f t="shared" ref="C367" si="396">VLOOKUP(A367,TABLA1,8,FALSE)</f>
        <v>31999996</v>
      </c>
      <c r="D367" s="146">
        <f t="shared" ref="D367" si="397">VLOOKUP(A367,TABLA1,5,FALSE)</f>
        <v>31999996</v>
      </c>
      <c r="E367" s="139">
        <f t="shared" ref="E367" si="398">+F367-D367</f>
        <v>204511446</v>
      </c>
      <c r="F367" s="146">
        <f t="shared" ref="F367" si="399">VLOOKUP(A367,TABLA1,6,FALSE)</f>
        <v>236511442</v>
      </c>
      <c r="G367" s="139">
        <f t="shared" ref="G367" si="400">+F367</f>
        <v>236511442</v>
      </c>
      <c r="H367" s="146">
        <f t="shared" ref="H367" si="401">+G367</f>
        <v>236511442</v>
      </c>
      <c r="I367" s="142">
        <f t="shared" ref="I367" si="402">+H367-C367</f>
        <v>204511446</v>
      </c>
    </row>
    <row r="368" spans="1:16" x14ac:dyDescent="0.25">
      <c r="A368" s="162" t="s">
        <v>1046</v>
      </c>
      <c r="B368" s="162" t="s">
        <v>1047</v>
      </c>
      <c r="C368" s="139">
        <f t="shared" si="372"/>
        <v>1633343</v>
      </c>
      <c r="D368" s="146">
        <f t="shared" si="373"/>
        <v>1633343</v>
      </c>
      <c r="E368" s="139">
        <f t="shared" si="376"/>
        <v>-1579477.75</v>
      </c>
      <c r="F368" s="146">
        <f t="shared" si="374"/>
        <v>53865.25</v>
      </c>
      <c r="G368" s="139">
        <f t="shared" si="395"/>
        <v>53865.25</v>
      </c>
      <c r="H368" s="146">
        <f t="shared" si="395"/>
        <v>53865.25</v>
      </c>
      <c r="I368" s="142">
        <f t="shared" si="377"/>
        <v>-1579477.75</v>
      </c>
      <c r="M368">
        <v>81630</v>
      </c>
      <c r="N368" t="s">
        <v>1047</v>
      </c>
      <c r="P368" t="str">
        <f t="shared" si="378"/>
        <v>5 AL MILLAR (DIVO FEDERAL)</v>
      </c>
    </row>
    <row r="369" spans="1:16" x14ac:dyDescent="0.25">
      <c r="A369" s="162" t="s">
        <v>1512</v>
      </c>
      <c r="B369" s="162" t="s">
        <v>1513</v>
      </c>
      <c r="C369" s="139">
        <f t="shared" si="372"/>
        <v>18109338</v>
      </c>
      <c r="D369" s="146">
        <f t="shared" ref="D369" si="403">VLOOKUP(A369,TABLA1,5,FALSE)</f>
        <v>18109338</v>
      </c>
      <c r="E369" s="139">
        <f t="shared" ref="E369" si="404">+F369-D369</f>
        <v>-11408212.699999999</v>
      </c>
      <c r="F369" s="146">
        <f t="shared" ref="F369" si="405">VLOOKUP(A369,TABLA1,6,FALSE)</f>
        <v>6701125.2999999998</v>
      </c>
      <c r="G369" s="139">
        <f t="shared" ref="G369" si="406">+F369</f>
        <v>6701125.2999999998</v>
      </c>
      <c r="H369" s="146">
        <f t="shared" ref="H369" si="407">+G369</f>
        <v>6701125.2999999998</v>
      </c>
      <c r="I369" s="142">
        <f t="shared" ref="I369" si="408">+H369-C369</f>
        <v>-11408212.699999999</v>
      </c>
      <c r="M369">
        <v>81631</v>
      </c>
    </row>
    <row r="370" spans="1:16" x14ac:dyDescent="0.25">
      <c r="A370" s="161" t="s">
        <v>1647</v>
      </c>
      <c r="B370" s="162" t="s">
        <v>1648</v>
      </c>
      <c r="C370" s="139">
        <f t="shared" ref="C370" si="409">VLOOKUP(A370,TABLA1,8,FALSE)</f>
        <v>2045148</v>
      </c>
      <c r="D370" s="146">
        <f t="shared" ref="D370" si="410">VLOOKUP(A370,TABLA1,5,FALSE)</f>
        <v>2045148</v>
      </c>
      <c r="E370" s="139">
        <f t="shared" ref="E370" si="411">+F370-D370</f>
        <v>2094443</v>
      </c>
      <c r="F370" s="146">
        <f t="shared" ref="F370" si="412">VLOOKUP(A370,TABLA1,6,FALSE)</f>
        <v>4139591</v>
      </c>
      <c r="G370" s="139">
        <f t="shared" ref="G370" si="413">+F370</f>
        <v>4139591</v>
      </c>
      <c r="H370" s="146">
        <f t="shared" ref="H370" si="414">+G370</f>
        <v>4139591</v>
      </c>
      <c r="I370" s="142">
        <f t="shared" ref="I370" si="415">+H370-C370</f>
        <v>2094443</v>
      </c>
    </row>
    <row r="371" spans="1:16" s="33" customFormat="1" x14ac:dyDescent="0.25">
      <c r="A371" s="166" t="s">
        <v>1048</v>
      </c>
      <c r="B371" s="166" t="s">
        <v>1049</v>
      </c>
      <c r="C371" s="138">
        <f t="shared" si="372"/>
        <v>25839043</v>
      </c>
      <c r="D371" s="145">
        <f t="shared" si="373"/>
        <v>25839043</v>
      </c>
      <c r="E371" s="138">
        <f t="shared" si="376"/>
        <v>5237471.099999994</v>
      </c>
      <c r="F371" s="145">
        <f t="shared" si="374"/>
        <v>31076514.099999994</v>
      </c>
      <c r="G371" s="138">
        <f t="shared" si="395"/>
        <v>31076514.099999994</v>
      </c>
      <c r="H371" s="145">
        <f t="shared" si="395"/>
        <v>31076514.099999994</v>
      </c>
      <c r="I371" s="141">
        <f t="shared" si="377"/>
        <v>5237471.099999994</v>
      </c>
      <c r="M371" s="33">
        <v>81700</v>
      </c>
      <c r="N371" s="33" t="s">
        <v>1049</v>
      </c>
      <c r="P371" s="33" t="str">
        <f t="shared" si="378"/>
        <v>ACCESORIOS DE INCENTIVOS ECONOMICOS</v>
      </c>
    </row>
    <row r="372" spans="1:16" x14ac:dyDescent="0.25">
      <c r="A372" s="162" t="s">
        <v>1050</v>
      </c>
      <c r="B372" s="162" t="s">
        <v>1051</v>
      </c>
      <c r="C372" s="139">
        <f>IFERROR(VLOOKUP(A372,TABLA1,8,FALSE),0)</f>
        <v>7248</v>
      </c>
      <c r="D372" s="146">
        <f t="shared" si="373"/>
        <v>7248</v>
      </c>
      <c r="E372" s="139">
        <f t="shared" si="376"/>
        <v>823.69999999999982</v>
      </c>
      <c r="F372" s="146">
        <f t="shared" si="374"/>
        <v>8071.7</v>
      </c>
      <c r="G372" s="139">
        <f t="shared" si="395"/>
        <v>8071.7</v>
      </c>
      <c r="H372" s="146">
        <f t="shared" si="395"/>
        <v>8071.7</v>
      </c>
      <c r="I372" s="142">
        <f t="shared" si="377"/>
        <v>823.69999999999982</v>
      </c>
      <c r="K372" t="s">
        <v>1050</v>
      </c>
      <c r="M372">
        <v>81701</v>
      </c>
      <c r="N372" t="s">
        <v>1051</v>
      </c>
      <c r="P372" t="str">
        <f t="shared" si="378"/>
        <v>ACTUALIZACION ISAN</v>
      </c>
    </row>
    <row r="373" spans="1:16" ht="23.25" x14ac:dyDescent="0.25">
      <c r="A373" s="162" t="s">
        <v>1052</v>
      </c>
      <c r="B373" s="162" t="s">
        <v>1053</v>
      </c>
      <c r="C373" s="139">
        <f>IFERROR(VLOOKUP(A373,TABLA1,8,FALSE),0)</f>
        <v>26436</v>
      </c>
      <c r="D373" s="146">
        <f t="shared" si="373"/>
        <v>26436</v>
      </c>
      <c r="E373" s="139">
        <f t="shared" si="376"/>
        <v>599190.89999999991</v>
      </c>
      <c r="F373" s="146">
        <f t="shared" si="374"/>
        <v>625626.89999999991</v>
      </c>
      <c r="G373" s="139">
        <f t="shared" si="395"/>
        <v>625626.89999999991</v>
      </c>
      <c r="H373" s="146">
        <f t="shared" si="395"/>
        <v>625626.89999999991</v>
      </c>
      <c r="I373" s="142">
        <f t="shared" si="377"/>
        <v>599190.89999999991</v>
      </c>
      <c r="K373" t="s">
        <v>1052</v>
      </c>
      <c r="M373">
        <v>81703</v>
      </c>
      <c r="N373" t="s">
        <v>1053</v>
      </c>
      <c r="P373" t="str">
        <f t="shared" si="378"/>
        <v>ACTUALIZACION IMPUESTO SOBRE LA RENTA FISCALIZACION PERSONAS MORALES Y FISICAS</v>
      </c>
    </row>
    <row r="374" spans="1:16" x14ac:dyDescent="0.25">
      <c r="A374" s="162" t="s">
        <v>1054</v>
      </c>
      <c r="B374" s="162" t="s">
        <v>1055</v>
      </c>
      <c r="C374" s="139">
        <f>IFERROR(VLOOKUP(A374,TABLA1,8,FALSE),0)</f>
        <v>142080</v>
      </c>
      <c r="D374" s="146">
        <f t="shared" si="373"/>
        <v>142080</v>
      </c>
      <c r="E374" s="139">
        <f t="shared" si="376"/>
        <v>16425.23000000001</v>
      </c>
      <c r="F374" s="146">
        <f t="shared" si="374"/>
        <v>158505.23000000001</v>
      </c>
      <c r="G374" s="139">
        <f t="shared" si="395"/>
        <v>158505.23000000001</v>
      </c>
      <c r="H374" s="146">
        <f t="shared" si="395"/>
        <v>158505.23000000001</v>
      </c>
      <c r="I374" s="142">
        <f t="shared" si="377"/>
        <v>16425.23000000001</v>
      </c>
      <c r="K374" t="s">
        <v>1054</v>
      </c>
      <c r="M374">
        <v>81704</v>
      </c>
      <c r="N374" t="s">
        <v>1055</v>
      </c>
      <c r="P374" t="str">
        <f t="shared" si="378"/>
        <v>ACTUALIZACION IMPUESTO AL VALOR AGREGADO FISCALIZACION</v>
      </c>
    </row>
    <row r="375" spans="1:16" x14ac:dyDescent="0.25">
      <c r="A375" s="162" t="s">
        <v>1579</v>
      </c>
      <c r="B375" s="162" t="s">
        <v>1580</v>
      </c>
      <c r="C375" s="139">
        <f>IFERROR(VLOOKUP(A375,TABLA1,8,FALSE),0)</f>
        <v>0</v>
      </c>
      <c r="D375" s="146">
        <f t="shared" ref="D375" si="416">VLOOKUP(A375,TABLA1,5,FALSE)</f>
        <v>0</v>
      </c>
      <c r="E375" s="139">
        <f t="shared" ref="E375" si="417">+F375-D375</f>
        <v>0</v>
      </c>
      <c r="F375" s="146">
        <f t="shared" ref="F375" si="418">VLOOKUP(A375,TABLA1,6,FALSE)</f>
        <v>0</v>
      </c>
      <c r="G375" s="139">
        <f t="shared" ref="G375" si="419">+F375</f>
        <v>0</v>
      </c>
      <c r="H375" s="146">
        <f t="shared" ref="H375" si="420">+G375</f>
        <v>0</v>
      </c>
      <c r="I375" s="142">
        <f t="shared" ref="I375" si="421">+H375-C375</f>
        <v>0</v>
      </c>
    </row>
    <row r="376" spans="1:16" x14ac:dyDescent="0.25">
      <c r="A376" s="162" t="s">
        <v>1057</v>
      </c>
      <c r="B376" s="162" t="s">
        <v>1058</v>
      </c>
      <c r="C376" s="139">
        <f t="shared" si="372"/>
        <v>65436</v>
      </c>
      <c r="D376" s="146">
        <f t="shared" si="373"/>
        <v>65436</v>
      </c>
      <c r="E376" s="139">
        <f t="shared" si="376"/>
        <v>3922</v>
      </c>
      <c r="F376" s="146">
        <f t="shared" si="374"/>
        <v>69358</v>
      </c>
      <c r="G376" s="139">
        <f t="shared" si="395"/>
        <v>69358</v>
      </c>
      <c r="H376" s="146">
        <f t="shared" si="395"/>
        <v>69358</v>
      </c>
      <c r="I376" s="142">
        <f t="shared" si="377"/>
        <v>3922</v>
      </c>
      <c r="K376" t="s">
        <v>1057</v>
      </c>
      <c r="M376">
        <v>81713</v>
      </c>
      <c r="N376" t="s">
        <v>1058</v>
      </c>
      <c r="P376" t="str">
        <f t="shared" si="378"/>
        <v>ACTUALIZACION RECAUDACION 5% ENAJENACION DE BIENES INMUEBLES</v>
      </c>
    </row>
    <row r="377" spans="1:16" x14ac:dyDescent="0.25">
      <c r="A377" s="162" t="s">
        <v>1059</v>
      </c>
      <c r="B377" s="162" t="s">
        <v>1060</v>
      </c>
      <c r="C377" s="139">
        <f t="shared" si="372"/>
        <v>19733</v>
      </c>
      <c r="D377" s="146">
        <f t="shared" si="373"/>
        <v>19733</v>
      </c>
      <c r="E377" s="139">
        <f t="shared" si="376"/>
        <v>-19733</v>
      </c>
      <c r="F377" s="146">
        <f t="shared" si="374"/>
        <v>0</v>
      </c>
      <c r="G377" s="139">
        <f t="shared" si="395"/>
        <v>0</v>
      </c>
      <c r="H377" s="146">
        <f t="shared" si="395"/>
        <v>0</v>
      </c>
      <c r="I377" s="142">
        <f t="shared" si="377"/>
        <v>-19733</v>
      </c>
      <c r="K377" t="s">
        <v>1059</v>
      </c>
      <c r="M377">
        <v>81714</v>
      </c>
      <c r="N377" t="s">
        <v>1060</v>
      </c>
      <c r="P377" t="str">
        <f t="shared" si="378"/>
        <v>ACTUALIZACION MULTAS FEDERALES NO FISCALES</v>
      </c>
    </row>
    <row r="378" spans="1:16" x14ac:dyDescent="0.25">
      <c r="A378" s="161" t="s">
        <v>1815</v>
      </c>
      <c r="B378" s="162" t="s">
        <v>1816</v>
      </c>
      <c r="C378" s="139">
        <f t="shared" ref="C378" si="422">VLOOKUP(A378,TABLA1,8,FALSE)</f>
        <v>682</v>
      </c>
      <c r="D378" s="146">
        <f t="shared" ref="D378" si="423">VLOOKUP(A378,TABLA1,5,FALSE)</f>
        <v>682</v>
      </c>
      <c r="E378" s="139">
        <f t="shared" ref="E378" si="424">+F378-D378</f>
        <v>-682</v>
      </c>
      <c r="F378" s="146">
        <f t="shared" ref="F378" si="425">VLOOKUP(A378,TABLA1,6,FALSE)</f>
        <v>0</v>
      </c>
      <c r="G378" s="139">
        <f t="shared" ref="G378" si="426">+F378</f>
        <v>0</v>
      </c>
      <c r="H378" s="146">
        <f t="shared" ref="H378" si="427">+G378</f>
        <v>0</v>
      </c>
      <c r="I378" s="142">
        <f t="shared" ref="I378" si="428">+H378-C378</f>
        <v>-682</v>
      </c>
    </row>
    <row r="379" spans="1:16" x14ac:dyDescent="0.25">
      <c r="A379" s="162" t="s">
        <v>1061</v>
      </c>
      <c r="B379" s="162" t="s">
        <v>1062</v>
      </c>
      <c r="C379" s="139">
        <f t="shared" si="372"/>
        <v>9227</v>
      </c>
      <c r="D379" s="146">
        <f t="shared" si="373"/>
        <v>9227</v>
      </c>
      <c r="E379" s="139">
        <f t="shared" si="376"/>
        <v>10121.390000000003</v>
      </c>
      <c r="F379" s="146">
        <f t="shared" si="374"/>
        <v>19348.390000000003</v>
      </c>
      <c r="G379" s="139">
        <f t="shared" si="395"/>
        <v>19348.390000000003</v>
      </c>
      <c r="H379" s="146">
        <f t="shared" si="395"/>
        <v>19348.390000000003</v>
      </c>
      <c r="I379" s="142">
        <f t="shared" si="377"/>
        <v>10121.390000000003</v>
      </c>
      <c r="K379" t="s">
        <v>1061</v>
      </c>
      <c r="M379">
        <v>81719</v>
      </c>
      <c r="N379" t="s">
        <v>1062</v>
      </c>
      <c r="P379" t="str">
        <f t="shared" si="378"/>
        <v>ACTUALIZACION ISR RETENEDORES PF Y PM FISCALIZACION CONCURRENTE</v>
      </c>
    </row>
    <row r="380" spans="1:16" ht="23.25" x14ac:dyDescent="0.25">
      <c r="A380" s="162" t="s">
        <v>1063</v>
      </c>
      <c r="B380" s="162" t="s">
        <v>1486</v>
      </c>
      <c r="C380" s="139">
        <f t="shared" si="372"/>
        <v>0</v>
      </c>
      <c r="D380" s="146">
        <f t="shared" si="373"/>
        <v>0</v>
      </c>
      <c r="E380" s="139">
        <f t="shared" si="376"/>
        <v>0</v>
      </c>
      <c r="F380" s="146">
        <f t="shared" si="374"/>
        <v>0</v>
      </c>
      <c r="G380" s="139">
        <f t="shared" si="395"/>
        <v>0</v>
      </c>
      <c r="H380" s="146">
        <f t="shared" si="395"/>
        <v>0</v>
      </c>
      <c r="I380" s="142">
        <f t="shared" si="377"/>
        <v>0</v>
      </c>
      <c r="K380" t="s">
        <v>1063</v>
      </c>
      <c r="M380">
        <v>81720</v>
      </c>
      <c r="N380" t="s">
        <v>1387</v>
      </c>
      <c r="O380" t="s">
        <v>1388</v>
      </c>
      <c r="P380" t="str">
        <f t="shared" si="378"/>
        <v>ACTUALIZACION IMPUESTO ESPECIAL SOBRE PRODUCCION Y SERVICIOS POR VENTA DE GASOLINA Y DIESEL FISCALIZACION CONCURRENTE</v>
      </c>
    </row>
    <row r="381" spans="1:16" x14ac:dyDescent="0.25">
      <c r="A381" s="162" t="s">
        <v>1424</v>
      </c>
      <c r="B381" s="162" t="s">
        <v>1425</v>
      </c>
      <c r="C381" s="139">
        <f t="shared" si="372"/>
        <v>0</v>
      </c>
      <c r="D381" s="146">
        <f t="shared" si="373"/>
        <v>0</v>
      </c>
      <c r="E381" s="139">
        <f t="shared" si="376"/>
        <v>0</v>
      </c>
      <c r="F381" s="146">
        <f t="shared" si="374"/>
        <v>0</v>
      </c>
      <c r="G381" s="139">
        <f t="shared" si="395"/>
        <v>0</v>
      </c>
      <c r="H381" s="146">
        <f t="shared" si="395"/>
        <v>0</v>
      </c>
      <c r="I381" s="142">
        <f t="shared" si="377"/>
        <v>0</v>
      </c>
      <c r="K381" t="s">
        <v>1424</v>
      </c>
      <c r="M381">
        <v>81721</v>
      </c>
      <c r="N381" t="s">
        <v>1425</v>
      </c>
      <c r="P381" t="str">
        <f t="shared" si="378"/>
        <v>ACTUALIZACION MORATORIA IETU CREDITO EN PARCIALIDADES</v>
      </c>
    </row>
    <row r="382" spans="1:16" x14ac:dyDescent="0.25">
      <c r="A382" s="161" t="s">
        <v>1526</v>
      </c>
      <c r="B382" s="162" t="s">
        <v>1525</v>
      </c>
      <c r="C382" s="139">
        <f t="shared" ref="C382" si="429">VLOOKUP(A382,TABLA1,8,FALSE)</f>
        <v>35828</v>
      </c>
      <c r="D382" s="146">
        <f t="shared" ref="D382" si="430">VLOOKUP(A382,TABLA1,5,FALSE)</f>
        <v>35828</v>
      </c>
      <c r="E382" s="139">
        <f t="shared" ref="E382" si="431">+F382-D382</f>
        <v>5705685.4000000004</v>
      </c>
      <c r="F382" s="146">
        <f t="shared" ref="F382" si="432">VLOOKUP(A382,TABLA1,6,FALSE)</f>
        <v>5741513.4000000004</v>
      </c>
      <c r="G382" s="139">
        <f t="shared" ref="G382" si="433">+F382</f>
        <v>5741513.4000000004</v>
      </c>
      <c r="H382" s="146">
        <f t="shared" ref="H382" si="434">+G382</f>
        <v>5741513.4000000004</v>
      </c>
      <c r="I382" s="142">
        <f t="shared" ref="I382" si="435">+H382-C382</f>
        <v>5705685.4000000004</v>
      </c>
    </row>
    <row r="383" spans="1:16" x14ac:dyDescent="0.25">
      <c r="A383" s="162" t="s">
        <v>1064</v>
      </c>
      <c r="B383" s="162" t="s">
        <v>1065</v>
      </c>
      <c r="C383" s="139">
        <f t="shared" si="372"/>
        <v>85440</v>
      </c>
      <c r="D383" s="146">
        <f t="shared" si="373"/>
        <v>85440</v>
      </c>
      <c r="E383" s="139">
        <f t="shared" si="376"/>
        <v>-41970.2</v>
      </c>
      <c r="F383" s="146">
        <f t="shared" si="374"/>
        <v>43469.8</v>
      </c>
      <c r="G383" s="139">
        <f t="shared" si="395"/>
        <v>43469.8</v>
      </c>
      <c r="H383" s="146">
        <f t="shared" si="395"/>
        <v>43469.8</v>
      </c>
      <c r="I383" s="142">
        <f t="shared" si="377"/>
        <v>-41970.2</v>
      </c>
      <c r="K383" t="s">
        <v>1064</v>
      </c>
      <c r="M383">
        <v>81731</v>
      </c>
      <c r="N383" t="s">
        <v>1065</v>
      </c>
      <c r="P383" t="str">
        <f t="shared" si="378"/>
        <v>RECARGOS ISAN</v>
      </c>
    </row>
    <row r="384" spans="1:16" x14ac:dyDescent="0.25">
      <c r="A384" s="162" t="s">
        <v>1066</v>
      </c>
      <c r="B384" s="162" t="s">
        <v>1067</v>
      </c>
      <c r="C384" s="139">
        <f t="shared" si="372"/>
        <v>377397</v>
      </c>
      <c r="D384" s="146">
        <f t="shared" si="373"/>
        <v>377397</v>
      </c>
      <c r="E384" s="139">
        <f t="shared" si="376"/>
        <v>2347296.0999999996</v>
      </c>
      <c r="F384" s="146">
        <f t="shared" si="374"/>
        <v>2724693.0999999996</v>
      </c>
      <c r="G384" s="139">
        <f t="shared" si="395"/>
        <v>2724693.0999999996</v>
      </c>
      <c r="H384" s="146">
        <f t="shared" si="395"/>
        <v>2724693.0999999996</v>
      </c>
      <c r="I384" s="142">
        <f t="shared" si="377"/>
        <v>2347296.0999999996</v>
      </c>
      <c r="K384" t="s">
        <v>1066</v>
      </c>
      <c r="M384">
        <v>81733</v>
      </c>
      <c r="N384" t="s">
        <v>1067</v>
      </c>
      <c r="P384" t="str">
        <f t="shared" si="378"/>
        <v>RECARGOS IMPUESTO SOBRE LA RENTA FISCALIZACION PERSONAS MORALES Y FISICAS</v>
      </c>
    </row>
    <row r="385" spans="1:16" x14ac:dyDescent="0.25">
      <c r="A385" s="162" t="s">
        <v>1068</v>
      </c>
      <c r="B385" s="162" t="s">
        <v>1069</v>
      </c>
      <c r="C385" s="139">
        <f t="shared" si="372"/>
        <v>2050766</v>
      </c>
      <c r="D385" s="146">
        <f t="shared" si="373"/>
        <v>2050766</v>
      </c>
      <c r="E385" s="139">
        <f t="shared" si="376"/>
        <v>-253371.79999999981</v>
      </c>
      <c r="F385" s="146">
        <f t="shared" si="374"/>
        <v>1797394.2000000002</v>
      </c>
      <c r="G385" s="139">
        <f t="shared" si="395"/>
        <v>1797394.2000000002</v>
      </c>
      <c r="H385" s="146">
        <f t="shared" si="395"/>
        <v>1797394.2000000002</v>
      </c>
      <c r="I385" s="142">
        <f t="shared" si="377"/>
        <v>-253371.79999999981</v>
      </c>
      <c r="K385" t="s">
        <v>1068</v>
      </c>
      <c r="M385">
        <v>81734</v>
      </c>
      <c r="N385" t="s">
        <v>1069</v>
      </c>
      <c r="P385" t="str">
        <f t="shared" si="378"/>
        <v>RECARGOS IMPUESTO AL VALOR AGREGADO FISCALIZACION</v>
      </c>
    </row>
    <row r="386" spans="1:16" ht="23.25" x14ac:dyDescent="0.25">
      <c r="A386" s="162" t="s">
        <v>1070</v>
      </c>
      <c r="B386" s="162" t="s">
        <v>1681</v>
      </c>
      <c r="C386" s="139">
        <f t="shared" ref="C386:C451" si="436">VLOOKUP(A386,TABLA1,8,FALSE)</f>
        <v>4388</v>
      </c>
      <c r="D386" s="146">
        <f t="shared" ref="D386:D451" si="437">VLOOKUP(A386,TABLA1,5,FALSE)</f>
        <v>4388</v>
      </c>
      <c r="E386" s="139">
        <f t="shared" si="376"/>
        <v>-4388</v>
      </c>
      <c r="F386" s="146">
        <f t="shared" ref="F386:F451" si="438">VLOOKUP(A386,TABLA1,6,FALSE)</f>
        <v>0</v>
      </c>
      <c r="G386" s="139">
        <f t="shared" ref="G386:H403" si="439">+F386</f>
        <v>0</v>
      </c>
      <c r="H386" s="146">
        <f t="shared" si="439"/>
        <v>0</v>
      </c>
      <c r="I386" s="142">
        <f t="shared" si="377"/>
        <v>-4388</v>
      </c>
      <c r="K386" t="s">
        <v>1070</v>
      </c>
      <c r="M386">
        <v>81735</v>
      </c>
      <c r="N386" t="s">
        <v>1071</v>
      </c>
      <c r="P386" t="str">
        <f t="shared" si="378"/>
        <v>RECARGOS IMPUESTO EMPRESARIAL A TASA UNICA</v>
      </c>
    </row>
    <row r="387" spans="1:16" ht="23.25" x14ac:dyDescent="0.25">
      <c r="A387" s="162" t="s">
        <v>1514</v>
      </c>
      <c r="B387" s="162" t="s">
        <v>1683</v>
      </c>
      <c r="C387" s="139">
        <f t="shared" ref="C387" si="440">VLOOKUP(A387,TABLA1,8,FALSE)</f>
        <v>0</v>
      </c>
      <c r="D387" s="146">
        <f t="shared" ref="D387" si="441">VLOOKUP(A387,TABLA1,5,FALSE)</f>
        <v>0</v>
      </c>
      <c r="E387" s="139">
        <f t="shared" ref="E387" si="442">+F387-D387</f>
        <v>0</v>
      </c>
      <c r="F387" s="146">
        <f t="shared" ref="F387" si="443">VLOOKUP(A387,TABLA1,6,FALSE)</f>
        <v>0</v>
      </c>
      <c r="G387" s="139">
        <f t="shared" ref="G387" si="444">+F387</f>
        <v>0</v>
      </c>
      <c r="H387" s="146">
        <f t="shared" ref="H387" si="445">+G387</f>
        <v>0</v>
      </c>
      <c r="I387" s="142">
        <f t="shared" ref="I387" si="446">+H387-C387</f>
        <v>0</v>
      </c>
      <c r="M387">
        <v>81736</v>
      </c>
    </row>
    <row r="388" spans="1:16" x14ac:dyDescent="0.25">
      <c r="A388" s="162" t="s">
        <v>1581</v>
      </c>
      <c r="B388" s="162" t="s">
        <v>1582</v>
      </c>
      <c r="C388" s="139">
        <f t="shared" ref="C388" si="447">VLOOKUP(A388,TABLA1,8,FALSE)</f>
        <v>0</v>
      </c>
      <c r="D388" s="146">
        <f t="shared" ref="D388" si="448">VLOOKUP(A388,TABLA1,5,FALSE)</f>
        <v>0</v>
      </c>
      <c r="E388" s="139">
        <f t="shared" ref="E388" si="449">+F388-D388</f>
        <v>0</v>
      </c>
      <c r="F388" s="146">
        <f t="shared" ref="F388" si="450">VLOOKUP(A388,TABLA1,6,FALSE)</f>
        <v>0</v>
      </c>
      <c r="G388" s="139">
        <f t="shared" ref="G388" si="451">+F388</f>
        <v>0</v>
      </c>
      <c r="H388" s="146">
        <f t="shared" ref="H388" si="452">+G388</f>
        <v>0</v>
      </c>
      <c r="I388" s="142">
        <f t="shared" ref="I388" si="453">+H388-C388</f>
        <v>0</v>
      </c>
    </row>
    <row r="389" spans="1:16" x14ac:dyDescent="0.25">
      <c r="A389" s="162" t="s">
        <v>1074</v>
      </c>
      <c r="B389" s="162" t="s">
        <v>1075</v>
      </c>
      <c r="C389" s="139">
        <f t="shared" si="436"/>
        <v>246456</v>
      </c>
      <c r="D389" s="146">
        <f t="shared" si="437"/>
        <v>246456</v>
      </c>
      <c r="E389" s="139">
        <f t="shared" si="376"/>
        <v>-33023.109999999986</v>
      </c>
      <c r="F389" s="146">
        <f t="shared" si="438"/>
        <v>213432.89</v>
      </c>
      <c r="G389" s="139">
        <f t="shared" si="439"/>
        <v>213432.89</v>
      </c>
      <c r="H389" s="146">
        <f t="shared" si="439"/>
        <v>213432.89</v>
      </c>
      <c r="I389" s="142">
        <f t="shared" si="377"/>
        <v>-33023.109999999986</v>
      </c>
      <c r="K389" t="s">
        <v>1073</v>
      </c>
      <c r="M389">
        <v>81743</v>
      </c>
      <c r="N389" t="s">
        <v>1075</v>
      </c>
      <c r="P389" t="str">
        <f t="shared" si="378"/>
        <v>RECARGOS RECAUDACION 5% ENAJENACION DE BIENES INMUEBLES</v>
      </c>
    </row>
    <row r="390" spans="1:16" x14ac:dyDescent="0.25">
      <c r="A390" s="162" t="s">
        <v>1076</v>
      </c>
      <c r="B390" s="162" t="s">
        <v>1077</v>
      </c>
      <c r="C390" s="139">
        <f t="shared" si="436"/>
        <v>382106</v>
      </c>
      <c r="D390" s="146">
        <f t="shared" si="437"/>
        <v>382106</v>
      </c>
      <c r="E390" s="139">
        <f t="shared" si="376"/>
        <v>-48402.460000000021</v>
      </c>
      <c r="F390" s="146">
        <f t="shared" si="438"/>
        <v>333703.53999999998</v>
      </c>
      <c r="G390" s="139">
        <f t="shared" si="439"/>
        <v>333703.53999999998</v>
      </c>
      <c r="H390" s="146">
        <f t="shared" si="439"/>
        <v>333703.53999999998</v>
      </c>
      <c r="I390" s="142">
        <f t="shared" si="377"/>
        <v>-48402.460000000021</v>
      </c>
      <c r="K390" t="s">
        <v>1074</v>
      </c>
      <c r="M390">
        <v>81744</v>
      </c>
      <c r="N390" t="s">
        <v>1077</v>
      </c>
      <c r="P390" t="str">
        <f t="shared" si="378"/>
        <v>RECARGOS ISR RETENEDORES PF Y PM FISCALIZACION CONCURRENTE</v>
      </c>
    </row>
    <row r="391" spans="1:16" x14ac:dyDescent="0.25">
      <c r="A391" s="161" t="s">
        <v>1521</v>
      </c>
      <c r="B391" s="162" t="s">
        <v>1522</v>
      </c>
      <c r="C391" s="139">
        <f t="shared" ref="C391" si="454">VLOOKUP(A391,TABLA1,8,FALSE)</f>
        <v>0</v>
      </c>
      <c r="D391" s="146">
        <f t="shared" ref="D391" si="455">VLOOKUP(A391,TABLA1,5,FALSE)</f>
        <v>0</v>
      </c>
      <c r="E391" s="139">
        <f t="shared" ref="E391" si="456">+F391-D391</f>
        <v>0</v>
      </c>
      <c r="F391" s="146">
        <f t="shared" ref="F391" si="457">VLOOKUP(A391,TABLA1,6,FALSE)</f>
        <v>0</v>
      </c>
      <c r="G391" s="139">
        <f t="shared" ref="G391" si="458">+F391</f>
        <v>0</v>
      </c>
      <c r="H391" s="146">
        <f t="shared" ref="H391" si="459">+G391</f>
        <v>0</v>
      </c>
      <c r="I391" s="142">
        <f t="shared" ref="I391" si="460">+H391-C391</f>
        <v>0</v>
      </c>
      <c r="M391">
        <v>81751</v>
      </c>
    </row>
    <row r="392" spans="1:16" x14ac:dyDescent="0.25">
      <c r="A392" s="161" t="s">
        <v>1527</v>
      </c>
      <c r="B392" s="162" t="s">
        <v>1528</v>
      </c>
      <c r="C392" s="139">
        <f t="shared" ref="C392" si="461">VLOOKUP(A392,TABLA1,8,FALSE)</f>
        <v>112731</v>
      </c>
      <c r="D392" s="146">
        <f t="shared" ref="D392" si="462">VLOOKUP(A392,TABLA1,5,FALSE)</f>
        <v>112731</v>
      </c>
      <c r="E392" s="139">
        <f t="shared" ref="E392" si="463">+F392-D392</f>
        <v>-78160.800000000003</v>
      </c>
      <c r="F392" s="146">
        <f t="shared" ref="F392" si="464">VLOOKUP(A392,TABLA1,6,FALSE)</f>
        <v>34570.199999999997</v>
      </c>
      <c r="G392" s="139">
        <f t="shared" ref="G392" si="465">+F392</f>
        <v>34570.199999999997</v>
      </c>
      <c r="H392" s="146">
        <f t="shared" ref="H392" si="466">+G392</f>
        <v>34570.199999999997</v>
      </c>
      <c r="I392" s="142">
        <f t="shared" ref="I392" si="467">+H392-C392</f>
        <v>-78160.800000000003</v>
      </c>
    </row>
    <row r="393" spans="1:16" x14ac:dyDescent="0.25">
      <c r="A393" s="162" t="s">
        <v>1078</v>
      </c>
      <c r="B393" s="162" t="s">
        <v>1079</v>
      </c>
      <c r="C393" s="139">
        <f t="shared" si="436"/>
        <v>9382431</v>
      </c>
      <c r="D393" s="146">
        <f t="shared" si="437"/>
        <v>9382431</v>
      </c>
      <c r="E393" s="139">
        <f t="shared" si="376"/>
        <v>-4396842.8499999996</v>
      </c>
      <c r="F393" s="146">
        <f t="shared" si="438"/>
        <v>4985588.1500000004</v>
      </c>
      <c r="G393" s="139">
        <f t="shared" si="439"/>
        <v>4985588.1500000004</v>
      </c>
      <c r="H393" s="146">
        <f t="shared" si="439"/>
        <v>4985588.1500000004</v>
      </c>
      <c r="I393" s="142">
        <f t="shared" si="377"/>
        <v>-4396842.8499999996</v>
      </c>
      <c r="K393" t="s">
        <v>1076</v>
      </c>
      <c r="M393">
        <v>81763</v>
      </c>
      <c r="N393" t="s">
        <v>1079</v>
      </c>
      <c r="P393" t="str">
        <f t="shared" si="378"/>
        <v>MULTAS FISCALIZACION CONCURRENTE</v>
      </c>
    </row>
    <row r="394" spans="1:16" x14ac:dyDescent="0.25">
      <c r="A394" s="162" t="s">
        <v>1080</v>
      </c>
      <c r="B394" s="162" t="s">
        <v>1081</v>
      </c>
      <c r="C394" s="139">
        <f t="shared" si="436"/>
        <v>9468742</v>
      </c>
      <c r="D394" s="146">
        <f t="shared" si="437"/>
        <v>9468742</v>
      </c>
      <c r="E394" s="139">
        <f t="shared" ref="E394:E456" si="468">+F394-D394</f>
        <v>3288819.4499999993</v>
      </c>
      <c r="F394" s="146">
        <f t="shared" si="438"/>
        <v>12757561.449999999</v>
      </c>
      <c r="G394" s="139">
        <f t="shared" si="439"/>
        <v>12757561.449999999</v>
      </c>
      <c r="H394" s="146">
        <f t="shared" si="439"/>
        <v>12757561.449999999</v>
      </c>
      <c r="I394" s="142">
        <f t="shared" ref="I394:I456" si="469">+H394-C394</f>
        <v>3288819.4499999993</v>
      </c>
      <c r="K394" t="s">
        <v>1078</v>
      </c>
      <c r="M394">
        <v>81764</v>
      </c>
      <c r="N394" t="s">
        <v>1081</v>
      </c>
      <c r="P394" t="str">
        <f t="shared" ref="P394:P456" si="470">N394&amp;O394</f>
        <v>MULTAS POR CORRECCION FISCAL</v>
      </c>
    </row>
    <row r="395" spans="1:16" x14ac:dyDescent="0.25">
      <c r="A395" s="162" t="s">
        <v>1082</v>
      </c>
      <c r="B395" s="162" t="s">
        <v>1083</v>
      </c>
      <c r="C395" s="139">
        <f t="shared" si="436"/>
        <v>3421916</v>
      </c>
      <c r="D395" s="146">
        <f t="shared" si="437"/>
        <v>3421916</v>
      </c>
      <c r="E395" s="139">
        <f t="shared" si="468"/>
        <v>-1858238.85</v>
      </c>
      <c r="F395" s="146">
        <f t="shared" si="438"/>
        <v>1563677.15</v>
      </c>
      <c r="G395" s="139">
        <f t="shared" si="439"/>
        <v>1563677.15</v>
      </c>
      <c r="H395" s="146">
        <f t="shared" si="439"/>
        <v>1563677.15</v>
      </c>
      <c r="I395" s="142">
        <f t="shared" si="469"/>
        <v>-1858238.85</v>
      </c>
      <c r="K395" t="s">
        <v>1080</v>
      </c>
      <c r="M395">
        <v>81769</v>
      </c>
      <c r="N395" t="s">
        <v>1083</v>
      </c>
      <c r="P395" t="str">
        <f t="shared" si="470"/>
        <v>MULTA VIGILANCIA EN EL CUMPLIMIENTO DE OBLIGACIONES</v>
      </c>
    </row>
    <row r="396" spans="1:16" s="33" customFormat="1" x14ac:dyDescent="0.25">
      <c r="A396" s="166" t="s">
        <v>1084</v>
      </c>
      <c r="B396" s="166" t="s">
        <v>1085</v>
      </c>
      <c r="C396" s="138">
        <f t="shared" si="436"/>
        <v>259</v>
      </c>
      <c r="D396" s="145">
        <f t="shared" si="437"/>
        <v>259</v>
      </c>
      <c r="E396" s="138">
        <f t="shared" si="468"/>
        <v>57896</v>
      </c>
      <c r="F396" s="145">
        <f t="shared" si="438"/>
        <v>58155</v>
      </c>
      <c r="G396" s="138">
        <f t="shared" si="439"/>
        <v>58155</v>
      </c>
      <c r="H396" s="145">
        <f t="shared" si="439"/>
        <v>58155</v>
      </c>
      <c r="I396" s="141">
        <f t="shared" si="469"/>
        <v>57896</v>
      </c>
      <c r="K396" s="33" t="s">
        <v>1082</v>
      </c>
      <c r="M396" s="33">
        <v>81800</v>
      </c>
      <c r="N396" s="33" t="s">
        <v>1085</v>
      </c>
      <c r="P396" s="33" t="str">
        <f t="shared" si="470"/>
        <v>CONTRIBUCIONES CAUSADAS EN EJERCICIOS FISCALES ANTERIORES</v>
      </c>
    </row>
    <row r="397" spans="1:16" x14ac:dyDescent="0.25">
      <c r="A397" s="162" t="s">
        <v>1086</v>
      </c>
      <c r="B397" s="162" t="s">
        <v>1087</v>
      </c>
      <c r="C397" s="139">
        <f t="shared" si="436"/>
        <v>0</v>
      </c>
      <c r="D397" s="146">
        <f t="shared" si="437"/>
        <v>0</v>
      </c>
      <c r="E397" s="139">
        <f t="shared" si="468"/>
        <v>0</v>
      </c>
      <c r="F397" s="146">
        <f t="shared" si="438"/>
        <v>0</v>
      </c>
      <c r="G397" s="139">
        <f t="shared" si="439"/>
        <v>0</v>
      </c>
      <c r="H397" s="146">
        <f t="shared" si="439"/>
        <v>0</v>
      </c>
      <c r="I397" s="142">
        <f t="shared" si="469"/>
        <v>0</v>
      </c>
      <c r="M397">
        <v>81801</v>
      </c>
      <c r="N397" t="s">
        <v>1087</v>
      </c>
      <c r="P397" t="str">
        <f t="shared" si="470"/>
        <v>IMPUESTO SOBRE TENENCIA O USO DE VEHICULOS</v>
      </c>
    </row>
    <row r="398" spans="1:16" ht="23.25" x14ac:dyDescent="0.25">
      <c r="A398" s="162" t="s">
        <v>1088</v>
      </c>
      <c r="B398" s="162" t="s">
        <v>1487</v>
      </c>
      <c r="C398" s="139">
        <f t="shared" si="436"/>
        <v>259</v>
      </c>
      <c r="D398" s="146">
        <f t="shared" si="437"/>
        <v>259</v>
      </c>
      <c r="E398" s="139">
        <f t="shared" si="468"/>
        <v>-259</v>
      </c>
      <c r="F398" s="146">
        <f t="shared" si="438"/>
        <v>0</v>
      </c>
      <c r="G398" s="139">
        <f t="shared" si="439"/>
        <v>0</v>
      </c>
      <c r="H398" s="146">
        <f t="shared" si="439"/>
        <v>0</v>
      </c>
      <c r="I398" s="142">
        <f t="shared" si="469"/>
        <v>-259</v>
      </c>
      <c r="M398">
        <v>81803</v>
      </c>
      <c r="N398" t="s">
        <v>1389</v>
      </c>
      <c r="O398" t="s">
        <v>1390</v>
      </c>
      <c r="P398" t="str">
        <f t="shared" si="470"/>
        <v>IMPUESTO ESPECIAL SOBRE PRODUCCION Y SERVICIOS POR VENTA DE GASOLINA Y DIESEL FISCALIZACIÓN CONCURRENTE</v>
      </c>
    </row>
    <row r="399" spans="1:16" x14ac:dyDescent="0.25">
      <c r="A399" s="162" t="s">
        <v>1089</v>
      </c>
      <c r="B399" s="162" t="s">
        <v>1090</v>
      </c>
      <c r="C399" s="139">
        <f t="shared" si="436"/>
        <v>0</v>
      </c>
      <c r="D399" s="146">
        <f t="shared" si="437"/>
        <v>0</v>
      </c>
      <c r="E399" s="139">
        <f t="shared" si="468"/>
        <v>58155</v>
      </c>
      <c r="F399" s="146">
        <f t="shared" si="438"/>
        <v>58155</v>
      </c>
      <c r="G399" s="139">
        <f t="shared" si="439"/>
        <v>58155</v>
      </c>
      <c r="H399" s="146">
        <f t="shared" si="439"/>
        <v>58155</v>
      </c>
      <c r="I399" s="142">
        <f t="shared" si="469"/>
        <v>58155</v>
      </c>
      <c r="M399">
        <v>81804</v>
      </c>
      <c r="N399" t="s">
        <v>1090</v>
      </c>
      <c r="P399" t="str">
        <f t="shared" si="470"/>
        <v>IMPUESTO EMPRESARIAL A TASA UNICA FISCALIZACION</v>
      </c>
    </row>
    <row r="400" spans="1:16" x14ac:dyDescent="0.25">
      <c r="A400" s="162" t="s">
        <v>1091</v>
      </c>
      <c r="B400" s="162" t="s">
        <v>1092</v>
      </c>
      <c r="C400" s="139">
        <f t="shared" si="436"/>
        <v>0</v>
      </c>
      <c r="D400" s="146">
        <f t="shared" si="437"/>
        <v>0</v>
      </c>
      <c r="E400" s="139">
        <f t="shared" si="468"/>
        <v>0</v>
      </c>
      <c r="F400" s="146">
        <f t="shared" si="438"/>
        <v>0</v>
      </c>
      <c r="G400" s="139">
        <f t="shared" si="439"/>
        <v>0</v>
      </c>
      <c r="H400" s="146">
        <f t="shared" si="439"/>
        <v>0</v>
      </c>
      <c r="I400" s="142">
        <f t="shared" si="469"/>
        <v>0</v>
      </c>
      <c r="M400">
        <v>81805</v>
      </c>
      <c r="N400" t="s">
        <v>1092</v>
      </c>
      <c r="P400" t="str">
        <f t="shared" si="470"/>
        <v>INCENTIVOS DE FISCALIZACION ISR REGIMEN DE PEQUEÑOS CONTRIBUYENTES</v>
      </c>
    </row>
    <row r="401" spans="1:16" x14ac:dyDescent="0.25">
      <c r="A401" s="162" t="s">
        <v>1093</v>
      </c>
      <c r="B401" s="162" t="s">
        <v>1094</v>
      </c>
      <c r="C401" s="139">
        <f t="shared" si="436"/>
        <v>0</v>
      </c>
      <c r="D401" s="146">
        <f t="shared" si="437"/>
        <v>0</v>
      </c>
      <c r="E401" s="139">
        <f t="shared" si="468"/>
        <v>0</v>
      </c>
      <c r="F401" s="146">
        <f t="shared" si="438"/>
        <v>0</v>
      </c>
      <c r="G401" s="139">
        <f t="shared" si="439"/>
        <v>0</v>
      </c>
      <c r="H401" s="146">
        <f t="shared" si="439"/>
        <v>0</v>
      </c>
      <c r="I401" s="142">
        <f t="shared" si="469"/>
        <v>0</v>
      </c>
      <c r="M401">
        <v>81806</v>
      </c>
      <c r="N401" t="s">
        <v>1094</v>
      </c>
      <c r="P401" t="str">
        <f t="shared" si="470"/>
        <v>INCENTIVOS DE FISCALIZACION IVA  REGIMEN DE PEQUEÑOS CONTRIBUYENTES</v>
      </c>
    </row>
    <row r="402" spans="1:16" ht="23.25" x14ac:dyDescent="0.25">
      <c r="A402" s="162" t="s">
        <v>1095</v>
      </c>
      <c r="B402" s="162" t="s">
        <v>1096</v>
      </c>
      <c r="C402" s="139">
        <f t="shared" si="436"/>
        <v>0</v>
      </c>
      <c r="D402" s="146">
        <f t="shared" si="437"/>
        <v>0</v>
      </c>
      <c r="E402" s="139">
        <f t="shared" si="468"/>
        <v>0</v>
      </c>
      <c r="F402" s="146">
        <f t="shared" si="438"/>
        <v>0</v>
      </c>
      <c r="G402" s="139">
        <f t="shared" si="439"/>
        <v>0</v>
      </c>
      <c r="H402" s="146">
        <f t="shared" si="439"/>
        <v>0</v>
      </c>
      <c r="I402" s="142">
        <f t="shared" si="469"/>
        <v>0</v>
      </c>
      <c r="M402">
        <v>81808</v>
      </c>
      <c r="N402" t="s">
        <v>1096</v>
      </c>
      <c r="P402" t="str">
        <f t="shared" si="470"/>
        <v>IMPUESTO ESPECIAL SOBRE PRODUCCION Y SERVICIOS POR VENTA DE GASOLINA Y DIESEL</v>
      </c>
    </row>
    <row r="403" spans="1:16" x14ac:dyDescent="0.25">
      <c r="A403" s="162" t="s">
        <v>1097</v>
      </c>
      <c r="B403" s="162" t="s">
        <v>1098</v>
      </c>
      <c r="C403" s="139">
        <f t="shared" si="436"/>
        <v>0</v>
      </c>
      <c r="D403" s="146">
        <f t="shared" si="437"/>
        <v>0</v>
      </c>
      <c r="E403" s="139">
        <f t="shared" si="468"/>
        <v>0</v>
      </c>
      <c r="F403" s="146">
        <f t="shared" si="438"/>
        <v>0</v>
      </c>
      <c r="G403" s="139">
        <f t="shared" si="439"/>
        <v>0</v>
      </c>
      <c r="H403" s="146">
        <f t="shared" si="439"/>
        <v>0</v>
      </c>
      <c r="I403" s="142">
        <f t="shared" si="469"/>
        <v>0</v>
      </c>
      <c r="M403">
        <v>81809</v>
      </c>
      <c r="N403" t="s">
        <v>1098</v>
      </c>
      <c r="P403" t="str">
        <f t="shared" si="470"/>
        <v>RECAUDACION ISR  REGIMEN PEQUEÑOS CONTRIBUYENTES</v>
      </c>
    </row>
    <row r="404" spans="1:16" x14ac:dyDescent="0.25">
      <c r="A404" s="162" t="s">
        <v>1099</v>
      </c>
      <c r="B404" s="162" t="s">
        <v>1100</v>
      </c>
      <c r="C404" s="139">
        <f t="shared" si="436"/>
        <v>0</v>
      </c>
      <c r="D404" s="146">
        <f t="shared" si="437"/>
        <v>0</v>
      </c>
      <c r="E404" s="139">
        <f t="shared" si="468"/>
        <v>0</v>
      </c>
      <c r="F404" s="146">
        <f t="shared" si="438"/>
        <v>0</v>
      </c>
      <c r="G404" s="139">
        <f t="shared" ref="G404:H419" si="471">+F404</f>
        <v>0</v>
      </c>
      <c r="H404" s="146">
        <f t="shared" si="471"/>
        <v>0</v>
      </c>
      <c r="I404" s="142">
        <f t="shared" si="469"/>
        <v>0</v>
      </c>
      <c r="M404">
        <v>81810</v>
      </c>
      <c r="N404" t="s">
        <v>1100</v>
      </c>
      <c r="P404" t="str">
        <f t="shared" si="470"/>
        <v>RECAUDACION  IVA  REGIMEN PEQUEÑOS CONTRIBUYENTES</v>
      </c>
    </row>
    <row r="405" spans="1:16" x14ac:dyDescent="0.25">
      <c r="A405" s="162" t="s">
        <v>1101</v>
      </c>
      <c r="B405" s="162" t="s">
        <v>1031</v>
      </c>
      <c r="C405" s="139">
        <f t="shared" si="436"/>
        <v>0</v>
      </c>
      <c r="D405" s="146">
        <f t="shared" si="437"/>
        <v>0</v>
      </c>
      <c r="E405" s="139">
        <f t="shared" si="468"/>
        <v>0</v>
      </c>
      <c r="F405" s="146">
        <f t="shared" si="438"/>
        <v>0</v>
      </c>
      <c r="G405" s="139">
        <f t="shared" si="471"/>
        <v>0</v>
      </c>
      <c r="H405" s="146">
        <f t="shared" si="471"/>
        <v>0</v>
      </c>
      <c r="I405" s="142">
        <f t="shared" si="469"/>
        <v>0</v>
      </c>
      <c r="M405">
        <v>81811</v>
      </c>
      <c r="N405" t="s">
        <v>1031</v>
      </c>
      <c r="P405" t="str">
        <f t="shared" si="470"/>
        <v>RECAUDACION REGIMEN INTERMEDIO</v>
      </c>
    </row>
    <row r="406" spans="1:16" s="33" customFormat="1" ht="23.25" x14ac:dyDescent="0.25">
      <c r="A406" s="166" t="s">
        <v>1102</v>
      </c>
      <c r="B406" s="166" t="s">
        <v>1103</v>
      </c>
      <c r="C406" s="138">
        <f t="shared" si="436"/>
        <v>32146</v>
      </c>
      <c r="D406" s="145">
        <f t="shared" si="437"/>
        <v>32146</v>
      </c>
      <c r="E406" s="138">
        <f t="shared" si="468"/>
        <v>-19292.989999999998</v>
      </c>
      <c r="F406" s="145">
        <f t="shared" si="438"/>
        <v>12853.01</v>
      </c>
      <c r="G406" s="138">
        <f t="shared" si="471"/>
        <v>12853.01</v>
      </c>
      <c r="H406" s="145">
        <f t="shared" si="471"/>
        <v>12853.01</v>
      </c>
      <c r="I406" s="141">
        <f t="shared" si="469"/>
        <v>-19292.989999999998</v>
      </c>
      <c r="M406" s="33">
        <v>81900</v>
      </c>
      <c r="N406" s="33" t="s">
        <v>1103</v>
      </c>
      <c r="P406" s="33" t="str">
        <f t="shared" si="470"/>
        <v>ACCESORIOS, CONTRIBUCIONES CAUSADOS EN EJERCICIOS FISCALES ANTERIORES</v>
      </c>
    </row>
    <row r="407" spans="1:16" x14ac:dyDescent="0.25">
      <c r="A407" s="162" t="s">
        <v>1104</v>
      </c>
      <c r="B407" s="162" t="s">
        <v>1105</v>
      </c>
      <c r="C407" s="139">
        <f t="shared" si="436"/>
        <v>0</v>
      </c>
      <c r="D407" s="146">
        <f t="shared" si="437"/>
        <v>0</v>
      </c>
      <c r="E407" s="139">
        <f t="shared" si="468"/>
        <v>14</v>
      </c>
      <c r="F407" s="146">
        <f t="shared" si="438"/>
        <v>14</v>
      </c>
      <c r="G407" s="139">
        <f t="shared" si="471"/>
        <v>14</v>
      </c>
      <c r="H407" s="146">
        <f t="shared" si="471"/>
        <v>14</v>
      </c>
      <c r="I407" s="142">
        <f t="shared" si="469"/>
        <v>14</v>
      </c>
      <c r="M407">
        <v>81901</v>
      </c>
      <c r="N407" t="s">
        <v>1105</v>
      </c>
      <c r="P407" t="str">
        <f t="shared" si="470"/>
        <v>ACTUALIZACION TENENCIAS</v>
      </c>
    </row>
    <row r="408" spans="1:16" x14ac:dyDescent="0.25">
      <c r="A408" s="162" t="s">
        <v>1106</v>
      </c>
      <c r="B408" s="162" t="s">
        <v>1107</v>
      </c>
      <c r="C408" s="139">
        <f t="shared" si="436"/>
        <v>0</v>
      </c>
      <c r="D408" s="146">
        <f t="shared" si="437"/>
        <v>0</v>
      </c>
      <c r="E408" s="139">
        <f t="shared" si="468"/>
        <v>0</v>
      </c>
      <c r="F408" s="146">
        <f t="shared" si="438"/>
        <v>0</v>
      </c>
      <c r="G408" s="139">
        <f t="shared" si="471"/>
        <v>0</v>
      </c>
      <c r="H408" s="146">
        <f t="shared" si="471"/>
        <v>0</v>
      </c>
      <c r="I408" s="142">
        <f t="shared" si="469"/>
        <v>0</v>
      </c>
      <c r="M408">
        <v>81902</v>
      </c>
      <c r="N408" t="s">
        <v>1107</v>
      </c>
      <c r="P408" t="str">
        <f t="shared" si="470"/>
        <v>RECARGOS TENENCIAS</v>
      </c>
    </row>
    <row r="409" spans="1:16" x14ac:dyDescent="0.25">
      <c r="A409" s="162" t="s">
        <v>1108</v>
      </c>
      <c r="B409" s="162" t="s">
        <v>1109</v>
      </c>
      <c r="C409" s="139">
        <f t="shared" si="436"/>
        <v>0</v>
      </c>
      <c r="D409" s="146">
        <f t="shared" si="437"/>
        <v>0</v>
      </c>
      <c r="E409" s="139">
        <f t="shared" si="468"/>
        <v>0</v>
      </c>
      <c r="F409" s="146">
        <f t="shared" si="438"/>
        <v>0</v>
      </c>
      <c r="G409" s="139">
        <f t="shared" si="471"/>
        <v>0</v>
      </c>
      <c r="H409" s="146">
        <f t="shared" si="471"/>
        <v>0</v>
      </c>
      <c r="I409" s="142">
        <f t="shared" si="469"/>
        <v>0</v>
      </c>
      <c r="M409">
        <v>81903</v>
      </c>
      <c r="N409" t="s">
        <v>1109</v>
      </c>
      <c r="P409" t="str">
        <f t="shared" si="470"/>
        <v>MULTAS TENENCIAS</v>
      </c>
    </row>
    <row r="410" spans="1:16" x14ac:dyDescent="0.25">
      <c r="A410" s="162" t="s">
        <v>1110</v>
      </c>
      <c r="B410" s="162" t="s">
        <v>1111</v>
      </c>
      <c r="C410" s="139">
        <f t="shared" si="436"/>
        <v>0</v>
      </c>
      <c r="D410" s="146">
        <f t="shared" si="437"/>
        <v>0</v>
      </c>
      <c r="E410" s="139">
        <f t="shared" si="468"/>
        <v>0</v>
      </c>
      <c r="F410" s="146">
        <f t="shared" si="438"/>
        <v>0</v>
      </c>
      <c r="G410" s="139">
        <f t="shared" si="471"/>
        <v>0</v>
      </c>
      <c r="H410" s="146">
        <f t="shared" si="471"/>
        <v>0</v>
      </c>
      <c r="I410" s="142">
        <f t="shared" si="469"/>
        <v>0</v>
      </c>
      <c r="M410">
        <v>81904</v>
      </c>
      <c r="N410" t="s">
        <v>1111</v>
      </c>
      <c r="P410" t="str">
        <f t="shared" si="470"/>
        <v>ACTUALIZACION FISCALIZACION CONCURRENTE IMPUESTO AL ACTIVO</v>
      </c>
    </row>
    <row r="411" spans="1:16" x14ac:dyDescent="0.25">
      <c r="A411" s="162" t="s">
        <v>1112</v>
      </c>
      <c r="B411" s="162" t="s">
        <v>1113</v>
      </c>
      <c r="C411" s="139">
        <f t="shared" si="436"/>
        <v>32146</v>
      </c>
      <c r="D411" s="146">
        <f t="shared" si="437"/>
        <v>32146</v>
      </c>
      <c r="E411" s="139">
        <f t="shared" si="468"/>
        <v>-32146</v>
      </c>
      <c r="F411" s="146">
        <f t="shared" si="438"/>
        <v>0</v>
      </c>
      <c r="G411" s="139">
        <f t="shared" si="471"/>
        <v>0</v>
      </c>
      <c r="H411" s="146">
        <f t="shared" si="471"/>
        <v>0</v>
      </c>
      <c r="I411" s="142">
        <f t="shared" si="469"/>
        <v>-32146</v>
      </c>
      <c r="M411">
        <v>81905</v>
      </c>
      <c r="N411" t="s">
        <v>1113</v>
      </c>
      <c r="P411" t="str">
        <f t="shared" si="470"/>
        <v>RECARGOS FISCALIZACION CONCURRENTE IMPUESTO AL ACTIVO</v>
      </c>
    </row>
    <row r="412" spans="1:16" ht="23.25" x14ac:dyDescent="0.25">
      <c r="A412" s="162" t="s">
        <v>1114</v>
      </c>
      <c r="B412" s="162" t="s">
        <v>1488</v>
      </c>
      <c r="C412" s="139">
        <f t="shared" si="436"/>
        <v>0</v>
      </c>
      <c r="D412" s="146">
        <f t="shared" si="437"/>
        <v>0</v>
      </c>
      <c r="E412" s="139">
        <f t="shared" si="468"/>
        <v>0</v>
      </c>
      <c r="F412" s="146">
        <f t="shared" si="438"/>
        <v>0</v>
      </c>
      <c r="G412" s="139">
        <f t="shared" si="471"/>
        <v>0</v>
      </c>
      <c r="H412" s="146">
        <f t="shared" si="471"/>
        <v>0</v>
      </c>
      <c r="I412" s="142">
        <f t="shared" si="469"/>
        <v>0</v>
      </c>
      <c r="M412">
        <v>81907</v>
      </c>
      <c r="N412" t="s">
        <v>1387</v>
      </c>
      <c r="O412" t="s">
        <v>1391</v>
      </c>
      <c r="P412" t="str">
        <f t="shared" si="470"/>
        <v>ACTUALIZACION IMPUESTO ESPECIAL SOBRE PRODUCCION Y SERVICIOS POR VENTA DE GASOLINA Y DIESEL FISCALIZACIÓN CONCURRENTE</v>
      </c>
    </row>
    <row r="413" spans="1:16" x14ac:dyDescent="0.25">
      <c r="A413" s="162" t="s">
        <v>1115</v>
      </c>
      <c r="B413" s="162" t="s">
        <v>1116</v>
      </c>
      <c r="C413" s="139">
        <f t="shared" si="436"/>
        <v>0</v>
      </c>
      <c r="D413" s="146">
        <f t="shared" si="437"/>
        <v>0</v>
      </c>
      <c r="E413" s="139">
        <f t="shared" si="468"/>
        <v>12839</v>
      </c>
      <c r="F413" s="146">
        <f t="shared" si="438"/>
        <v>12839</v>
      </c>
      <c r="G413" s="139">
        <f t="shared" si="471"/>
        <v>12839</v>
      </c>
      <c r="H413" s="146">
        <f t="shared" si="471"/>
        <v>12839</v>
      </c>
      <c r="I413" s="142">
        <f t="shared" si="469"/>
        <v>12839</v>
      </c>
      <c r="M413">
        <v>81908</v>
      </c>
      <c r="N413" t="s">
        <v>1116</v>
      </c>
      <c r="P413" t="str">
        <f t="shared" si="470"/>
        <v>ACTUALIZACION IMPUESTO EMPRESARIAL A TASA UNICA</v>
      </c>
    </row>
    <row r="414" spans="1:16" ht="23.25" x14ac:dyDescent="0.25">
      <c r="A414" s="162" t="s">
        <v>1117</v>
      </c>
      <c r="B414" s="162" t="s">
        <v>1118</v>
      </c>
      <c r="C414" s="139">
        <f t="shared" si="436"/>
        <v>0</v>
      </c>
      <c r="D414" s="146">
        <f t="shared" si="437"/>
        <v>0</v>
      </c>
      <c r="E414" s="139">
        <f t="shared" si="468"/>
        <v>0</v>
      </c>
      <c r="F414" s="146">
        <f t="shared" si="438"/>
        <v>0</v>
      </c>
      <c r="G414" s="139">
        <f t="shared" si="471"/>
        <v>0</v>
      </c>
      <c r="H414" s="146">
        <f t="shared" si="471"/>
        <v>0</v>
      </c>
      <c r="I414" s="142">
        <f t="shared" si="469"/>
        <v>0</v>
      </c>
      <c r="M414">
        <v>81910</v>
      </c>
      <c r="N414" t="s">
        <v>1118</v>
      </c>
      <c r="P414" t="str">
        <f t="shared" si="470"/>
        <v>ACTUALIZACION INCENTIVOS DE FISCALIZACION IVA  REGIMEN DE PEQUEÑOS CONTRIBUYENTES</v>
      </c>
    </row>
    <row r="415" spans="1:16" ht="23.25" x14ac:dyDescent="0.25">
      <c r="A415" s="162" t="s">
        <v>1119</v>
      </c>
      <c r="B415" s="162" t="s">
        <v>1120</v>
      </c>
      <c r="C415" s="139">
        <f t="shared" si="436"/>
        <v>0</v>
      </c>
      <c r="D415" s="146">
        <f t="shared" si="437"/>
        <v>0</v>
      </c>
      <c r="E415" s="139">
        <f t="shared" si="468"/>
        <v>0</v>
      </c>
      <c r="F415" s="146">
        <f t="shared" si="438"/>
        <v>0</v>
      </c>
      <c r="G415" s="139">
        <f t="shared" si="471"/>
        <v>0</v>
      </c>
      <c r="H415" s="146">
        <f t="shared" si="471"/>
        <v>0</v>
      </c>
      <c r="I415" s="142">
        <f t="shared" si="469"/>
        <v>0</v>
      </c>
      <c r="M415">
        <v>81912</v>
      </c>
      <c r="N415" t="s">
        <v>1120</v>
      </c>
      <c r="P415" t="str">
        <f t="shared" si="470"/>
        <v>ACTUALIZACION IMPUESTO ESPECIAL SOBRE PRODUCCION Y SERVICIOS POR VENTA DE GASOLINA Y DIESEL</v>
      </c>
    </row>
    <row r="416" spans="1:16" x14ac:dyDescent="0.25">
      <c r="A416" s="162" t="s">
        <v>1121</v>
      </c>
      <c r="B416" s="162" t="s">
        <v>1122</v>
      </c>
      <c r="C416" s="139">
        <f t="shared" si="436"/>
        <v>0</v>
      </c>
      <c r="D416" s="146">
        <f t="shared" si="437"/>
        <v>0</v>
      </c>
      <c r="E416" s="139">
        <f t="shared" si="468"/>
        <v>0</v>
      </c>
      <c r="F416" s="146">
        <f t="shared" si="438"/>
        <v>0</v>
      </c>
      <c r="G416" s="139">
        <f t="shared" si="471"/>
        <v>0</v>
      </c>
      <c r="H416" s="146">
        <f t="shared" si="471"/>
        <v>0</v>
      </c>
      <c r="I416" s="142">
        <f t="shared" si="469"/>
        <v>0</v>
      </c>
      <c r="M416">
        <v>81913</v>
      </c>
      <c r="N416" t="s">
        <v>1122</v>
      </c>
      <c r="P416" t="str">
        <f t="shared" si="470"/>
        <v>ACTUALIZACION RECAUDACION ISR  REGIMEN PEQUEÑOS CONTRIBUYENTES</v>
      </c>
    </row>
    <row r="417" spans="1:16" x14ac:dyDescent="0.25">
      <c r="A417" s="162" t="s">
        <v>1123</v>
      </c>
      <c r="B417" s="162" t="s">
        <v>1124</v>
      </c>
      <c r="C417" s="139">
        <f t="shared" si="436"/>
        <v>0</v>
      </c>
      <c r="D417" s="146">
        <f t="shared" si="437"/>
        <v>0</v>
      </c>
      <c r="E417" s="139">
        <f t="shared" si="468"/>
        <v>0</v>
      </c>
      <c r="F417" s="146">
        <f t="shared" si="438"/>
        <v>0</v>
      </c>
      <c r="G417" s="139">
        <f t="shared" si="471"/>
        <v>0</v>
      </c>
      <c r="H417" s="146">
        <f t="shared" si="471"/>
        <v>0</v>
      </c>
      <c r="I417" s="142">
        <f t="shared" si="469"/>
        <v>0</v>
      </c>
      <c r="M417">
        <v>81914</v>
      </c>
      <c r="N417" t="s">
        <v>1124</v>
      </c>
      <c r="P417" t="str">
        <f t="shared" si="470"/>
        <v>ACTUALIZACION RECAUDACION  IVA  REGIMEN PEQUEÑOS CONTRIBUYENTES</v>
      </c>
    </row>
    <row r="418" spans="1:16" x14ac:dyDescent="0.25">
      <c r="A418" s="162" t="s">
        <v>1125</v>
      </c>
      <c r="B418" s="162" t="s">
        <v>1126</v>
      </c>
      <c r="C418" s="139">
        <f t="shared" si="436"/>
        <v>0</v>
      </c>
      <c r="D418" s="146">
        <f t="shared" si="437"/>
        <v>0</v>
      </c>
      <c r="E418" s="139">
        <f t="shared" si="468"/>
        <v>0</v>
      </c>
      <c r="F418" s="146">
        <f t="shared" si="438"/>
        <v>0</v>
      </c>
      <c r="G418" s="139">
        <f t="shared" si="471"/>
        <v>0</v>
      </c>
      <c r="H418" s="146">
        <f t="shared" si="471"/>
        <v>0</v>
      </c>
      <c r="I418" s="142">
        <f t="shared" si="469"/>
        <v>0</v>
      </c>
      <c r="M418">
        <v>81915</v>
      </c>
      <c r="N418" t="s">
        <v>1126</v>
      </c>
      <c r="P418" t="str">
        <f t="shared" si="470"/>
        <v>ACTUALIZACION  RECAUDACION REGIMEN INTERMEDO</v>
      </c>
    </row>
    <row r="419" spans="1:16" x14ac:dyDescent="0.25">
      <c r="A419" s="162" t="s">
        <v>1127</v>
      </c>
      <c r="B419" s="162" t="s">
        <v>1128</v>
      </c>
      <c r="C419" s="139">
        <f t="shared" si="436"/>
        <v>0</v>
      </c>
      <c r="D419" s="146">
        <f t="shared" si="437"/>
        <v>0</v>
      </c>
      <c r="E419" s="139">
        <f t="shared" si="468"/>
        <v>0</v>
      </c>
      <c r="F419" s="146">
        <f t="shared" si="438"/>
        <v>0</v>
      </c>
      <c r="G419" s="139">
        <f t="shared" si="471"/>
        <v>0</v>
      </c>
      <c r="H419" s="146">
        <f t="shared" si="471"/>
        <v>0</v>
      </c>
      <c r="I419" s="142">
        <f t="shared" si="469"/>
        <v>0</v>
      </c>
      <c r="M419">
        <v>81917</v>
      </c>
      <c r="N419" t="s">
        <v>1128</v>
      </c>
      <c r="P419" t="str">
        <f t="shared" si="470"/>
        <v>ACTUALIZACION DE MULTAS PEQUEÑOS CONTRIBUYENTES</v>
      </c>
    </row>
    <row r="420" spans="1:16" ht="23.25" x14ac:dyDescent="0.25">
      <c r="A420" s="162" t="s">
        <v>1129</v>
      </c>
      <c r="B420" s="162" t="s">
        <v>1489</v>
      </c>
      <c r="C420" s="139">
        <f t="shared" si="436"/>
        <v>0</v>
      </c>
      <c r="D420" s="146">
        <f t="shared" si="437"/>
        <v>0</v>
      </c>
      <c r="E420" s="139">
        <f t="shared" si="468"/>
        <v>0.01</v>
      </c>
      <c r="F420" s="146">
        <f t="shared" si="438"/>
        <v>0.01</v>
      </c>
      <c r="G420" s="139">
        <f t="shared" ref="G420:H435" si="472">+F420</f>
        <v>0.01</v>
      </c>
      <c r="H420" s="146">
        <f t="shared" si="472"/>
        <v>0.01</v>
      </c>
      <c r="I420" s="142">
        <f t="shared" si="469"/>
        <v>0.01</v>
      </c>
      <c r="M420">
        <v>81926</v>
      </c>
      <c r="N420" t="s">
        <v>1392</v>
      </c>
      <c r="O420" t="s">
        <v>1393</v>
      </c>
      <c r="P420" t="str">
        <f t="shared" si="470"/>
        <v>RECARGOS IMPUESTO ESPECIAL SOBRE PRODUCCION Y SERVICIOS POR VENTA DE GASOLINA Y DIESEL FISCALIZACIÓN CONCURRENTE</v>
      </c>
    </row>
    <row r="421" spans="1:16" x14ac:dyDescent="0.25">
      <c r="A421" s="162" t="s">
        <v>1130</v>
      </c>
      <c r="B421" s="162" t="s">
        <v>1071</v>
      </c>
      <c r="C421" s="139">
        <f t="shared" si="436"/>
        <v>0</v>
      </c>
      <c r="D421" s="146">
        <f t="shared" si="437"/>
        <v>0</v>
      </c>
      <c r="E421" s="139">
        <f t="shared" si="468"/>
        <v>0</v>
      </c>
      <c r="F421" s="146">
        <f t="shared" si="438"/>
        <v>0</v>
      </c>
      <c r="G421" s="139">
        <f t="shared" si="472"/>
        <v>0</v>
      </c>
      <c r="H421" s="146">
        <f t="shared" si="472"/>
        <v>0</v>
      </c>
      <c r="I421" s="142">
        <f t="shared" si="469"/>
        <v>0</v>
      </c>
      <c r="M421">
        <v>81927</v>
      </c>
      <c r="N421" t="s">
        <v>1071</v>
      </c>
      <c r="P421" t="str">
        <f t="shared" si="470"/>
        <v>RECARGOS IMPUESTO EMPRESARIAL A TASA UNICA</v>
      </c>
    </row>
    <row r="422" spans="1:16" x14ac:dyDescent="0.25">
      <c r="A422" s="162" t="s">
        <v>1131</v>
      </c>
      <c r="B422" s="162" t="s">
        <v>1132</v>
      </c>
      <c r="C422" s="139">
        <f t="shared" si="436"/>
        <v>0</v>
      </c>
      <c r="D422" s="146">
        <f t="shared" si="437"/>
        <v>0</v>
      </c>
      <c r="E422" s="139">
        <f t="shared" si="468"/>
        <v>0</v>
      </c>
      <c r="F422" s="146">
        <f t="shared" si="438"/>
        <v>0</v>
      </c>
      <c r="G422" s="139">
        <f t="shared" si="472"/>
        <v>0</v>
      </c>
      <c r="H422" s="146">
        <f t="shared" si="472"/>
        <v>0</v>
      </c>
      <c r="I422" s="142">
        <f t="shared" si="469"/>
        <v>0</v>
      </c>
      <c r="M422">
        <v>81929</v>
      </c>
      <c r="N422" t="s">
        <v>1132</v>
      </c>
      <c r="P422" t="str">
        <f t="shared" si="470"/>
        <v>RECARGOS INCENTIVOS DE FISCALIZACION IVA  REGIMEN DE PEQUEÑOS CONTRIBUYENTES</v>
      </c>
    </row>
    <row r="423" spans="1:16" ht="23.25" x14ac:dyDescent="0.25">
      <c r="A423" s="162" t="s">
        <v>1133</v>
      </c>
      <c r="B423" s="162" t="s">
        <v>1134</v>
      </c>
      <c r="C423" s="139">
        <f t="shared" si="436"/>
        <v>0</v>
      </c>
      <c r="D423" s="146">
        <f t="shared" si="437"/>
        <v>0</v>
      </c>
      <c r="E423" s="139">
        <f t="shared" si="468"/>
        <v>0</v>
      </c>
      <c r="F423" s="146">
        <f t="shared" si="438"/>
        <v>0</v>
      </c>
      <c r="G423" s="139">
        <f t="shared" si="472"/>
        <v>0</v>
      </c>
      <c r="H423" s="146">
        <f t="shared" si="472"/>
        <v>0</v>
      </c>
      <c r="I423" s="142">
        <f t="shared" si="469"/>
        <v>0</v>
      </c>
      <c r="M423">
        <v>81931</v>
      </c>
      <c r="N423" t="s">
        <v>1134</v>
      </c>
      <c r="P423" t="str">
        <f t="shared" si="470"/>
        <v>RECARGOS IMPUESTO ESPECIAL SOBRE PRODUCCION Y SERVICIOS POR VENTA DE GASOLINA Y DIESEL</v>
      </c>
    </row>
    <row r="424" spans="1:16" x14ac:dyDescent="0.25">
      <c r="A424" s="162" t="s">
        <v>1135</v>
      </c>
      <c r="B424" s="162" t="s">
        <v>1136</v>
      </c>
      <c r="C424" s="139">
        <f t="shared" si="436"/>
        <v>0</v>
      </c>
      <c r="D424" s="146">
        <f t="shared" si="437"/>
        <v>0</v>
      </c>
      <c r="E424" s="139">
        <f t="shared" si="468"/>
        <v>0</v>
      </c>
      <c r="F424" s="146">
        <f t="shared" si="438"/>
        <v>0</v>
      </c>
      <c r="G424" s="139">
        <f t="shared" si="472"/>
        <v>0</v>
      </c>
      <c r="H424" s="146">
        <f t="shared" si="472"/>
        <v>0</v>
      </c>
      <c r="I424" s="142">
        <f t="shared" si="469"/>
        <v>0</v>
      </c>
      <c r="M424">
        <v>81932</v>
      </c>
      <c r="N424" t="s">
        <v>1136</v>
      </c>
      <c r="P424" t="str">
        <f t="shared" si="470"/>
        <v>RECARGOS RECAUDACION ISR  REGIMEN PEQUEÑOS CONTRIBUYENTES</v>
      </c>
    </row>
    <row r="425" spans="1:16" x14ac:dyDescent="0.25">
      <c r="A425" s="162" t="s">
        <v>1137</v>
      </c>
      <c r="B425" s="162" t="s">
        <v>1138</v>
      </c>
      <c r="C425" s="139">
        <f t="shared" si="436"/>
        <v>0</v>
      </c>
      <c r="D425" s="146">
        <f t="shared" si="437"/>
        <v>0</v>
      </c>
      <c r="E425" s="139">
        <f t="shared" si="468"/>
        <v>0</v>
      </c>
      <c r="F425" s="146">
        <f t="shared" si="438"/>
        <v>0</v>
      </c>
      <c r="G425" s="139">
        <f t="shared" si="472"/>
        <v>0</v>
      </c>
      <c r="H425" s="146">
        <f t="shared" si="472"/>
        <v>0</v>
      </c>
      <c r="I425" s="142">
        <f t="shared" si="469"/>
        <v>0</v>
      </c>
      <c r="M425">
        <v>81933</v>
      </c>
      <c r="N425" t="s">
        <v>1138</v>
      </c>
      <c r="P425" t="str">
        <f t="shared" si="470"/>
        <v>RECARGOS RECAUDACION  IVA  REGIMEN PEQUEÑOS CONTRIBUYENTES</v>
      </c>
    </row>
    <row r="426" spans="1:16" x14ac:dyDescent="0.25">
      <c r="A426" s="162" t="s">
        <v>1139</v>
      </c>
      <c r="B426" s="162" t="s">
        <v>1140</v>
      </c>
      <c r="C426" s="139">
        <f t="shared" si="436"/>
        <v>0</v>
      </c>
      <c r="D426" s="146">
        <f t="shared" si="437"/>
        <v>0</v>
      </c>
      <c r="E426" s="139">
        <f t="shared" si="468"/>
        <v>0</v>
      </c>
      <c r="F426" s="146">
        <f t="shared" si="438"/>
        <v>0</v>
      </c>
      <c r="G426" s="139">
        <f t="shared" si="472"/>
        <v>0</v>
      </c>
      <c r="H426" s="146">
        <f t="shared" si="472"/>
        <v>0</v>
      </c>
      <c r="I426" s="142">
        <f t="shared" si="469"/>
        <v>0</v>
      </c>
      <c r="M426">
        <v>81934</v>
      </c>
      <c r="N426" t="s">
        <v>1140</v>
      </c>
      <c r="P426" t="str">
        <f t="shared" si="470"/>
        <v>RECARGOS RECAUDACION  REGIMEN INTERMEDIO</v>
      </c>
    </row>
    <row r="427" spans="1:16" x14ac:dyDescent="0.25">
      <c r="A427" s="162" t="s">
        <v>1141</v>
      </c>
      <c r="B427" s="162" t="s">
        <v>1142</v>
      </c>
      <c r="C427" s="139">
        <f t="shared" si="436"/>
        <v>0</v>
      </c>
      <c r="D427" s="146">
        <f t="shared" si="437"/>
        <v>0</v>
      </c>
      <c r="E427" s="139">
        <f t="shared" si="468"/>
        <v>0</v>
      </c>
      <c r="F427" s="146">
        <f t="shared" si="438"/>
        <v>0</v>
      </c>
      <c r="G427" s="139">
        <f t="shared" si="472"/>
        <v>0</v>
      </c>
      <c r="H427" s="146">
        <f t="shared" si="472"/>
        <v>0</v>
      </c>
      <c r="I427" s="142">
        <f t="shared" si="469"/>
        <v>0</v>
      </c>
      <c r="M427">
        <v>81945</v>
      </c>
      <c r="N427" t="s">
        <v>1142</v>
      </c>
      <c r="P427" t="str">
        <f t="shared" si="470"/>
        <v>MULTAS RECAUDACION ISR  REGIMEN PEQUEÑOS CONTRIBUYENTES</v>
      </c>
    </row>
    <row r="428" spans="1:16" s="34" customFormat="1" x14ac:dyDescent="0.25">
      <c r="A428" s="167" t="s">
        <v>1143</v>
      </c>
      <c r="B428" s="167" t="s">
        <v>1144</v>
      </c>
      <c r="C428" s="137">
        <f t="shared" si="436"/>
        <v>18210299308</v>
      </c>
      <c r="D428" s="144">
        <f t="shared" si="437"/>
        <v>18210299308</v>
      </c>
      <c r="E428" s="137">
        <f t="shared" si="468"/>
        <v>1179872880.8199997</v>
      </c>
      <c r="F428" s="144">
        <f t="shared" si="438"/>
        <v>19390172188.82</v>
      </c>
      <c r="G428" s="137">
        <f t="shared" si="472"/>
        <v>19390172188.82</v>
      </c>
      <c r="H428" s="144">
        <f t="shared" si="472"/>
        <v>19390172188.82</v>
      </c>
      <c r="I428" s="140">
        <f t="shared" si="469"/>
        <v>1179872880.8199997</v>
      </c>
      <c r="M428" s="34">
        <v>82000</v>
      </c>
      <c r="N428" s="34" t="s">
        <v>1144</v>
      </c>
      <c r="P428" s="34" t="str">
        <f t="shared" si="470"/>
        <v>APORTACIONES</v>
      </c>
    </row>
    <row r="429" spans="1:16" s="33" customFormat="1" x14ac:dyDescent="0.25">
      <c r="A429" s="166" t="s">
        <v>1145</v>
      </c>
      <c r="B429" s="166" t="s">
        <v>1146</v>
      </c>
      <c r="C429" s="138">
        <f t="shared" si="436"/>
        <v>10142454577</v>
      </c>
      <c r="D429" s="145">
        <f t="shared" si="437"/>
        <v>10142454577</v>
      </c>
      <c r="E429" s="138">
        <f t="shared" si="468"/>
        <v>831415646.78000069</v>
      </c>
      <c r="F429" s="145">
        <f t="shared" si="438"/>
        <v>10973870223.780001</v>
      </c>
      <c r="G429" s="138">
        <f t="shared" si="472"/>
        <v>10973870223.780001</v>
      </c>
      <c r="H429" s="145">
        <f t="shared" si="472"/>
        <v>10973870223.780001</v>
      </c>
      <c r="I429" s="141">
        <f t="shared" si="469"/>
        <v>831415646.78000069</v>
      </c>
      <c r="M429" s="33">
        <v>82100</v>
      </c>
      <c r="N429" s="33" t="s">
        <v>1146</v>
      </c>
      <c r="P429" s="33" t="str">
        <f t="shared" si="470"/>
        <v>FONDO DE APORTACIONES PARA NOMINA EDUCATIVA Y GASTO OPERATIVO</v>
      </c>
    </row>
    <row r="430" spans="1:16" x14ac:dyDescent="0.25">
      <c r="A430" s="162" t="s">
        <v>1147</v>
      </c>
      <c r="B430" s="162" t="s">
        <v>1146</v>
      </c>
      <c r="C430" s="139">
        <f t="shared" si="436"/>
        <v>9405998927</v>
      </c>
      <c r="D430" s="146">
        <f t="shared" si="437"/>
        <v>9405998927</v>
      </c>
      <c r="E430" s="139">
        <f t="shared" si="468"/>
        <v>831415646.78000069</v>
      </c>
      <c r="F430" s="146">
        <f t="shared" si="438"/>
        <v>10237414573.780001</v>
      </c>
      <c r="G430" s="139">
        <f t="shared" si="472"/>
        <v>10237414573.780001</v>
      </c>
      <c r="H430" s="146">
        <f t="shared" si="472"/>
        <v>10237414573.780001</v>
      </c>
      <c r="I430" s="142">
        <f t="shared" si="469"/>
        <v>831415646.78000069</v>
      </c>
      <c r="M430">
        <v>82101</v>
      </c>
      <c r="N430" t="s">
        <v>1146</v>
      </c>
      <c r="P430" t="str">
        <f t="shared" si="470"/>
        <v>FONDO DE APORTACIONES PARA NOMINA EDUCATIVA Y GASTO OPERATIVO</v>
      </c>
    </row>
    <row r="431" spans="1:16" ht="23.25" x14ac:dyDescent="0.25">
      <c r="A431" s="162" t="s">
        <v>1148</v>
      </c>
      <c r="B431" s="162" t="s">
        <v>1149</v>
      </c>
      <c r="C431" s="139">
        <f t="shared" si="436"/>
        <v>463989486</v>
      </c>
      <c r="D431" s="146">
        <f t="shared" si="437"/>
        <v>463989486</v>
      </c>
      <c r="E431" s="139">
        <f t="shared" si="468"/>
        <v>-21571298</v>
      </c>
      <c r="F431" s="146">
        <f t="shared" si="438"/>
        <v>442418188</v>
      </c>
      <c r="G431" s="139">
        <f t="shared" si="472"/>
        <v>442418188</v>
      </c>
      <c r="H431" s="146">
        <f t="shared" si="472"/>
        <v>442418188</v>
      </c>
      <c r="I431" s="142">
        <f t="shared" si="469"/>
        <v>-21571298</v>
      </c>
      <c r="M431">
        <v>82102</v>
      </c>
      <c r="N431" t="s">
        <v>1149</v>
      </c>
      <c r="P431" t="str">
        <f t="shared" si="470"/>
        <v>FONDO DE APORTACIONES PARA NOMINA EDUCATIVA Y GASTO OPERATIVO OTROS DE GASTO CORRIENTE</v>
      </c>
    </row>
    <row r="432" spans="1:16" ht="23.25" x14ac:dyDescent="0.25">
      <c r="A432" s="162" t="s">
        <v>1150</v>
      </c>
      <c r="B432" s="162" t="s">
        <v>1151</v>
      </c>
      <c r="C432" s="139">
        <f t="shared" si="436"/>
        <v>272466164</v>
      </c>
      <c r="D432" s="146">
        <f t="shared" si="437"/>
        <v>272466164</v>
      </c>
      <c r="E432" s="139">
        <f t="shared" si="468"/>
        <v>21571298</v>
      </c>
      <c r="F432" s="146">
        <f t="shared" si="438"/>
        <v>294037462</v>
      </c>
      <c r="G432" s="139">
        <f t="shared" si="472"/>
        <v>294037462</v>
      </c>
      <c r="H432" s="146">
        <f t="shared" si="472"/>
        <v>294037462</v>
      </c>
      <c r="I432" s="142">
        <f t="shared" si="469"/>
        <v>21571298</v>
      </c>
      <c r="M432">
        <v>82103</v>
      </c>
      <c r="N432" t="s">
        <v>1151</v>
      </c>
      <c r="P432" t="str">
        <f t="shared" si="470"/>
        <v>FONDO DE APORTACIONES PARA NOMINA EDUCATIVA Y GASTO OPERATIVO GASTO DE OPERACIÓN</v>
      </c>
    </row>
    <row r="433" spans="1:16" s="33" customFormat="1" x14ac:dyDescent="0.25">
      <c r="A433" s="166" t="s">
        <v>1152</v>
      </c>
      <c r="B433" s="166" t="s">
        <v>1153</v>
      </c>
      <c r="C433" s="138">
        <f t="shared" si="436"/>
        <v>3113971933</v>
      </c>
      <c r="D433" s="145">
        <f t="shared" si="437"/>
        <v>3113971933</v>
      </c>
      <c r="E433" s="138">
        <f t="shared" si="468"/>
        <v>21152195.190000057</v>
      </c>
      <c r="F433" s="145">
        <f t="shared" si="438"/>
        <v>3135124128.1900001</v>
      </c>
      <c r="G433" s="138">
        <f t="shared" si="472"/>
        <v>3135124128.1900001</v>
      </c>
      <c r="H433" s="145">
        <f t="shared" si="472"/>
        <v>3135124128.1900001</v>
      </c>
      <c r="I433" s="141">
        <f t="shared" si="469"/>
        <v>21152195.190000057</v>
      </c>
      <c r="M433" s="33">
        <v>82200</v>
      </c>
      <c r="N433" s="33" t="s">
        <v>1153</v>
      </c>
      <c r="P433" s="33" t="str">
        <f t="shared" si="470"/>
        <v>FONDO DE APORTACION PARA SERVICIOS DE SALUD</v>
      </c>
    </row>
    <row r="434" spans="1:16" x14ac:dyDescent="0.25">
      <c r="A434" s="162" t="s">
        <v>1154</v>
      </c>
      <c r="B434" s="162" t="s">
        <v>1153</v>
      </c>
      <c r="C434" s="139">
        <f t="shared" si="436"/>
        <v>3113971933</v>
      </c>
      <c r="D434" s="146">
        <f t="shared" si="437"/>
        <v>3113971933</v>
      </c>
      <c r="E434" s="139">
        <f t="shared" si="468"/>
        <v>21152195.190000057</v>
      </c>
      <c r="F434" s="146">
        <f t="shared" si="438"/>
        <v>3135124128.1900001</v>
      </c>
      <c r="G434" s="139">
        <f t="shared" si="472"/>
        <v>3135124128.1900001</v>
      </c>
      <c r="H434" s="146">
        <f t="shared" si="472"/>
        <v>3135124128.1900001</v>
      </c>
      <c r="I434" s="142">
        <f t="shared" si="469"/>
        <v>21152195.190000057</v>
      </c>
      <c r="M434">
        <v>82201</v>
      </c>
      <c r="N434" t="s">
        <v>1153</v>
      </c>
      <c r="P434" t="str">
        <f t="shared" si="470"/>
        <v>FONDO DE APORTACION PARA SERVICIOS DE SALUD</v>
      </c>
    </row>
    <row r="435" spans="1:16" s="33" customFormat="1" x14ac:dyDescent="0.25">
      <c r="A435" s="166" t="s">
        <v>1155</v>
      </c>
      <c r="B435" s="166" t="s">
        <v>1156</v>
      </c>
      <c r="C435" s="138">
        <f t="shared" si="436"/>
        <v>1364590491</v>
      </c>
      <c r="D435" s="145">
        <f t="shared" si="437"/>
        <v>1364590491</v>
      </c>
      <c r="E435" s="138">
        <f t="shared" si="468"/>
        <v>227781937</v>
      </c>
      <c r="F435" s="145">
        <f t="shared" si="438"/>
        <v>1592372428</v>
      </c>
      <c r="G435" s="138">
        <f t="shared" si="472"/>
        <v>1592372428</v>
      </c>
      <c r="H435" s="145">
        <f t="shared" si="472"/>
        <v>1592372428</v>
      </c>
      <c r="I435" s="141">
        <f t="shared" si="469"/>
        <v>227781937</v>
      </c>
      <c r="M435" s="33">
        <v>82300</v>
      </c>
      <c r="N435" s="33" t="s">
        <v>1156</v>
      </c>
      <c r="P435" s="33" t="str">
        <f t="shared" si="470"/>
        <v>FONDO DE APORTACION PARA INFRAESTRUCTURA SOCIAL</v>
      </c>
    </row>
    <row r="436" spans="1:16" x14ac:dyDescent="0.25">
      <c r="A436" s="162" t="s">
        <v>1157</v>
      </c>
      <c r="B436" s="162" t="s">
        <v>1158</v>
      </c>
      <c r="C436" s="139">
        <f t="shared" si="436"/>
        <v>165408177</v>
      </c>
      <c r="D436" s="146">
        <f t="shared" si="437"/>
        <v>165408177</v>
      </c>
      <c r="E436" s="139">
        <f t="shared" si="468"/>
        <v>27610478</v>
      </c>
      <c r="F436" s="146">
        <f t="shared" si="438"/>
        <v>193018655</v>
      </c>
      <c r="G436" s="139">
        <f t="shared" ref="G436:H451" si="473">+F436</f>
        <v>193018655</v>
      </c>
      <c r="H436" s="146">
        <f t="shared" si="473"/>
        <v>193018655</v>
      </c>
      <c r="I436" s="142">
        <f t="shared" si="469"/>
        <v>27610478</v>
      </c>
      <c r="M436">
        <v>82301</v>
      </c>
      <c r="N436" t="s">
        <v>1158</v>
      </c>
      <c r="P436" t="str">
        <f t="shared" si="470"/>
        <v>FONDO DE APORTACION PARA INFRAESTRUCTURA SOCIAL ESTATAL</v>
      </c>
    </row>
    <row r="437" spans="1:16" x14ac:dyDescent="0.25">
      <c r="A437" s="162" t="s">
        <v>1159</v>
      </c>
      <c r="B437" s="162" t="s">
        <v>1160</v>
      </c>
      <c r="C437" s="139">
        <f t="shared" si="436"/>
        <v>1199182314</v>
      </c>
      <c r="D437" s="146">
        <f t="shared" si="437"/>
        <v>1199182314</v>
      </c>
      <c r="E437" s="139">
        <f t="shared" si="468"/>
        <v>200171459</v>
      </c>
      <c r="F437" s="146">
        <f t="shared" si="438"/>
        <v>1399353773</v>
      </c>
      <c r="G437" s="139">
        <f t="shared" si="473"/>
        <v>1399353773</v>
      </c>
      <c r="H437" s="146">
        <f t="shared" si="473"/>
        <v>1399353773</v>
      </c>
      <c r="I437" s="142">
        <f t="shared" si="469"/>
        <v>200171459</v>
      </c>
      <c r="M437">
        <v>82302</v>
      </c>
      <c r="N437" t="s">
        <v>1160</v>
      </c>
      <c r="P437" t="str">
        <f t="shared" si="470"/>
        <v>FONDO DE APORTACION PARA INFRAESTRUCTURA SOCIAL MUNICIPAL</v>
      </c>
    </row>
    <row r="438" spans="1:16" s="33" customFormat="1" x14ac:dyDescent="0.25">
      <c r="A438" s="166" t="s">
        <v>1161</v>
      </c>
      <c r="B438" s="166" t="s">
        <v>1162</v>
      </c>
      <c r="C438" s="138">
        <f t="shared" si="436"/>
        <v>1695186317</v>
      </c>
      <c r="D438" s="145">
        <f t="shared" si="437"/>
        <v>1695186317</v>
      </c>
      <c r="E438" s="138">
        <f t="shared" si="468"/>
        <v>-17243423</v>
      </c>
      <c r="F438" s="145">
        <f t="shared" si="438"/>
        <v>1677942894</v>
      </c>
      <c r="G438" s="138">
        <f t="shared" si="473"/>
        <v>1677942894</v>
      </c>
      <c r="H438" s="145">
        <f t="shared" si="473"/>
        <v>1677942894</v>
      </c>
      <c r="I438" s="141">
        <f t="shared" si="469"/>
        <v>-17243423</v>
      </c>
      <c r="M438" s="33">
        <v>82400</v>
      </c>
      <c r="N438" s="33" t="s">
        <v>1162</v>
      </c>
      <c r="P438" s="33" t="str">
        <f t="shared" si="470"/>
        <v>FONDO DE APORTACION PARA EL FORTALECIMIENTO DE LOS MUNICIPIOS</v>
      </c>
    </row>
    <row r="439" spans="1:16" x14ac:dyDescent="0.25">
      <c r="A439" s="162" t="s">
        <v>1163</v>
      </c>
      <c r="B439" s="162" t="s">
        <v>1162</v>
      </c>
      <c r="C439" s="139">
        <f t="shared" si="436"/>
        <v>1695186317</v>
      </c>
      <c r="D439" s="146">
        <f t="shared" si="437"/>
        <v>1695186317</v>
      </c>
      <c r="E439" s="139">
        <f t="shared" si="468"/>
        <v>-17243423</v>
      </c>
      <c r="F439" s="146">
        <f t="shared" si="438"/>
        <v>1677942894</v>
      </c>
      <c r="G439" s="139">
        <f t="shared" si="473"/>
        <v>1677942894</v>
      </c>
      <c r="H439" s="146">
        <f t="shared" si="473"/>
        <v>1677942894</v>
      </c>
      <c r="I439" s="142">
        <f t="shared" si="469"/>
        <v>-17243423</v>
      </c>
      <c r="M439">
        <v>82401</v>
      </c>
      <c r="N439" t="s">
        <v>1162</v>
      </c>
      <c r="P439" t="str">
        <f t="shared" si="470"/>
        <v>FONDO DE APORTACION PARA EL FORTALECIMIENTO DE LOS MUNICIPIOS</v>
      </c>
    </row>
    <row r="440" spans="1:16" s="33" customFormat="1" x14ac:dyDescent="0.25">
      <c r="A440" s="166" t="s">
        <v>1164</v>
      </c>
      <c r="B440" s="166" t="s">
        <v>1165</v>
      </c>
      <c r="C440" s="138">
        <f t="shared" si="436"/>
        <v>591057374</v>
      </c>
      <c r="D440" s="145">
        <f t="shared" si="437"/>
        <v>591057374</v>
      </c>
      <c r="E440" s="138">
        <f t="shared" si="468"/>
        <v>58803481</v>
      </c>
      <c r="F440" s="145">
        <f t="shared" si="438"/>
        <v>649860855</v>
      </c>
      <c r="G440" s="138">
        <f t="shared" si="473"/>
        <v>649860855</v>
      </c>
      <c r="H440" s="145">
        <f t="shared" si="473"/>
        <v>649860855</v>
      </c>
      <c r="I440" s="141">
        <f t="shared" si="469"/>
        <v>58803481</v>
      </c>
      <c r="M440" s="33">
        <v>82500</v>
      </c>
      <c r="N440" s="33" t="s">
        <v>1165</v>
      </c>
      <c r="P440" s="33" t="str">
        <f t="shared" si="470"/>
        <v>FONDO DE APORTACIONES MULTIPLES</v>
      </c>
    </row>
    <row r="441" spans="1:16" x14ac:dyDescent="0.25">
      <c r="A441" s="162" t="s">
        <v>1166</v>
      </c>
      <c r="B441" s="162" t="s">
        <v>1167</v>
      </c>
      <c r="C441" s="139">
        <f t="shared" si="436"/>
        <v>246166064</v>
      </c>
      <c r="D441" s="146">
        <f t="shared" si="437"/>
        <v>246166064</v>
      </c>
      <c r="E441" s="139">
        <f t="shared" si="468"/>
        <v>-2627561</v>
      </c>
      <c r="F441" s="146">
        <f t="shared" si="438"/>
        <v>243538503</v>
      </c>
      <c r="G441" s="139">
        <f t="shared" si="473"/>
        <v>243538503</v>
      </c>
      <c r="H441" s="146">
        <f t="shared" si="473"/>
        <v>243538503</v>
      </c>
      <c r="I441" s="142">
        <f t="shared" si="469"/>
        <v>-2627561</v>
      </c>
      <c r="M441">
        <v>82501</v>
      </c>
      <c r="N441" t="s">
        <v>1167</v>
      </c>
      <c r="P441" t="str">
        <f t="shared" si="470"/>
        <v>FONDO DE APORTACION PARA ASISTENCIA SOCIAL</v>
      </c>
    </row>
    <row r="442" spans="1:16" x14ac:dyDescent="0.25">
      <c r="A442" s="162" t="s">
        <v>1168</v>
      </c>
      <c r="B442" s="162" t="s">
        <v>1169</v>
      </c>
      <c r="C442" s="139">
        <f t="shared" si="436"/>
        <v>245782241</v>
      </c>
      <c r="D442" s="146">
        <f t="shared" si="437"/>
        <v>245782241</v>
      </c>
      <c r="E442" s="139">
        <f t="shared" si="468"/>
        <v>-12317585</v>
      </c>
      <c r="F442" s="146">
        <f t="shared" si="438"/>
        <v>233464656</v>
      </c>
      <c r="G442" s="139">
        <f t="shared" si="473"/>
        <v>233464656</v>
      </c>
      <c r="H442" s="146">
        <f t="shared" si="473"/>
        <v>233464656</v>
      </c>
      <c r="I442" s="142">
        <f t="shared" si="469"/>
        <v>-12317585</v>
      </c>
      <c r="M442">
        <v>82502</v>
      </c>
      <c r="N442" t="s">
        <v>1169</v>
      </c>
      <c r="P442" t="str">
        <f t="shared" si="470"/>
        <v>FONDO DE APORTACION PARA INFRAESTRUCTURA BASICA</v>
      </c>
    </row>
    <row r="443" spans="1:16" x14ac:dyDescent="0.25">
      <c r="A443" s="162" t="s">
        <v>1170</v>
      </c>
      <c r="B443" s="162" t="s">
        <v>1171</v>
      </c>
      <c r="C443" s="139">
        <f t="shared" si="436"/>
        <v>86701148</v>
      </c>
      <c r="D443" s="146">
        <f t="shared" si="437"/>
        <v>86701148</v>
      </c>
      <c r="E443" s="139">
        <f t="shared" si="468"/>
        <v>72981462</v>
      </c>
      <c r="F443" s="146">
        <f t="shared" si="438"/>
        <v>159682610</v>
      </c>
      <c r="G443" s="139">
        <f t="shared" si="473"/>
        <v>159682610</v>
      </c>
      <c r="H443" s="146">
        <f t="shared" si="473"/>
        <v>159682610</v>
      </c>
      <c r="I443" s="142">
        <f t="shared" si="469"/>
        <v>72981462</v>
      </c>
      <c r="M443">
        <v>82503</v>
      </c>
      <c r="N443" t="s">
        <v>1171</v>
      </c>
      <c r="P443" t="str">
        <f t="shared" si="470"/>
        <v>FONDO DE APORTACION PARA INFRAESTRUCTURA SUPERIOR</v>
      </c>
    </row>
    <row r="444" spans="1:16" x14ac:dyDescent="0.25">
      <c r="A444" s="162" t="s">
        <v>1172</v>
      </c>
      <c r="B444" s="162" t="s">
        <v>1173</v>
      </c>
      <c r="C444" s="139">
        <f t="shared" si="436"/>
        <v>12407921</v>
      </c>
      <c r="D444" s="146">
        <f t="shared" si="437"/>
        <v>12407921</v>
      </c>
      <c r="E444" s="139">
        <f t="shared" si="468"/>
        <v>767165</v>
      </c>
      <c r="F444" s="146">
        <f t="shared" si="438"/>
        <v>13175086</v>
      </c>
      <c r="G444" s="139">
        <f t="shared" si="473"/>
        <v>13175086</v>
      </c>
      <c r="H444" s="146">
        <f t="shared" si="473"/>
        <v>13175086</v>
      </c>
      <c r="I444" s="142">
        <f t="shared" si="469"/>
        <v>767165</v>
      </c>
      <c r="M444">
        <v>82504</v>
      </c>
      <c r="N444" t="s">
        <v>1173</v>
      </c>
      <c r="P444" t="str">
        <f t="shared" si="470"/>
        <v>FONDO DE APORTACION PARA INFRAESTRUCTURA MEDIA SUPERIOR</v>
      </c>
    </row>
    <row r="445" spans="1:16" s="33" customFormat="1" x14ac:dyDescent="0.25">
      <c r="A445" s="166" t="s">
        <v>1174</v>
      </c>
      <c r="B445" s="166" t="s">
        <v>1175</v>
      </c>
      <c r="C445" s="138">
        <f t="shared" si="436"/>
        <v>144235760</v>
      </c>
      <c r="D445" s="145">
        <f t="shared" si="437"/>
        <v>144235760</v>
      </c>
      <c r="E445" s="138">
        <f t="shared" si="468"/>
        <v>9397430.849999994</v>
      </c>
      <c r="F445" s="145">
        <f t="shared" si="438"/>
        <v>153633190.84999999</v>
      </c>
      <c r="G445" s="138">
        <f t="shared" si="473"/>
        <v>153633190.84999999</v>
      </c>
      <c r="H445" s="145">
        <f t="shared" si="473"/>
        <v>153633190.84999999</v>
      </c>
      <c r="I445" s="141">
        <f t="shared" si="469"/>
        <v>9397430.849999994</v>
      </c>
      <c r="M445" s="33">
        <v>82600</v>
      </c>
      <c r="N445" s="33" t="s">
        <v>1175</v>
      </c>
      <c r="P445" s="33" t="str">
        <f t="shared" si="470"/>
        <v>FONDO DE APORTACION PARA EDUCACION TECNOLOGICA Y DE ADULTOS</v>
      </c>
    </row>
    <row r="446" spans="1:16" x14ac:dyDescent="0.25">
      <c r="A446" s="162" t="s">
        <v>1176</v>
      </c>
      <c r="B446" s="162" t="s">
        <v>1177</v>
      </c>
      <c r="C446" s="139">
        <f t="shared" si="436"/>
        <v>55121705</v>
      </c>
      <c r="D446" s="146">
        <f t="shared" si="437"/>
        <v>55121705</v>
      </c>
      <c r="E446" s="139">
        <f t="shared" si="468"/>
        <v>6466347.6899999976</v>
      </c>
      <c r="F446" s="146">
        <f t="shared" si="438"/>
        <v>61588052.689999998</v>
      </c>
      <c r="G446" s="139">
        <f t="shared" si="473"/>
        <v>61588052.689999998</v>
      </c>
      <c r="H446" s="146">
        <f t="shared" si="473"/>
        <v>61588052.689999998</v>
      </c>
      <c r="I446" s="142">
        <f t="shared" si="469"/>
        <v>6466347.6899999976</v>
      </c>
      <c r="M446">
        <v>82601</v>
      </c>
      <c r="N446" t="s">
        <v>1177</v>
      </c>
      <c r="P446" t="str">
        <f t="shared" si="470"/>
        <v>FONDO DE APORTACION PARA LA EDUCACION TECNOLOGICA</v>
      </c>
    </row>
    <row r="447" spans="1:16" x14ac:dyDescent="0.25">
      <c r="A447" s="162" t="s">
        <v>1178</v>
      </c>
      <c r="B447" s="162" t="s">
        <v>1179</v>
      </c>
      <c r="C447" s="139">
        <f t="shared" si="436"/>
        <v>89114055</v>
      </c>
      <c r="D447" s="146">
        <f t="shared" si="437"/>
        <v>89114055</v>
      </c>
      <c r="E447" s="139">
        <f t="shared" si="468"/>
        <v>2931083.1599999964</v>
      </c>
      <c r="F447" s="146">
        <f t="shared" si="438"/>
        <v>92045138.159999996</v>
      </c>
      <c r="G447" s="139">
        <f t="shared" si="473"/>
        <v>92045138.159999996</v>
      </c>
      <c r="H447" s="146">
        <f t="shared" si="473"/>
        <v>92045138.159999996</v>
      </c>
      <c r="I447" s="142">
        <f t="shared" si="469"/>
        <v>2931083.1599999964</v>
      </c>
      <c r="M447">
        <v>82602</v>
      </c>
      <c r="N447" t="s">
        <v>1179</v>
      </c>
      <c r="P447" t="str">
        <f t="shared" si="470"/>
        <v>FONDO DE APORTACION PARA EDUCACION DE ADULTOS</v>
      </c>
    </row>
    <row r="448" spans="1:16" s="33" customFormat="1" x14ac:dyDescent="0.25">
      <c r="A448" s="166" t="s">
        <v>1180</v>
      </c>
      <c r="B448" s="166" t="s">
        <v>1181</v>
      </c>
      <c r="C448" s="138">
        <f t="shared" si="436"/>
        <v>239719155</v>
      </c>
      <c r="D448" s="145">
        <f t="shared" si="437"/>
        <v>239719155</v>
      </c>
      <c r="E448" s="138">
        <f t="shared" si="468"/>
        <v>11568103</v>
      </c>
      <c r="F448" s="145">
        <f t="shared" si="438"/>
        <v>251287258</v>
      </c>
      <c r="G448" s="138">
        <f t="shared" si="473"/>
        <v>251287258</v>
      </c>
      <c r="H448" s="145">
        <f t="shared" si="473"/>
        <v>251287258</v>
      </c>
      <c r="I448" s="141">
        <f t="shared" si="469"/>
        <v>11568103</v>
      </c>
      <c r="M448" s="33">
        <v>82700</v>
      </c>
      <c r="N448" s="33" t="s">
        <v>1181</v>
      </c>
      <c r="P448" s="33" t="str">
        <f t="shared" si="470"/>
        <v>FONDO DE APORTACION PARA SEGURIDAD PUBLICA</v>
      </c>
    </row>
    <row r="449" spans="1:16" x14ac:dyDescent="0.25">
      <c r="A449" s="162" t="s">
        <v>1182</v>
      </c>
      <c r="B449" s="162" t="s">
        <v>1181</v>
      </c>
      <c r="C449" s="139">
        <f t="shared" si="436"/>
        <v>239719155</v>
      </c>
      <c r="D449" s="146">
        <f t="shared" si="437"/>
        <v>239719155</v>
      </c>
      <c r="E449" s="139">
        <f t="shared" si="468"/>
        <v>11568103</v>
      </c>
      <c r="F449" s="146">
        <f t="shared" si="438"/>
        <v>251287258</v>
      </c>
      <c r="G449" s="139">
        <f t="shared" si="473"/>
        <v>251287258</v>
      </c>
      <c r="H449" s="146">
        <f t="shared" si="473"/>
        <v>251287258</v>
      </c>
      <c r="I449" s="142">
        <f t="shared" si="469"/>
        <v>11568103</v>
      </c>
      <c r="M449">
        <v>82701</v>
      </c>
      <c r="N449" t="s">
        <v>1181</v>
      </c>
      <c r="P449" t="str">
        <f t="shared" si="470"/>
        <v>FONDO DE APORTACION PARA SEGURIDAD PUBLICA</v>
      </c>
    </row>
    <row r="450" spans="1:16" s="33" customFormat="1" ht="23.25" x14ac:dyDescent="0.25">
      <c r="A450" s="166" t="s">
        <v>1183</v>
      </c>
      <c r="B450" s="166" t="s">
        <v>1184</v>
      </c>
      <c r="C450" s="138">
        <f t="shared" si="436"/>
        <v>919083701</v>
      </c>
      <c r="D450" s="145">
        <f t="shared" si="437"/>
        <v>919083701</v>
      </c>
      <c r="E450" s="138">
        <f t="shared" si="468"/>
        <v>36997510</v>
      </c>
      <c r="F450" s="145">
        <f t="shared" si="438"/>
        <v>956081211</v>
      </c>
      <c r="G450" s="138">
        <f t="shared" si="473"/>
        <v>956081211</v>
      </c>
      <c r="H450" s="145">
        <f t="shared" si="473"/>
        <v>956081211</v>
      </c>
      <c r="I450" s="141">
        <f t="shared" si="469"/>
        <v>36997510</v>
      </c>
      <c r="M450" s="33">
        <v>82800</v>
      </c>
      <c r="N450" s="33" t="s">
        <v>1184</v>
      </c>
      <c r="P450" s="33" t="str">
        <f t="shared" si="470"/>
        <v>FONDO DE APORTACIONES PARA EL FORTALECIMIENTO DE LAS ENTIDADES FEDERATIVAS</v>
      </c>
    </row>
    <row r="451" spans="1:16" x14ac:dyDescent="0.25">
      <c r="A451" s="162" t="s">
        <v>1185</v>
      </c>
      <c r="B451" s="162" t="s">
        <v>1184</v>
      </c>
      <c r="C451" s="139">
        <f t="shared" si="436"/>
        <v>919083701</v>
      </c>
      <c r="D451" s="146">
        <f t="shared" si="437"/>
        <v>919083701</v>
      </c>
      <c r="E451" s="139">
        <f t="shared" si="468"/>
        <v>36997510</v>
      </c>
      <c r="F451" s="146">
        <f t="shared" si="438"/>
        <v>956081211</v>
      </c>
      <c r="G451" s="139">
        <f t="shared" si="473"/>
        <v>956081211</v>
      </c>
      <c r="H451" s="146">
        <f t="shared" si="473"/>
        <v>956081211</v>
      </c>
      <c r="I451" s="142">
        <f t="shared" si="469"/>
        <v>36997510</v>
      </c>
      <c r="M451">
        <v>82801</v>
      </c>
      <c r="N451" t="s">
        <v>1184</v>
      </c>
      <c r="P451" t="str">
        <f t="shared" si="470"/>
        <v>FONDO DE APORTACIONES PARA EL FORTALECIMIENTO DE LAS ENTIDADES FEDERATIVAS</v>
      </c>
    </row>
    <row r="452" spans="1:16" s="35" customFormat="1" x14ac:dyDescent="0.25">
      <c r="A452" s="153" t="s">
        <v>1186</v>
      </c>
      <c r="B452" s="153" t="s">
        <v>1187</v>
      </c>
      <c r="C452" s="136">
        <f t="shared" ref="C452:C511" si="474">VLOOKUP(A452,TABLA1,8,FALSE)</f>
        <v>1811810642</v>
      </c>
      <c r="D452" s="147">
        <f t="shared" ref="D452:D511" si="475">VLOOKUP(A452,TABLA1,5,FALSE)</f>
        <v>1811810642</v>
      </c>
      <c r="E452" s="136">
        <f t="shared" si="468"/>
        <v>2532637541.2699995</v>
      </c>
      <c r="F452" s="147">
        <f t="shared" ref="F452:F511" si="476">VLOOKUP(A452,TABLA1,6,FALSE)</f>
        <v>4344448183.2699995</v>
      </c>
      <c r="G452" s="136">
        <f t="shared" ref="G452:H466" si="477">+F452</f>
        <v>4344448183.2699995</v>
      </c>
      <c r="H452" s="147">
        <f t="shared" si="477"/>
        <v>4344448183.2699995</v>
      </c>
      <c r="I452" s="143">
        <f t="shared" si="469"/>
        <v>2532637541.2699995</v>
      </c>
      <c r="M452" s="35">
        <v>83000</v>
      </c>
      <c r="N452" s="35" t="s">
        <v>1187</v>
      </c>
      <c r="P452" s="35" t="str">
        <f t="shared" si="470"/>
        <v>CONVENIOS</v>
      </c>
    </row>
    <row r="453" spans="1:16" s="34" customFormat="1" x14ac:dyDescent="0.25">
      <c r="A453" s="167" t="s">
        <v>1188</v>
      </c>
      <c r="B453" s="167" t="s">
        <v>1189</v>
      </c>
      <c r="C453" s="137">
        <f t="shared" si="474"/>
        <v>0</v>
      </c>
      <c r="D453" s="144">
        <f t="shared" si="475"/>
        <v>0</v>
      </c>
      <c r="E453" s="137">
        <f t="shared" si="468"/>
        <v>0</v>
      </c>
      <c r="F453" s="144">
        <f t="shared" si="476"/>
        <v>0</v>
      </c>
      <c r="G453" s="137">
        <f t="shared" si="477"/>
        <v>0</v>
      </c>
      <c r="H453" s="144">
        <f t="shared" si="477"/>
        <v>0</v>
      </c>
      <c r="I453" s="140">
        <f t="shared" si="469"/>
        <v>0</v>
      </c>
      <c r="M453" s="34">
        <v>83100</v>
      </c>
      <c r="N453" s="34" t="s">
        <v>1189</v>
      </c>
      <c r="P453" s="34" t="str">
        <f t="shared" si="470"/>
        <v>CONVENIOS DE REASIGNACION</v>
      </c>
    </row>
    <row r="454" spans="1:16" x14ac:dyDescent="0.25">
      <c r="A454" s="162" t="s">
        <v>1190</v>
      </c>
      <c r="B454" s="162" t="s">
        <v>1191</v>
      </c>
      <c r="C454" s="139">
        <f t="shared" si="474"/>
        <v>0</v>
      </c>
      <c r="D454" s="146">
        <f t="shared" si="475"/>
        <v>0</v>
      </c>
      <c r="E454" s="139">
        <f t="shared" si="468"/>
        <v>0</v>
      </c>
      <c r="F454" s="146">
        <f t="shared" si="476"/>
        <v>0</v>
      </c>
      <c r="G454" s="139">
        <f t="shared" si="477"/>
        <v>0</v>
      </c>
      <c r="H454" s="146">
        <f t="shared" si="477"/>
        <v>0</v>
      </c>
      <c r="I454" s="142">
        <f t="shared" si="469"/>
        <v>0</v>
      </c>
      <c r="M454">
        <v>83101</v>
      </c>
      <c r="N454" t="s">
        <v>1191</v>
      </c>
      <c r="P454" t="str">
        <f t="shared" si="470"/>
        <v>SECRETARIA DE COMUNICACIONES Y TRANSPORTES</v>
      </c>
    </row>
    <row r="455" spans="1:16" x14ac:dyDescent="0.25">
      <c r="A455" s="162" t="s">
        <v>1192</v>
      </c>
      <c r="B455" s="162" t="s">
        <v>1193</v>
      </c>
      <c r="C455" s="139">
        <f t="shared" si="474"/>
        <v>0</v>
      </c>
      <c r="D455" s="146">
        <f t="shared" si="475"/>
        <v>0</v>
      </c>
      <c r="E455" s="139">
        <f t="shared" si="468"/>
        <v>0</v>
      </c>
      <c r="F455" s="146">
        <f t="shared" si="476"/>
        <v>0</v>
      </c>
      <c r="G455" s="139">
        <f t="shared" si="477"/>
        <v>0</v>
      </c>
      <c r="H455" s="146">
        <f t="shared" si="477"/>
        <v>0</v>
      </c>
      <c r="I455" s="142">
        <f t="shared" si="469"/>
        <v>0</v>
      </c>
      <c r="M455">
        <v>83102</v>
      </c>
      <c r="N455" t="s">
        <v>1193</v>
      </c>
      <c r="P455" t="str">
        <f t="shared" si="470"/>
        <v>SISTEMA DE POLICIA ESTATAL ACREDITABLE</v>
      </c>
    </row>
    <row r="456" spans="1:16" s="34" customFormat="1" x14ac:dyDescent="0.25">
      <c r="A456" s="167" t="s">
        <v>1196</v>
      </c>
      <c r="B456" s="167" t="s">
        <v>1197</v>
      </c>
      <c r="C456" s="137">
        <f t="shared" si="474"/>
        <v>1811810642</v>
      </c>
      <c r="D456" s="144">
        <f t="shared" si="475"/>
        <v>1811810642</v>
      </c>
      <c r="E456" s="137">
        <f t="shared" si="468"/>
        <v>2530891311.4699993</v>
      </c>
      <c r="F456" s="144">
        <f t="shared" si="476"/>
        <v>4342701953.4699993</v>
      </c>
      <c r="G456" s="137">
        <f t="shared" si="477"/>
        <v>4342701953.4699993</v>
      </c>
      <c r="H456" s="144">
        <f t="shared" si="477"/>
        <v>4342701953.4699993</v>
      </c>
      <c r="I456" s="140">
        <f t="shared" si="469"/>
        <v>2530891311.4699993</v>
      </c>
      <c r="M456" s="34">
        <v>83200</v>
      </c>
      <c r="N456" s="34" t="s">
        <v>1197</v>
      </c>
      <c r="P456" s="34" t="str">
        <f t="shared" si="470"/>
        <v>CONVENIOS DE DESCENTRALIZACION Y OTROS</v>
      </c>
    </row>
    <row r="457" spans="1:16" x14ac:dyDescent="0.25">
      <c r="A457" s="162" t="s">
        <v>1198</v>
      </c>
      <c r="B457" s="162" t="s">
        <v>1199</v>
      </c>
      <c r="C457" s="139">
        <f t="shared" si="474"/>
        <v>0</v>
      </c>
      <c r="D457" s="146">
        <f t="shared" si="475"/>
        <v>0</v>
      </c>
      <c r="E457" s="139">
        <f t="shared" ref="E457:E531" si="478">+F457-D457</f>
        <v>0</v>
      </c>
      <c r="F457" s="146">
        <f t="shared" si="476"/>
        <v>0</v>
      </c>
      <c r="G457" s="139">
        <f t="shared" si="477"/>
        <v>0</v>
      </c>
      <c r="H457" s="146">
        <f t="shared" si="477"/>
        <v>0</v>
      </c>
      <c r="I457" s="142">
        <f t="shared" ref="I457:I531" si="479">+H457-C457</f>
        <v>0</v>
      </c>
      <c r="K457" s="27" t="s">
        <v>1198</v>
      </c>
      <c r="L457" s="27">
        <f>+A457-K457</f>
        <v>0</v>
      </c>
      <c r="M457">
        <v>83201</v>
      </c>
      <c r="N457" t="s">
        <v>1199</v>
      </c>
      <c r="P457" t="str">
        <f t="shared" ref="P457:P531" si="480">N457&amp;O457</f>
        <v>SECRETARIA DE SEGURIDAD PUBLICA (CENTROS PENITENCIARIOS)</v>
      </c>
    </row>
    <row r="458" spans="1:16" x14ac:dyDescent="0.25">
      <c r="A458" s="162" t="s">
        <v>1200</v>
      </c>
      <c r="B458" s="162" t="s">
        <v>1201</v>
      </c>
      <c r="C458" s="139">
        <f t="shared" si="474"/>
        <v>0</v>
      </c>
      <c r="D458" s="146">
        <f t="shared" si="475"/>
        <v>0</v>
      </c>
      <c r="E458" s="139">
        <f t="shared" si="478"/>
        <v>0</v>
      </c>
      <c r="F458" s="146">
        <f t="shared" si="476"/>
        <v>0</v>
      </c>
      <c r="G458" s="139">
        <f t="shared" si="477"/>
        <v>0</v>
      </c>
      <c r="H458" s="146">
        <f t="shared" si="477"/>
        <v>0</v>
      </c>
      <c r="I458" s="142">
        <f t="shared" si="479"/>
        <v>0</v>
      </c>
      <c r="K458" s="27" t="s">
        <v>1200</v>
      </c>
      <c r="L458" s="27">
        <f t="shared" ref="L458:L512" si="481">+A458-K458</f>
        <v>0</v>
      </c>
      <c r="M458">
        <v>83202</v>
      </c>
      <c r="N458" t="s">
        <v>1201</v>
      </c>
      <c r="P458" t="str">
        <f t="shared" si="480"/>
        <v>COMISION NACIONAL DE CULTURA FISICA Y DEPORTIVA</v>
      </c>
    </row>
    <row r="459" spans="1:16" x14ac:dyDescent="0.25">
      <c r="A459" s="162" t="s">
        <v>1202</v>
      </c>
      <c r="B459" s="162" t="s">
        <v>1203</v>
      </c>
      <c r="C459" s="139">
        <f t="shared" si="474"/>
        <v>0</v>
      </c>
      <c r="D459" s="146">
        <f t="shared" si="475"/>
        <v>0</v>
      </c>
      <c r="E459" s="139">
        <f t="shared" si="478"/>
        <v>775496913.26999998</v>
      </c>
      <c r="F459" s="146">
        <f t="shared" si="476"/>
        <v>775496913.26999998</v>
      </c>
      <c r="G459" s="139">
        <f t="shared" si="477"/>
        <v>775496913.26999998</v>
      </c>
      <c r="H459" s="146">
        <f t="shared" si="477"/>
        <v>775496913.26999998</v>
      </c>
      <c r="I459" s="142">
        <f t="shared" si="479"/>
        <v>775496913.26999998</v>
      </c>
      <c r="K459" s="27" t="s">
        <v>1202</v>
      </c>
      <c r="L459" s="27">
        <f t="shared" si="481"/>
        <v>0</v>
      </c>
      <c r="M459">
        <v>83203</v>
      </c>
      <c r="N459" t="s">
        <v>1203</v>
      </c>
      <c r="P459" t="str">
        <f t="shared" si="480"/>
        <v>SECRETARIA DE SALUD</v>
      </c>
    </row>
    <row r="460" spans="1:16" x14ac:dyDescent="0.25">
      <c r="A460" s="162" t="s">
        <v>1204</v>
      </c>
      <c r="B460" s="162" t="s">
        <v>1205</v>
      </c>
      <c r="C460" s="139">
        <f t="shared" si="474"/>
        <v>0</v>
      </c>
      <c r="D460" s="146">
        <f t="shared" si="475"/>
        <v>0</v>
      </c>
      <c r="E460" s="139">
        <f t="shared" si="478"/>
        <v>8280000</v>
      </c>
      <c r="F460" s="146">
        <f t="shared" si="476"/>
        <v>8280000</v>
      </c>
      <c r="G460" s="139">
        <f t="shared" si="477"/>
        <v>8280000</v>
      </c>
      <c r="H460" s="146">
        <f t="shared" si="477"/>
        <v>8280000</v>
      </c>
      <c r="I460" s="142">
        <f t="shared" si="479"/>
        <v>8280000</v>
      </c>
      <c r="K460" s="27" t="s">
        <v>1204</v>
      </c>
      <c r="L460" s="27">
        <f t="shared" si="481"/>
        <v>0</v>
      </c>
      <c r="M460">
        <v>83204</v>
      </c>
      <c r="N460" t="s">
        <v>1205</v>
      </c>
      <c r="P460" t="str">
        <f t="shared" si="480"/>
        <v>DIF NACIONAL</v>
      </c>
    </row>
    <row r="461" spans="1:16" x14ac:dyDescent="0.25">
      <c r="A461" s="162" t="s">
        <v>1206</v>
      </c>
      <c r="B461" s="162" t="s">
        <v>1207</v>
      </c>
      <c r="C461" s="139">
        <f t="shared" si="474"/>
        <v>1661164813</v>
      </c>
      <c r="D461" s="146">
        <f t="shared" si="475"/>
        <v>1661164813</v>
      </c>
      <c r="E461" s="139">
        <f t="shared" si="478"/>
        <v>1564148722.4899998</v>
      </c>
      <c r="F461" s="146">
        <f t="shared" si="476"/>
        <v>3225313535.4899998</v>
      </c>
      <c r="G461" s="139">
        <f t="shared" si="477"/>
        <v>3225313535.4899998</v>
      </c>
      <c r="H461" s="146">
        <f t="shared" si="477"/>
        <v>3225313535.4899998</v>
      </c>
      <c r="I461" s="142">
        <f t="shared" si="479"/>
        <v>1564148722.4899998</v>
      </c>
      <c r="K461" s="27" t="s">
        <v>1206</v>
      </c>
      <c r="L461" s="27">
        <f t="shared" si="481"/>
        <v>0</v>
      </c>
      <c r="M461">
        <v>83206</v>
      </c>
      <c r="N461" t="s">
        <v>1207</v>
      </c>
      <c r="P461" t="str">
        <f t="shared" si="480"/>
        <v>EDUCACION</v>
      </c>
    </row>
    <row r="462" spans="1:16" x14ac:dyDescent="0.25">
      <c r="A462" s="162" t="s">
        <v>1208</v>
      </c>
      <c r="B462" s="162" t="s">
        <v>1209</v>
      </c>
      <c r="C462" s="139">
        <f t="shared" si="474"/>
        <v>61000000</v>
      </c>
      <c r="D462" s="146">
        <f t="shared" si="475"/>
        <v>61000000</v>
      </c>
      <c r="E462" s="139">
        <f t="shared" si="478"/>
        <v>-58312344.009999998</v>
      </c>
      <c r="F462" s="146">
        <f t="shared" si="476"/>
        <v>2687655.99</v>
      </c>
      <c r="G462" s="139">
        <f t="shared" si="477"/>
        <v>2687655.99</v>
      </c>
      <c r="H462" s="146">
        <f t="shared" si="477"/>
        <v>2687655.99</v>
      </c>
      <c r="I462" s="142">
        <f t="shared" si="479"/>
        <v>-58312344.009999998</v>
      </c>
      <c r="K462" s="27" t="s">
        <v>1208</v>
      </c>
      <c r="L462" s="27">
        <f t="shared" si="481"/>
        <v>0</v>
      </c>
      <c r="M462">
        <v>83207</v>
      </c>
      <c r="N462" t="s">
        <v>1209</v>
      </c>
      <c r="P462" t="str">
        <f t="shared" si="480"/>
        <v>SECRETARIA DE AGRICULTURA GANADERIA</v>
      </c>
    </row>
    <row r="463" spans="1:16" x14ac:dyDescent="0.25">
      <c r="A463" s="162" t="s">
        <v>1210</v>
      </c>
      <c r="B463" s="162" t="s">
        <v>1211</v>
      </c>
      <c r="C463" s="139">
        <f t="shared" si="474"/>
        <v>0</v>
      </c>
      <c r="D463" s="146">
        <f t="shared" si="475"/>
        <v>0</v>
      </c>
      <c r="E463" s="139">
        <f t="shared" si="478"/>
        <v>87756137.459999993</v>
      </c>
      <c r="F463" s="146">
        <f t="shared" si="476"/>
        <v>87756137.459999993</v>
      </c>
      <c r="G463" s="139">
        <f t="shared" si="477"/>
        <v>87756137.459999993</v>
      </c>
      <c r="H463" s="146">
        <f t="shared" si="477"/>
        <v>87756137.459999993</v>
      </c>
      <c r="I463" s="142">
        <f t="shared" si="479"/>
        <v>87756137.459999993</v>
      </c>
      <c r="K463" s="27" t="s">
        <v>1210</v>
      </c>
      <c r="L463" s="27">
        <f t="shared" si="481"/>
        <v>0</v>
      </c>
      <c r="M463">
        <v>83209</v>
      </c>
      <c r="N463" t="s">
        <v>1211</v>
      </c>
      <c r="P463" t="str">
        <f t="shared" si="480"/>
        <v>COMISION NACIONAL DEL AGUA</v>
      </c>
    </row>
    <row r="464" spans="1:16" x14ac:dyDescent="0.25">
      <c r="A464" s="162" t="s">
        <v>1212</v>
      </c>
      <c r="B464" s="162" t="s">
        <v>1213</v>
      </c>
      <c r="C464" s="139">
        <f t="shared" si="474"/>
        <v>89645829</v>
      </c>
      <c r="D464" s="146">
        <f t="shared" si="475"/>
        <v>89645829</v>
      </c>
      <c r="E464" s="139">
        <f t="shared" si="478"/>
        <v>-89645829</v>
      </c>
      <c r="F464" s="146">
        <f t="shared" si="476"/>
        <v>0</v>
      </c>
      <c r="G464" s="139">
        <f t="shared" si="477"/>
        <v>0</v>
      </c>
      <c r="H464" s="146">
        <f t="shared" si="477"/>
        <v>0</v>
      </c>
      <c r="I464" s="142">
        <f t="shared" si="479"/>
        <v>-89645829</v>
      </c>
      <c r="K464" s="27" t="s">
        <v>1212</v>
      </c>
      <c r="L464" s="27">
        <f t="shared" si="481"/>
        <v>0</v>
      </c>
      <c r="M464">
        <v>83210</v>
      </c>
      <c r="N464" t="s">
        <v>1213</v>
      </c>
      <c r="P464" t="str">
        <f t="shared" si="480"/>
        <v>SECRETARIA DE MEDIO AMBIENTE Y RECURSOS NATURALES</v>
      </c>
    </row>
    <row r="465" spans="1:16" x14ac:dyDescent="0.25">
      <c r="A465" s="162" t="s">
        <v>1214</v>
      </c>
      <c r="B465" s="162" t="s">
        <v>1215</v>
      </c>
      <c r="C465" s="139">
        <f t="shared" si="474"/>
        <v>0</v>
      </c>
      <c r="D465" s="146">
        <f t="shared" si="475"/>
        <v>0</v>
      </c>
      <c r="E465" s="139">
        <f t="shared" si="478"/>
        <v>0</v>
      </c>
      <c r="F465" s="146">
        <f t="shared" si="476"/>
        <v>0</v>
      </c>
      <c r="G465" s="139">
        <f t="shared" si="477"/>
        <v>0</v>
      </c>
      <c r="H465" s="146">
        <f t="shared" si="477"/>
        <v>0</v>
      </c>
      <c r="I465" s="142">
        <f t="shared" si="479"/>
        <v>0</v>
      </c>
      <c r="K465" s="27" t="s">
        <v>1214</v>
      </c>
      <c r="L465" s="27">
        <f t="shared" si="481"/>
        <v>0</v>
      </c>
      <c r="M465">
        <v>83211</v>
      </c>
      <c r="N465" t="s">
        <v>1215</v>
      </c>
      <c r="P465" t="str">
        <f t="shared" si="480"/>
        <v>CONSEJO NACIONAL PARA LA CULTURA Y LA ARTES</v>
      </c>
    </row>
    <row r="466" spans="1:16" x14ac:dyDescent="0.25">
      <c r="A466" s="162" t="s">
        <v>1216</v>
      </c>
      <c r="B466" s="162" t="s">
        <v>1217</v>
      </c>
      <c r="C466" s="139">
        <f t="shared" si="474"/>
        <v>0</v>
      </c>
      <c r="D466" s="146">
        <f t="shared" si="475"/>
        <v>0</v>
      </c>
      <c r="E466" s="139">
        <f t="shared" si="478"/>
        <v>3759752.12</v>
      </c>
      <c r="F466" s="146">
        <f t="shared" si="476"/>
        <v>3759752.12</v>
      </c>
      <c r="G466" s="139">
        <f t="shared" si="477"/>
        <v>3759752.12</v>
      </c>
      <c r="H466" s="146">
        <f t="shared" si="477"/>
        <v>3759752.12</v>
      </c>
      <c r="I466" s="142">
        <f t="shared" si="479"/>
        <v>3759752.12</v>
      </c>
      <c r="K466" s="27" t="s">
        <v>1216</v>
      </c>
      <c r="L466" s="27">
        <f t="shared" si="481"/>
        <v>0</v>
      </c>
      <c r="M466">
        <v>83212</v>
      </c>
      <c r="N466" t="s">
        <v>1217</v>
      </c>
      <c r="P466" t="str">
        <f t="shared" si="480"/>
        <v>COMISION NACIONAL FORESTAL</v>
      </c>
    </row>
    <row r="467" spans="1:16" x14ac:dyDescent="0.25">
      <c r="A467" s="162" t="s">
        <v>1218</v>
      </c>
      <c r="B467" s="162" t="s">
        <v>1219</v>
      </c>
      <c r="C467" s="139">
        <f t="shared" si="474"/>
        <v>0</v>
      </c>
      <c r="D467" s="146">
        <f t="shared" si="475"/>
        <v>0</v>
      </c>
      <c r="E467" s="139">
        <f t="shared" si="478"/>
        <v>0</v>
      </c>
      <c r="F467" s="146">
        <f t="shared" si="476"/>
        <v>0</v>
      </c>
      <c r="G467" s="139">
        <f t="shared" ref="G467:H477" si="482">+F467</f>
        <v>0</v>
      </c>
      <c r="H467" s="146">
        <f t="shared" si="482"/>
        <v>0</v>
      </c>
      <c r="I467" s="142">
        <f t="shared" si="479"/>
        <v>0</v>
      </c>
      <c r="K467" s="27" t="s">
        <v>1218</v>
      </c>
      <c r="L467" s="27">
        <f t="shared" si="481"/>
        <v>0</v>
      </c>
      <c r="M467">
        <v>83213</v>
      </c>
      <c r="N467" t="s">
        <v>1219</v>
      </c>
      <c r="P467" t="str">
        <f t="shared" si="480"/>
        <v>PROGRAMA DE INFRAESTRUCTURA BASICA PARA LA ATENCION DE PUEBLOS INDIGENAS</v>
      </c>
    </row>
    <row r="468" spans="1:16" x14ac:dyDescent="0.25">
      <c r="A468" s="162" t="s">
        <v>1222</v>
      </c>
      <c r="B468" s="162" t="s">
        <v>1223</v>
      </c>
      <c r="C468" s="139">
        <f t="shared" si="474"/>
        <v>0</v>
      </c>
      <c r="D468" s="146">
        <f t="shared" si="475"/>
        <v>0</v>
      </c>
      <c r="E468" s="139">
        <f t="shared" si="478"/>
        <v>0</v>
      </c>
      <c r="F468" s="146">
        <f t="shared" si="476"/>
        <v>0</v>
      </c>
      <c r="G468" s="139">
        <f t="shared" si="482"/>
        <v>0</v>
      </c>
      <c r="H468" s="146">
        <f t="shared" si="482"/>
        <v>0</v>
      </c>
      <c r="I468" s="142">
        <f t="shared" si="479"/>
        <v>0</v>
      </c>
      <c r="K468" s="27" t="s">
        <v>1222</v>
      </c>
      <c r="L468" s="27">
        <f t="shared" si="481"/>
        <v>0</v>
      </c>
      <c r="M468">
        <v>83217</v>
      </c>
      <c r="N468" t="s">
        <v>1223</v>
      </c>
      <c r="P468" t="str">
        <f t="shared" si="480"/>
        <v>FONDO DE ESTABILIZACION DE LOS INGRESOS DE ENTIDADES FEDERATIVAS</v>
      </c>
    </row>
    <row r="469" spans="1:16" x14ac:dyDescent="0.25">
      <c r="A469" s="162" t="s">
        <v>1303</v>
      </c>
      <c r="B469" s="162" t="s">
        <v>1685</v>
      </c>
      <c r="C469" s="139">
        <f t="shared" si="474"/>
        <v>0</v>
      </c>
      <c r="D469" s="146">
        <f t="shared" si="475"/>
        <v>0</v>
      </c>
      <c r="E469" s="139">
        <f t="shared" si="478"/>
        <v>0</v>
      </c>
      <c r="F469" s="146">
        <f t="shared" si="476"/>
        <v>0</v>
      </c>
      <c r="G469" s="139">
        <f t="shared" si="482"/>
        <v>0</v>
      </c>
      <c r="H469" s="146">
        <f t="shared" si="482"/>
        <v>0</v>
      </c>
      <c r="I469" s="142">
        <f t="shared" si="479"/>
        <v>0</v>
      </c>
      <c r="K469" s="27" t="s">
        <v>1303</v>
      </c>
      <c r="L469" s="27">
        <f t="shared" si="481"/>
        <v>0</v>
      </c>
      <c r="M469">
        <v>83219</v>
      </c>
      <c r="N469" t="s">
        <v>1304</v>
      </c>
      <c r="P469" t="str">
        <f t="shared" si="480"/>
        <v>FIDEICOMISO ÁRA INFRAESTRUCTURA DE LOS ESTADOS</v>
      </c>
    </row>
    <row r="470" spans="1:16" x14ac:dyDescent="0.25">
      <c r="A470" s="162" t="s">
        <v>1230</v>
      </c>
      <c r="B470" s="162" t="s">
        <v>1231</v>
      </c>
      <c r="C470" s="139">
        <f t="shared" si="474"/>
        <v>0</v>
      </c>
      <c r="D470" s="146">
        <f t="shared" si="475"/>
        <v>0</v>
      </c>
      <c r="E470" s="139">
        <f t="shared" si="478"/>
        <v>0</v>
      </c>
      <c r="F470" s="146">
        <f t="shared" si="476"/>
        <v>0</v>
      </c>
      <c r="G470" s="139">
        <f t="shared" si="482"/>
        <v>0</v>
      </c>
      <c r="H470" s="146">
        <f t="shared" si="482"/>
        <v>0</v>
      </c>
      <c r="I470" s="142">
        <f t="shared" si="479"/>
        <v>0</v>
      </c>
      <c r="K470" s="27" t="s">
        <v>1230</v>
      </c>
      <c r="L470" s="27">
        <f t="shared" si="481"/>
        <v>0</v>
      </c>
      <c r="M470">
        <v>83226</v>
      </c>
      <c r="N470" t="s">
        <v>1231</v>
      </c>
      <c r="P470" t="str">
        <f t="shared" si="480"/>
        <v>TURISMO</v>
      </c>
    </row>
    <row r="471" spans="1:16" x14ac:dyDescent="0.25">
      <c r="A471" s="162" t="s">
        <v>1232</v>
      </c>
      <c r="B471" s="162" t="s">
        <v>1233</v>
      </c>
      <c r="C471" s="139">
        <f t="shared" si="474"/>
        <v>0</v>
      </c>
      <c r="D471" s="146">
        <f t="shared" si="475"/>
        <v>0</v>
      </c>
      <c r="E471" s="139">
        <f t="shared" si="478"/>
        <v>0</v>
      </c>
      <c r="F471" s="146">
        <f t="shared" si="476"/>
        <v>0</v>
      </c>
      <c r="G471" s="139">
        <f t="shared" si="482"/>
        <v>0</v>
      </c>
      <c r="H471" s="146">
        <f t="shared" si="482"/>
        <v>0</v>
      </c>
      <c r="I471" s="142">
        <f t="shared" si="479"/>
        <v>0</v>
      </c>
      <c r="K471" s="27" t="s">
        <v>1232</v>
      </c>
      <c r="L471" s="27">
        <f t="shared" si="481"/>
        <v>0</v>
      </c>
      <c r="M471">
        <v>83228</v>
      </c>
      <c r="N471" t="s">
        <v>1233</v>
      </c>
      <c r="P471" t="str">
        <f t="shared" si="480"/>
        <v>INFRAESTRUCTURA Y CAPACITACION PARA EL NUEVO SISTEMA DE JUSTICIA PENAL</v>
      </c>
    </row>
    <row r="472" spans="1:16" x14ac:dyDescent="0.25">
      <c r="A472" s="162" t="s">
        <v>1234</v>
      </c>
      <c r="B472" s="162" t="s">
        <v>1235</v>
      </c>
      <c r="C472" s="139">
        <f t="shared" si="474"/>
        <v>0</v>
      </c>
      <c r="D472" s="146">
        <f t="shared" si="475"/>
        <v>0</v>
      </c>
      <c r="E472" s="139">
        <f t="shared" si="478"/>
        <v>0</v>
      </c>
      <c r="F472" s="146">
        <f t="shared" si="476"/>
        <v>0</v>
      </c>
      <c r="G472" s="139">
        <f t="shared" si="482"/>
        <v>0</v>
      </c>
      <c r="H472" s="146">
        <f t="shared" si="482"/>
        <v>0</v>
      </c>
      <c r="I472" s="142">
        <f t="shared" si="479"/>
        <v>0</v>
      </c>
      <c r="K472" s="27" t="s">
        <v>1234</v>
      </c>
      <c r="L472" s="27">
        <f t="shared" si="481"/>
        <v>0</v>
      </c>
      <c r="M472">
        <v>83230</v>
      </c>
      <c r="N472" t="s">
        <v>1235</v>
      </c>
      <c r="P472" t="str">
        <f t="shared" si="480"/>
        <v>MODERNIZACION DEL REGISTRO PUBLICO DE LA PROPIEDAD</v>
      </c>
    </row>
    <row r="473" spans="1:16" x14ac:dyDescent="0.25">
      <c r="A473" s="162" t="s">
        <v>1236</v>
      </c>
      <c r="B473" s="162" t="s">
        <v>1237</v>
      </c>
      <c r="C473" s="139">
        <f t="shared" si="474"/>
        <v>0</v>
      </c>
      <c r="D473" s="146">
        <f t="shared" si="475"/>
        <v>0</v>
      </c>
      <c r="E473" s="139">
        <f t="shared" si="478"/>
        <v>0</v>
      </c>
      <c r="F473" s="146">
        <f t="shared" si="476"/>
        <v>0</v>
      </c>
      <c r="G473" s="139">
        <f t="shared" si="482"/>
        <v>0</v>
      </c>
      <c r="H473" s="146">
        <f t="shared" si="482"/>
        <v>0</v>
      </c>
      <c r="I473" s="142">
        <f t="shared" si="479"/>
        <v>0</v>
      </c>
      <c r="K473" s="27" t="s">
        <v>1236</v>
      </c>
      <c r="L473" s="27">
        <f t="shared" si="481"/>
        <v>0</v>
      </c>
      <c r="M473">
        <v>83231</v>
      </c>
      <c r="N473" t="s">
        <v>1237</v>
      </c>
      <c r="P473" t="str">
        <f t="shared" si="480"/>
        <v>INSTITUTOS TECNOLOGICOS</v>
      </c>
    </row>
    <row r="474" spans="1:16" x14ac:dyDescent="0.25">
      <c r="A474" s="162" t="s">
        <v>1240</v>
      </c>
      <c r="B474" s="162" t="s">
        <v>1241</v>
      </c>
      <c r="C474" s="139">
        <f t="shared" si="474"/>
        <v>0</v>
      </c>
      <c r="D474" s="146">
        <f t="shared" si="475"/>
        <v>0</v>
      </c>
      <c r="E474" s="139">
        <f t="shared" si="478"/>
        <v>0</v>
      </c>
      <c r="F474" s="146">
        <f t="shared" si="476"/>
        <v>0</v>
      </c>
      <c r="G474" s="139">
        <f t="shared" si="482"/>
        <v>0</v>
      </c>
      <c r="H474" s="146">
        <f t="shared" si="482"/>
        <v>0</v>
      </c>
      <c r="I474" s="142">
        <f t="shared" si="479"/>
        <v>0</v>
      </c>
      <c r="K474" s="27" t="s">
        <v>1240</v>
      </c>
      <c r="L474" s="27">
        <f t="shared" si="481"/>
        <v>0</v>
      </c>
      <c r="M474">
        <v>83233</v>
      </c>
      <c r="N474" t="s">
        <v>1241</v>
      </c>
      <c r="P474" t="str">
        <f t="shared" si="480"/>
        <v>CARRETERAS ALIMENTADORAS Y CAMINOS RURALES 2013</v>
      </c>
    </row>
    <row r="475" spans="1:16" x14ac:dyDescent="0.25">
      <c r="A475" s="162" t="s">
        <v>1242</v>
      </c>
      <c r="B475" s="162" t="s">
        <v>1243</v>
      </c>
      <c r="C475" s="139">
        <f t="shared" si="474"/>
        <v>0</v>
      </c>
      <c r="D475" s="146">
        <f t="shared" si="475"/>
        <v>0</v>
      </c>
      <c r="E475" s="139">
        <f t="shared" si="478"/>
        <v>0</v>
      </c>
      <c r="F475" s="146">
        <f t="shared" si="476"/>
        <v>0</v>
      </c>
      <c r="G475" s="139">
        <f t="shared" si="482"/>
        <v>0</v>
      </c>
      <c r="H475" s="146">
        <f t="shared" si="482"/>
        <v>0</v>
      </c>
      <c r="I475" s="142">
        <f t="shared" si="479"/>
        <v>0</v>
      </c>
      <c r="K475" s="27" t="s">
        <v>1242</v>
      </c>
      <c r="L475" s="27">
        <f t="shared" si="481"/>
        <v>0</v>
      </c>
      <c r="M475">
        <v>83235</v>
      </c>
      <c r="N475" t="s">
        <v>1243</v>
      </c>
      <c r="P475" t="str">
        <f t="shared" si="480"/>
        <v>PREVENCION DEL DELITO</v>
      </c>
    </row>
    <row r="476" spans="1:16" x14ac:dyDescent="0.25">
      <c r="A476" s="162" t="s">
        <v>1244</v>
      </c>
      <c r="B476" s="162" t="s">
        <v>1245</v>
      </c>
      <c r="C476" s="139">
        <f t="shared" si="474"/>
        <v>0</v>
      </c>
      <c r="D476" s="146">
        <f t="shared" si="475"/>
        <v>0</v>
      </c>
      <c r="E476" s="139">
        <f t="shared" si="478"/>
        <v>0</v>
      </c>
      <c r="F476" s="146">
        <f t="shared" si="476"/>
        <v>0</v>
      </c>
      <c r="G476" s="139">
        <f t="shared" si="482"/>
        <v>0</v>
      </c>
      <c r="H476" s="146">
        <f t="shared" si="482"/>
        <v>0</v>
      </c>
      <c r="I476" s="142">
        <f t="shared" si="479"/>
        <v>0</v>
      </c>
      <c r="K476" s="27" t="s">
        <v>1244</v>
      </c>
      <c r="L476" s="27">
        <f t="shared" si="481"/>
        <v>0</v>
      </c>
      <c r="M476">
        <v>83236</v>
      </c>
      <c r="N476" t="s">
        <v>1245</v>
      </c>
      <c r="P476" t="str">
        <f t="shared" si="480"/>
        <v>FONDO DE APOYO PARA MICRO PEQUENA Y MEDIANA EMPRESA (FONDO PyME)</v>
      </c>
    </row>
    <row r="477" spans="1:16" x14ac:dyDescent="0.25">
      <c r="A477" s="162" t="s">
        <v>1246</v>
      </c>
      <c r="B477" s="162" t="s">
        <v>1247</v>
      </c>
      <c r="C477" s="139">
        <f t="shared" si="474"/>
        <v>0</v>
      </c>
      <c r="D477" s="146">
        <f t="shared" si="475"/>
        <v>0</v>
      </c>
      <c r="E477" s="139">
        <f t="shared" si="478"/>
        <v>0</v>
      </c>
      <c r="F477" s="146">
        <f t="shared" si="476"/>
        <v>0</v>
      </c>
      <c r="G477" s="139">
        <f t="shared" si="482"/>
        <v>0</v>
      </c>
      <c r="H477" s="146">
        <f t="shared" si="482"/>
        <v>0</v>
      </c>
      <c r="I477" s="142">
        <f t="shared" si="479"/>
        <v>0</v>
      </c>
      <c r="K477" s="27" t="s">
        <v>1246</v>
      </c>
      <c r="L477" s="27">
        <f t="shared" si="481"/>
        <v>0</v>
      </c>
      <c r="M477">
        <v>83239</v>
      </c>
      <c r="N477" t="s">
        <v>1247</v>
      </c>
      <c r="P477" t="str">
        <f t="shared" si="480"/>
        <v>SECRETARIA DE DESARROLLO AGRARIO TERRITORIAL Y URBANO</v>
      </c>
    </row>
    <row r="478" spans="1:16" x14ac:dyDescent="0.25">
      <c r="A478" s="162" t="s">
        <v>1249</v>
      </c>
      <c r="B478" s="162" t="s">
        <v>1250</v>
      </c>
      <c r="C478" s="139">
        <f t="shared" si="474"/>
        <v>0</v>
      </c>
      <c r="D478" s="146">
        <f t="shared" si="475"/>
        <v>0</v>
      </c>
      <c r="E478" s="139">
        <f t="shared" si="478"/>
        <v>0</v>
      </c>
      <c r="F478" s="146">
        <f t="shared" si="476"/>
        <v>0</v>
      </c>
      <c r="G478" s="139">
        <f t="shared" ref="G478:H492" si="483">+F478</f>
        <v>0</v>
      </c>
      <c r="H478" s="146">
        <f t="shared" si="483"/>
        <v>0</v>
      </c>
      <c r="I478" s="142">
        <f t="shared" si="479"/>
        <v>0</v>
      </c>
      <c r="K478" s="27" t="s">
        <v>1249</v>
      </c>
      <c r="L478" s="27">
        <f t="shared" si="481"/>
        <v>0</v>
      </c>
      <c r="M478">
        <v>83243</v>
      </c>
      <c r="N478" t="s">
        <v>1250</v>
      </c>
      <c r="P478" t="str">
        <f t="shared" si="480"/>
        <v>SEGURO POPULAR</v>
      </c>
    </row>
    <row r="479" spans="1:16" x14ac:dyDescent="0.25">
      <c r="A479" s="162" t="s">
        <v>1251</v>
      </c>
      <c r="B479" s="162" t="s">
        <v>1252</v>
      </c>
      <c r="C479" s="139">
        <f t="shared" si="474"/>
        <v>0</v>
      </c>
      <c r="D479" s="146">
        <f t="shared" si="475"/>
        <v>0</v>
      </c>
      <c r="E479" s="139">
        <f t="shared" si="478"/>
        <v>0</v>
      </c>
      <c r="F479" s="146">
        <f t="shared" si="476"/>
        <v>0</v>
      </c>
      <c r="G479" s="139">
        <f t="shared" si="483"/>
        <v>0</v>
      </c>
      <c r="H479" s="146">
        <f t="shared" si="483"/>
        <v>0</v>
      </c>
      <c r="I479" s="142">
        <f t="shared" si="479"/>
        <v>0</v>
      </c>
      <c r="K479" s="27" t="s">
        <v>1251</v>
      </c>
      <c r="L479" s="27">
        <f t="shared" si="481"/>
        <v>0</v>
      </c>
      <c r="M479">
        <v>83244</v>
      </c>
      <c r="N479" t="s">
        <v>1252</v>
      </c>
      <c r="P479" t="str">
        <f t="shared" si="480"/>
        <v>PROGRAMA DE MODERNIZACION INTEGRAL DEL REGISTRO CIVIL</v>
      </c>
    </row>
    <row r="480" spans="1:16" x14ac:dyDescent="0.25">
      <c r="A480" s="162" t="s">
        <v>1253</v>
      </c>
      <c r="B480" s="162" t="s">
        <v>1254</v>
      </c>
      <c r="C480" s="139">
        <f t="shared" si="474"/>
        <v>0</v>
      </c>
      <c r="D480" s="146">
        <f t="shared" si="475"/>
        <v>0</v>
      </c>
      <c r="E480" s="139">
        <f t="shared" si="478"/>
        <v>0</v>
      </c>
      <c r="F480" s="146">
        <f t="shared" si="476"/>
        <v>0</v>
      </c>
      <c r="G480" s="139">
        <f t="shared" si="483"/>
        <v>0</v>
      </c>
      <c r="H480" s="146">
        <f t="shared" si="483"/>
        <v>0</v>
      </c>
      <c r="I480" s="142">
        <f t="shared" si="479"/>
        <v>0</v>
      </c>
      <c r="K480" s="27" t="s">
        <v>1253</v>
      </c>
      <c r="L480" s="27">
        <f t="shared" si="481"/>
        <v>0</v>
      </c>
      <c r="M480">
        <v>83245</v>
      </c>
      <c r="N480" t="s">
        <v>1254</v>
      </c>
      <c r="P480" t="str">
        <f t="shared" si="480"/>
        <v>FONDO MINERO</v>
      </c>
    </row>
    <row r="481" spans="1:16" x14ac:dyDescent="0.25">
      <c r="A481" s="162" t="s">
        <v>1255</v>
      </c>
      <c r="B481" s="162" t="s">
        <v>1256</v>
      </c>
      <c r="C481" s="139">
        <f t="shared" si="474"/>
        <v>0</v>
      </c>
      <c r="D481" s="146">
        <f t="shared" si="475"/>
        <v>0</v>
      </c>
      <c r="E481" s="139">
        <f t="shared" si="478"/>
        <v>0</v>
      </c>
      <c r="F481" s="146">
        <f t="shared" si="476"/>
        <v>0</v>
      </c>
      <c r="G481" s="139">
        <f t="shared" si="483"/>
        <v>0</v>
      </c>
      <c r="H481" s="146">
        <f t="shared" si="483"/>
        <v>0</v>
      </c>
      <c r="I481" s="142">
        <f t="shared" si="479"/>
        <v>0</v>
      </c>
      <c r="K481" s="27" t="s">
        <v>1255</v>
      </c>
      <c r="L481" s="27">
        <f t="shared" si="481"/>
        <v>0</v>
      </c>
      <c r="M481">
        <v>83246</v>
      </c>
      <c r="N481" t="s">
        <v>1256</v>
      </c>
      <c r="P481" t="str">
        <f t="shared" si="480"/>
        <v>SECRETARIA DE LA DEFENSA NACIONAL</v>
      </c>
    </row>
    <row r="482" spans="1:16" x14ac:dyDescent="0.25">
      <c r="A482" s="162" t="s">
        <v>1257</v>
      </c>
      <c r="B482" s="162" t="s">
        <v>1258</v>
      </c>
      <c r="C482" s="139">
        <f t="shared" si="474"/>
        <v>0</v>
      </c>
      <c r="D482" s="146">
        <f t="shared" si="475"/>
        <v>0</v>
      </c>
      <c r="E482" s="139">
        <f t="shared" si="478"/>
        <v>0</v>
      </c>
      <c r="F482" s="146">
        <f t="shared" si="476"/>
        <v>0</v>
      </c>
      <c r="G482" s="139">
        <f t="shared" si="483"/>
        <v>0</v>
      </c>
      <c r="H482" s="146">
        <f t="shared" si="483"/>
        <v>0</v>
      </c>
      <c r="I482" s="142">
        <f t="shared" si="479"/>
        <v>0</v>
      </c>
      <c r="K482" s="27" t="s">
        <v>1257</v>
      </c>
      <c r="L482" s="27">
        <f t="shared" si="481"/>
        <v>0</v>
      </c>
      <c r="M482">
        <v>83247</v>
      </c>
      <c r="N482" t="s">
        <v>1258</v>
      </c>
      <c r="P482" t="str">
        <f t="shared" si="480"/>
        <v>SECRETARIA DE HACIENDA Y CREDITO PUBLICO</v>
      </c>
    </row>
    <row r="483" spans="1:16" ht="23.25" x14ac:dyDescent="0.25">
      <c r="A483" s="162" t="s">
        <v>1259</v>
      </c>
      <c r="B483" s="162" t="s">
        <v>1260</v>
      </c>
      <c r="C483" s="139">
        <f t="shared" si="474"/>
        <v>0</v>
      </c>
      <c r="D483" s="146">
        <f t="shared" si="475"/>
        <v>0</v>
      </c>
      <c r="E483" s="139">
        <f t="shared" si="478"/>
        <v>0</v>
      </c>
      <c r="F483" s="146">
        <f t="shared" si="476"/>
        <v>0</v>
      </c>
      <c r="G483" s="139">
        <f t="shared" si="483"/>
        <v>0</v>
      </c>
      <c r="H483" s="146">
        <f t="shared" si="483"/>
        <v>0</v>
      </c>
      <c r="I483" s="142">
        <f t="shared" si="479"/>
        <v>0</v>
      </c>
      <c r="K483" s="27" t="s">
        <v>1259</v>
      </c>
      <c r="L483" s="27">
        <f t="shared" si="481"/>
        <v>0</v>
      </c>
      <c r="M483">
        <v>83248</v>
      </c>
      <c r="N483" t="s">
        <v>1260</v>
      </c>
      <c r="P483" t="str">
        <f t="shared" si="480"/>
        <v>PROGRAMA DE FORTALECIMIENTO PARA LA TRANSVERSALIDAD DE LA PERSPECTIVA DE GÉNERO</v>
      </c>
    </row>
    <row r="484" spans="1:16" x14ac:dyDescent="0.25">
      <c r="A484" s="162" t="s">
        <v>1261</v>
      </c>
      <c r="B484" s="162" t="s">
        <v>1262</v>
      </c>
      <c r="C484" s="139">
        <f t="shared" si="474"/>
        <v>0</v>
      </c>
      <c r="D484" s="146">
        <f t="shared" si="475"/>
        <v>0</v>
      </c>
      <c r="E484" s="139">
        <f t="shared" si="478"/>
        <v>4700000</v>
      </c>
      <c r="F484" s="146">
        <f t="shared" si="476"/>
        <v>4700000</v>
      </c>
      <c r="G484" s="139">
        <f t="shared" si="483"/>
        <v>4700000</v>
      </c>
      <c r="H484" s="146">
        <f t="shared" si="483"/>
        <v>4700000</v>
      </c>
      <c r="I484" s="142">
        <f t="shared" si="479"/>
        <v>4700000</v>
      </c>
      <c r="K484" s="27" t="s">
        <v>1261</v>
      </c>
      <c r="L484" s="27">
        <f t="shared" si="481"/>
        <v>0</v>
      </c>
      <c r="M484">
        <v>83249</v>
      </c>
      <c r="N484" t="s">
        <v>1262</v>
      </c>
      <c r="P484" t="str">
        <f t="shared" si="480"/>
        <v>PROGRAMA APOYOS A LA CULTURA</v>
      </c>
    </row>
    <row r="485" spans="1:16" x14ac:dyDescent="0.25">
      <c r="A485" s="162" t="s">
        <v>1263</v>
      </c>
      <c r="B485" s="162" t="s">
        <v>1264</v>
      </c>
      <c r="C485" s="139">
        <f t="shared" si="474"/>
        <v>0</v>
      </c>
      <c r="D485" s="146">
        <f t="shared" si="475"/>
        <v>0</v>
      </c>
      <c r="E485" s="139">
        <f t="shared" si="478"/>
        <v>0</v>
      </c>
      <c r="F485" s="146">
        <f t="shared" si="476"/>
        <v>0</v>
      </c>
      <c r="G485" s="139">
        <f t="shared" si="483"/>
        <v>0</v>
      </c>
      <c r="H485" s="146">
        <f t="shared" si="483"/>
        <v>0</v>
      </c>
      <c r="I485" s="142">
        <f t="shared" si="479"/>
        <v>0</v>
      </c>
      <c r="K485" s="27" t="s">
        <v>1263</v>
      </c>
      <c r="L485" s="27">
        <f t="shared" si="481"/>
        <v>0</v>
      </c>
      <c r="M485">
        <v>83250</v>
      </c>
      <c r="N485" t="s">
        <v>1264</v>
      </c>
      <c r="P485" t="str">
        <f t="shared" si="480"/>
        <v>CASA DEL EMPRENDEDOR</v>
      </c>
    </row>
    <row r="486" spans="1:16" x14ac:dyDescent="0.25">
      <c r="A486" s="162" t="s">
        <v>1265</v>
      </c>
      <c r="B486" s="162" t="s">
        <v>1266</v>
      </c>
      <c r="C486" s="139">
        <f t="shared" si="474"/>
        <v>0</v>
      </c>
      <c r="D486" s="146">
        <f t="shared" si="475"/>
        <v>0</v>
      </c>
      <c r="E486" s="139">
        <f t="shared" si="478"/>
        <v>34121017</v>
      </c>
      <c r="F486" s="146">
        <f t="shared" si="476"/>
        <v>34121017</v>
      </c>
      <c r="G486" s="139">
        <f t="shared" si="483"/>
        <v>34121017</v>
      </c>
      <c r="H486" s="146">
        <f t="shared" si="483"/>
        <v>34121017</v>
      </c>
      <c r="I486" s="142">
        <f t="shared" si="479"/>
        <v>34121017</v>
      </c>
      <c r="K486" s="27" t="s">
        <v>1265</v>
      </c>
      <c r="L486" s="27">
        <f t="shared" si="481"/>
        <v>0</v>
      </c>
      <c r="M486">
        <v>83251</v>
      </c>
      <c r="N486" t="s">
        <v>1266</v>
      </c>
      <c r="P486" t="str">
        <f t="shared" si="480"/>
        <v>PROGRAMA DE EDUCACIÓN PARA ADULTOS</v>
      </c>
    </row>
    <row r="487" spans="1:16" x14ac:dyDescent="0.25">
      <c r="A487" s="162" t="s">
        <v>1267</v>
      </c>
      <c r="B487" s="162" t="s">
        <v>1268</v>
      </c>
      <c r="C487" s="139">
        <f t="shared" si="474"/>
        <v>0</v>
      </c>
      <c r="D487" s="146">
        <f t="shared" si="475"/>
        <v>0</v>
      </c>
      <c r="E487" s="139">
        <f t="shared" si="478"/>
        <v>0</v>
      </c>
      <c r="F487" s="146">
        <f t="shared" si="476"/>
        <v>0</v>
      </c>
      <c r="G487" s="139">
        <f t="shared" si="483"/>
        <v>0</v>
      </c>
      <c r="H487" s="146">
        <f t="shared" si="483"/>
        <v>0</v>
      </c>
      <c r="I487" s="142">
        <f t="shared" si="479"/>
        <v>0</v>
      </c>
      <c r="K487" s="27" t="s">
        <v>1267</v>
      </c>
      <c r="L487" s="27">
        <f t="shared" si="481"/>
        <v>0</v>
      </c>
      <c r="M487">
        <v>83252</v>
      </c>
      <c r="N487" t="s">
        <v>1268</v>
      </c>
      <c r="P487" t="str">
        <f t="shared" si="480"/>
        <v>CENTROS PODER JOVEN 2018</v>
      </c>
    </row>
    <row r="488" spans="1:16" x14ac:dyDescent="0.25">
      <c r="A488" s="162" t="s">
        <v>1269</v>
      </c>
      <c r="B488" s="162" t="s">
        <v>1270</v>
      </c>
      <c r="C488" s="139">
        <f t="shared" si="474"/>
        <v>0</v>
      </c>
      <c r="D488" s="146">
        <f t="shared" si="475"/>
        <v>0</v>
      </c>
      <c r="E488" s="139">
        <f t="shared" si="478"/>
        <v>0</v>
      </c>
      <c r="F488" s="146">
        <f t="shared" si="476"/>
        <v>0</v>
      </c>
      <c r="G488" s="139">
        <f t="shared" si="483"/>
        <v>0</v>
      </c>
      <c r="H488" s="146">
        <f t="shared" si="483"/>
        <v>0</v>
      </c>
      <c r="I488" s="142">
        <f t="shared" si="479"/>
        <v>0</v>
      </c>
      <c r="K488" s="27" t="s">
        <v>1269</v>
      </c>
      <c r="L488" s="27">
        <f t="shared" si="481"/>
        <v>0</v>
      </c>
      <c r="M488">
        <v>83253</v>
      </c>
      <c r="N488" t="s">
        <v>1270</v>
      </c>
      <c r="P488" t="str">
        <f t="shared" si="480"/>
        <v>PROGRAMA DE EMPLEO TEMPORAL</v>
      </c>
    </row>
    <row r="489" spans="1:16" x14ac:dyDescent="0.25">
      <c r="A489" s="162" t="s">
        <v>1285</v>
      </c>
      <c r="B489" s="162" t="s">
        <v>1286</v>
      </c>
      <c r="C489" s="139">
        <f t="shared" si="474"/>
        <v>0</v>
      </c>
      <c r="D489" s="146">
        <f t="shared" si="475"/>
        <v>0</v>
      </c>
      <c r="E489" s="139">
        <f t="shared" si="478"/>
        <v>0</v>
      </c>
      <c r="F489" s="146">
        <f t="shared" si="476"/>
        <v>0</v>
      </c>
      <c r="G489" s="139">
        <f t="shared" si="483"/>
        <v>0</v>
      </c>
      <c r="H489" s="146">
        <f t="shared" si="483"/>
        <v>0</v>
      </c>
      <c r="I489" s="142">
        <f t="shared" si="479"/>
        <v>0</v>
      </c>
      <c r="K489" s="27" t="s">
        <v>1285</v>
      </c>
      <c r="L489" s="27">
        <f t="shared" si="481"/>
        <v>0</v>
      </c>
      <c r="M489">
        <v>83254</v>
      </c>
      <c r="N489" t="s">
        <v>1286</v>
      </c>
      <c r="P489" t="str">
        <f t="shared" si="480"/>
        <v>PROMOCION Y DIFUSION DE LA CULTURA</v>
      </c>
    </row>
    <row r="490" spans="1:16" x14ac:dyDescent="0.25">
      <c r="A490" s="162" t="s">
        <v>1426</v>
      </c>
      <c r="B490" s="162" t="s">
        <v>1427</v>
      </c>
      <c r="C490" s="139">
        <f t="shared" si="474"/>
        <v>0</v>
      </c>
      <c r="D490" s="146">
        <f t="shared" si="475"/>
        <v>0</v>
      </c>
      <c r="E490" s="139">
        <f t="shared" si="478"/>
        <v>0</v>
      </c>
      <c r="F490" s="146">
        <f t="shared" si="476"/>
        <v>0</v>
      </c>
      <c r="G490" s="139">
        <f t="shared" si="483"/>
        <v>0</v>
      </c>
      <c r="H490" s="146">
        <f t="shared" si="483"/>
        <v>0</v>
      </c>
      <c r="I490" s="142">
        <f t="shared" si="479"/>
        <v>0</v>
      </c>
      <c r="K490" s="27" t="s">
        <v>1426</v>
      </c>
      <c r="L490" s="27">
        <f t="shared" si="481"/>
        <v>0</v>
      </c>
      <c r="M490">
        <v>83255</v>
      </c>
      <c r="N490" t="s">
        <v>1427</v>
      </c>
      <c r="P490" t="str">
        <f t="shared" si="480"/>
        <v>PROEQUIDAD 2019</v>
      </c>
    </row>
    <row r="491" spans="1:16" x14ac:dyDescent="0.25">
      <c r="A491" s="162" t="s">
        <v>1428</v>
      </c>
      <c r="B491" s="162" t="s">
        <v>1429</v>
      </c>
      <c r="C491" s="139">
        <f t="shared" si="474"/>
        <v>0</v>
      </c>
      <c r="D491" s="146">
        <f t="shared" si="475"/>
        <v>0</v>
      </c>
      <c r="E491" s="139">
        <f t="shared" si="478"/>
        <v>0</v>
      </c>
      <c r="F491" s="146">
        <f t="shared" si="476"/>
        <v>0</v>
      </c>
      <c r="G491" s="139">
        <f t="shared" si="483"/>
        <v>0</v>
      </c>
      <c r="H491" s="146">
        <f t="shared" si="483"/>
        <v>0</v>
      </c>
      <c r="I491" s="142">
        <f t="shared" si="479"/>
        <v>0</v>
      </c>
      <c r="K491" s="27" t="s">
        <v>1428</v>
      </c>
      <c r="L491" s="27">
        <f t="shared" si="481"/>
        <v>0</v>
      </c>
      <c r="M491">
        <v>83256</v>
      </c>
      <c r="N491" t="s">
        <v>1429</v>
      </c>
      <c r="P491" t="str">
        <f t="shared" si="480"/>
        <v>JOVENES POR LA TRANSFORMACION BRIGADAS COMUNITARIAS DE NORTE A SUR</v>
      </c>
    </row>
    <row r="492" spans="1:16" x14ac:dyDescent="0.25">
      <c r="A492" s="162" t="s">
        <v>1430</v>
      </c>
      <c r="B492" s="162" t="s">
        <v>1431</v>
      </c>
      <c r="C492" s="139">
        <f t="shared" si="474"/>
        <v>0</v>
      </c>
      <c r="D492" s="146">
        <f t="shared" si="475"/>
        <v>0</v>
      </c>
      <c r="E492" s="139">
        <f t="shared" si="478"/>
        <v>10503712</v>
      </c>
      <c r="F492" s="146">
        <f t="shared" si="476"/>
        <v>10503712</v>
      </c>
      <c r="G492" s="139">
        <f t="shared" si="483"/>
        <v>10503712</v>
      </c>
      <c r="H492" s="146">
        <f t="shared" si="483"/>
        <v>10503712</v>
      </c>
      <c r="I492" s="142">
        <f t="shared" si="479"/>
        <v>10503712</v>
      </c>
      <c r="K492" s="27" t="s">
        <v>1430</v>
      </c>
      <c r="L492" s="27">
        <f t="shared" si="481"/>
        <v>0</v>
      </c>
      <c r="M492">
        <v>83258</v>
      </c>
      <c r="N492" t="s">
        <v>1431</v>
      </c>
      <c r="P492" t="str">
        <f t="shared" si="480"/>
        <v>BUSQUEDA DE PERSONAS DESAPARECIDAS</v>
      </c>
    </row>
    <row r="493" spans="1:16" x14ac:dyDescent="0.25">
      <c r="A493" s="162" t="s">
        <v>1601</v>
      </c>
      <c r="B493" s="162" t="s">
        <v>1602</v>
      </c>
      <c r="C493" s="139">
        <f t="shared" ref="C493" si="484">VLOOKUP(A493,TABLA1,8,FALSE)</f>
        <v>0</v>
      </c>
      <c r="D493" s="146">
        <f t="shared" ref="D493" si="485">VLOOKUP(A493,TABLA1,5,FALSE)</f>
        <v>0</v>
      </c>
      <c r="E493" s="139">
        <f t="shared" ref="E493" si="486">+F493-D493</f>
        <v>15755568</v>
      </c>
      <c r="F493" s="146">
        <f t="shared" ref="F493" si="487">VLOOKUP(A493,TABLA1,6,FALSE)</f>
        <v>15755568</v>
      </c>
      <c r="G493" s="139">
        <f t="shared" ref="G493" si="488">+F493</f>
        <v>15755568</v>
      </c>
      <c r="H493" s="146">
        <f t="shared" ref="H493" si="489">+G493</f>
        <v>15755568</v>
      </c>
      <c r="I493" s="142">
        <f t="shared" ref="I493" si="490">+H493-C493</f>
        <v>15755568</v>
      </c>
      <c r="K493" s="27"/>
      <c r="L493" s="27"/>
    </row>
    <row r="494" spans="1:16" x14ac:dyDescent="0.25">
      <c r="A494" s="161" t="s">
        <v>1523</v>
      </c>
      <c r="B494" s="162" t="s">
        <v>1524</v>
      </c>
      <c r="C494" s="139">
        <f t="shared" ref="C494" si="491">VLOOKUP(A494,TABLA1,8,FALSE)</f>
        <v>0</v>
      </c>
      <c r="D494" s="146">
        <f t="shared" ref="D494" si="492">VLOOKUP(A494,TABLA1,5,FALSE)</f>
        <v>0</v>
      </c>
      <c r="E494" s="139">
        <f t="shared" ref="E494" si="493">+F494-D494</f>
        <v>15070106</v>
      </c>
      <c r="F494" s="146">
        <f t="shared" ref="F494" si="494">VLOOKUP(A494,TABLA1,6,FALSE)</f>
        <v>15070106</v>
      </c>
      <c r="G494" s="139">
        <f t="shared" ref="G494" si="495">+F494</f>
        <v>15070106</v>
      </c>
      <c r="H494" s="146">
        <f t="shared" ref="H494" si="496">+G494</f>
        <v>15070106</v>
      </c>
      <c r="I494" s="142">
        <f t="shared" ref="I494" si="497">+H494-C494</f>
        <v>15070106</v>
      </c>
      <c r="K494" s="27" t="s">
        <v>1523</v>
      </c>
      <c r="L494" s="27">
        <f t="shared" si="481"/>
        <v>0</v>
      </c>
      <c r="M494">
        <v>83260</v>
      </c>
    </row>
    <row r="495" spans="1:16" x14ac:dyDescent="0.25">
      <c r="A495" s="161" t="s">
        <v>1541</v>
      </c>
      <c r="B495" s="162" t="s">
        <v>1542</v>
      </c>
      <c r="C495" s="139">
        <f t="shared" ref="C495:C497" si="498">VLOOKUP(A495,TABLA1,8,FALSE)</f>
        <v>0</v>
      </c>
      <c r="D495" s="146">
        <f t="shared" ref="D495:D497" si="499">VLOOKUP(A495,TABLA1,5,FALSE)</f>
        <v>0</v>
      </c>
      <c r="E495" s="139">
        <f t="shared" ref="E495:E497" si="500">+F495-D495</f>
        <v>4709000</v>
      </c>
      <c r="F495" s="146">
        <f t="shared" ref="F495:F497" si="501">VLOOKUP(A495,TABLA1,6,FALSE)</f>
        <v>4709000</v>
      </c>
      <c r="G495" s="139">
        <f t="shared" ref="G495:G497" si="502">+F495</f>
        <v>4709000</v>
      </c>
      <c r="H495" s="146">
        <f t="shared" ref="H495:H497" si="503">+G495</f>
        <v>4709000</v>
      </c>
      <c r="I495" s="142">
        <f t="shared" ref="I495:I497" si="504">+H495-C495</f>
        <v>4709000</v>
      </c>
      <c r="K495" s="27"/>
      <c r="L495" s="27"/>
      <c r="M495" s="58" t="s">
        <v>1533</v>
      </c>
    </row>
    <row r="496" spans="1:16" x14ac:dyDescent="0.25">
      <c r="A496" s="161" t="s">
        <v>1543</v>
      </c>
      <c r="B496" s="162" t="s">
        <v>1544</v>
      </c>
      <c r="C496" s="139">
        <f t="shared" si="498"/>
        <v>0</v>
      </c>
      <c r="D496" s="146">
        <f t="shared" si="499"/>
        <v>0</v>
      </c>
      <c r="E496" s="139">
        <f t="shared" si="500"/>
        <v>0</v>
      </c>
      <c r="F496" s="146">
        <f t="shared" si="501"/>
        <v>0</v>
      </c>
      <c r="G496" s="139">
        <f t="shared" si="502"/>
        <v>0</v>
      </c>
      <c r="H496" s="146">
        <f t="shared" si="503"/>
        <v>0</v>
      </c>
      <c r="I496" s="142">
        <f t="shared" si="504"/>
        <v>0</v>
      </c>
      <c r="K496" s="27"/>
      <c r="L496" s="27"/>
      <c r="M496" s="58" t="s">
        <v>1534</v>
      </c>
    </row>
    <row r="497" spans="1:16" x14ac:dyDescent="0.25">
      <c r="A497" s="161" t="s">
        <v>1545</v>
      </c>
      <c r="B497" s="162" t="s">
        <v>1546</v>
      </c>
      <c r="C497" s="139">
        <f t="shared" si="498"/>
        <v>0</v>
      </c>
      <c r="D497" s="146">
        <f t="shared" si="499"/>
        <v>0</v>
      </c>
      <c r="E497" s="139">
        <f t="shared" si="500"/>
        <v>0</v>
      </c>
      <c r="F497" s="146">
        <f t="shared" si="501"/>
        <v>0</v>
      </c>
      <c r="G497" s="139">
        <f t="shared" si="502"/>
        <v>0</v>
      </c>
      <c r="H497" s="146">
        <f t="shared" si="503"/>
        <v>0</v>
      </c>
      <c r="I497" s="142">
        <f t="shared" si="504"/>
        <v>0</v>
      </c>
      <c r="K497" s="27"/>
      <c r="L497" s="27"/>
      <c r="M497" s="58" t="s">
        <v>1535</v>
      </c>
    </row>
    <row r="498" spans="1:16" x14ac:dyDescent="0.25">
      <c r="A498" s="161" t="s">
        <v>1583</v>
      </c>
      <c r="B498" s="162" t="s">
        <v>1584</v>
      </c>
      <c r="C498" s="139">
        <f t="shared" ref="C498" si="505">VLOOKUP(A498,TABLA1,8,FALSE)</f>
        <v>0</v>
      </c>
      <c r="D498" s="146">
        <f t="shared" ref="D498" si="506">VLOOKUP(A498,TABLA1,5,FALSE)</f>
        <v>0</v>
      </c>
      <c r="E498" s="139">
        <f t="shared" ref="E498" si="507">+F498-D498</f>
        <v>1000000</v>
      </c>
      <c r="F498" s="146">
        <f t="shared" ref="F498" si="508">VLOOKUP(A498,TABLA1,6,FALSE)</f>
        <v>1000000</v>
      </c>
      <c r="G498" s="139">
        <f t="shared" ref="G498" si="509">+F498</f>
        <v>1000000</v>
      </c>
      <c r="H498" s="146">
        <f t="shared" ref="H498" si="510">+G498</f>
        <v>1000000</v>
      </c>
      <c r="I498" s="142">
        <f t="shared" ref="I498" si="511">+H498-C498</f>
        <v>1000000</v>
      </c>
      <c r="K498" s="68"/>
      <c r="L498" s="27"/>
      <c r="M498" s="58"/>
    </row>
    <row r="499" spans="1:16" x14ac:dyDescent="0.25">
      <c r="A499" s="161" t="s">
        <v>1590</v>
      </c>
      <c r="B499" s="162" t="s">
        <v>1591</v>
      </c>
      <c r="C499" s="139">
        <f t="shared" ref="C499:C500" si="512">VLOOKUP(A499,TABLA1,8,FALSE)</f>
        <v>0</v>
      </c>
      <c r="D499" s="146">
        <f t="shared" ref="D499:D500" si="513">VLOOKUP(A499,TABLA1,5,FALSE)</f>
        <v>0</v>
      </c>
      <c r="E499" s="139">
        <f t="shared" ref="E499:E500" si="514">+F499-D499</f>
        <v>14752359.039999999</v>
      </c>
      <c r="F499" s="146">
        <f t="shared" ref="F499:F500" si="515">VLOOKUP(A499,TABLA1,6,FALSE)</f>
        <v>14752359.039999999</v>
      </c>
      <c r="G499" s="139">
        <f t="shared" ref="G499:G500" si="516">+F499</f>
        <v>14752359.039999999</v>
      </c>
      <c r="H499" s="146">
        <f t="shared" ref="H499:H500" si="517">+G499</f>
        <v>14752359.039999999</v>
      </c>
      <c r="I499" s="142">
        <f t="shared" ref="I499:I500" si="518">+H499-C499</f>
        <v>14752359.039999999</v>
      </c>
      <c r="K499" s="27"/>
      <c r="L499" s="65"/>
      <c r="M499" s="58"/>
    </row>
    <row r="500" spans="1:16" x14ac:dyDescent="0.25">
      <c r="A500" s="161" t="s">
        <v>1592</v>
      </c>
      <c r="B500" s="162" t="s">
        <v>1593</v>
      </c>
      <c r="C500" s="139">
        <f t="shared" si="512"/>
        <v>0</v>
      </c>
      <c r="D500" s="146">
        <f t="shared" si="513"/>
        <v>0</v>
      </c>
      <c r="E500" s="139">
        <f t="shared" si="514"/>
        <v>1975275</v>
      </c>
      <c r="F500" s="146">
        <f t="shared" si="515"/>
        <v>1975275</v>
      </c>
      <c r="G500" s="139">
        <f t="shared" si="516"/>
        <v>1975275</v>
      </c>
      <c r="H500" s="146">
        <f t="shared" si="517"/>
        <v>1975275</v>
      </c>
      <c r="I500" s="142">
        <f t="shared" si="518"/>
        <v>1975275</v>
      </c>
      <c r="K500" s="27"/>
      <c r="L500" s="65"/>
      <c r="M500" s="58"/>
    </row>
    <row r="501" spans="1:16" x14ac:dyDescent="0.25">
      <c r="A501" s="161" t="s">
        <v>1748</v>
      </c>
      <c r="B501" s="162" t="s">
        <v>1749</v>
      </c>
      <c r="C501" s="139">
        <f t="shared" ref="C501" si="519">VLOOKUP(A501,TABLA1,8,FALSE)</f>
        <v>0</v>
      </c>
      <c r="D501" s="146">
        <f t="shared" ref="D501" si="520">VLOOKUP(A501,TABLA1,5,FALSE)</f>
        <v>0</v>
      </c>
      <c r="E501" s="139">
        <f t="shared" ref="E501" si="521">+F501-D501</f>
        <v>105233255.09999999</v>
      </c>
      <c r="F501" s="146">
        <f t="shared" ref="F501" si="522">VLOOKUP(A501,TABLA1,6,FALSE)</f>
        <v>105233255.09999999</v>
      </c>
      <c r="G501" s="139">
        <f t="shared" ref="G501" si="523">+F501</f>
        <v>105233255.09999999</v>
      </c>
      <c r="H501" s="146">
        <f t="shared" ref="H501" si="524">+G501</f>
        <v>105233255.09999999</v>
      </c>
      <c r="I501" s="142">
        <f t="shared" ref="I501" si="525">+H501-C501</f>
        <v>105233255.09999999</v>
      </c>
      <c r="K501" s="27"/>
      <c r="L501" s="65"/>
      <c r="M501" s="58"/>
    </row>
    <row r="502" spans="1:16" x14ac:dyDescent="0.25">
      <c r="A502" s="161" t="s">
        <v>1820</v>
      </c>
      <c r="B502" s="162" t="s">
        <v>1821</v>
      </c>
      <c r="C502" s="139">
        <f t="shared" ref="C502" si="526">VLOOKUP(A502,TABLA1,8,FALSE)</f>
        <v>0</v>
      </c>
      <c r="D502" s="146">
        <f t="shared" ref="D502" si="527">VLOOKUP(A502,TABLA1,5,FALSE)</f>
        <v>0</v>
      </c>
      <c r="E502" s="139">
        <f t="shared" ref="E502" si="528">+F502-D502</f>
        <v>1689323</v>
      </c>
      <c r="F502" s="146">
        <f t="shared" ref="F502" si="529">VLOOKUP(A502,TABLA1,6,FALSE)</f>
        <v>1689323</v>
      </c>
      <c r="G502" s="139">
        <f t="shared" ref="G502" si="530">+F502</f>
        <v>1689323</v>
      </c>
      <c r="H502" s="146">
        <f t="shared" ref="H502" si="531">+G502</f>
        <v>1689323</v>
      </c>
      <c r="I502" s="142">
        <f t="shared" ref="I502" si="532">+H502-C502</f>
        <v>1689323</v>
      </c>
      <c r="K502" s="27"/>
      <c r="L502" s="65"/>
      <c r="M502" s="58"/>
    </row>
    <row r="503" spans="1:16" x14ac:dyDescent="0.25">
      <c r="A503" s="161" t="s">
        <v>1912</v>
      </c>
      <c r="B503" s="162" t="s">
        <v>1913</v>
      </c>
      <c r="C503" s="139">
        <f t="shared" ref="C503" si="533">VLOOKUP(A503,TABLA1,8,FALSE)</f>
        <v>0</v>
      </c>
      <c r="D503" s="146">
        <f t="shared" ref="D503" si="534">VLOOKUP(A503,TABLA1,5,FALSE)</f>
        <v>0</v>
      </c>
      <c r="E503" s="139">
        <f t="shared" ref="E503" si="535">+F503-D503</f>
        <v>29898344</v>
      </c>
      <c r="F503" s="146">
        <f t="shared" ref="F503" si="536">VLOOKUP(A503,TABLA1,6,FALSE)</f>
        <v>29898344</v>
      </c>
      <c r="G503" s="139">
        <f t="shared" ref="G503" si="537">+F503</f>
        <v>29898344</v>
      </c>
      <c r="H503" s="146">
        <f t="shared" ref="H503" si="538">+G503</f>
        <v>29898344</v>
      </c>
      <c r="I503" s="142">
        <f t="shared" ref="I503" si="539">+H503-C503</f>
        <v>29898344</v>
      </c>
      <c r="K503" s="27"/>
      <c r="L503" s="65"/>
      <c r="M503" s="58"/>
    </row>
    <row r="504" spans="1:16" s="34" customFormat="1" x14ac:dyDescent="0.25">
      <c r="A504" s="167" t="s">
        <v>1271</v>
      </c>
      <c r="B504" s="167" t="s">
        <v>1272</v>
      </c>
      <c r="C504" s="137">
        <f t="shared" si="474"/>
        <v>0</v>
      </c>
      <c r="D504" s="144">
        <f t="shared" si="475"/>
        <v>0</v>
      </c>
      <c r="E504" s="137">
        <f t="shared" si="478"/>
        <v>1746229.8</v>
      </c>
      <c r="F504" s="144">
        <f t="shared" si="476"/>
        <v>1746229.8</v>
      </c>
      <c r="G504" s="137">
        <f t="shared" ref="G504:H512" si="540">+F504</f>
        <v>1746229.8</v>
      </c>
      <c r="H504" s="144">
        <f t="shared" si="540"/>
        <v>1746229.8</v>
      </c>
      <c r="I504" s="140">
        <f t="shared" si="479"/>
        <v>1746229.8</v>
      </c>
      <c r="K504" s="27" t="s">
        <v>1541</v>
      </c>
      <c r="L504" s="27">
        <f t="shared" si="481"/>
        <v>39</v>
      </c>
      <c r="M504" s="34">
        <v>83300</v>
      </c>
      <c r="N504" s="34" t="s">
        <v>1272</v>
      </c>
      <c r="P504" s="34" t="str">
        <f t="shared" si="480"/>
        <v>PROVISIONES SALARIALES Y ECONOMICAS</v>
      </c>
    </row>
    <row r="505" spans="1:16" ht="23.25" x14ac:dyDescent="0.25">
      <c r="A505" s="162" t="s">
        <v>1273</v>
      </c>
      <c r="B505" s="162" t="s">
        <v>1195</v>
      </c>
      <c r="C505" s="139">
        <f t="shared" si="474"/>
        <v>0</v>
      </c>
      <c r="D505" s="146">
        <f t="shared" si="475"/>
        <v>0</v>
      </c>
      <c r="E505" s="139">
        <f t="shared" si="478"/>
        <v>0</v>
      </c>
      <c r="F505" s="146">
        <f t="shared" si="476"/>
        <v>0</v>
      </c>
      <c r="G505" s="139">
        <f t="shared" si="540"/>
        <v>0</v>
      </c>
      <c r="H505" s="146">
        <f t="shared" si="540"/>
        <v>0</v>
      </c>
      <c r="I505" s="142">
        <f t="shared" si="479"/>
        <v>0</v>
      </c>
      <c r="K505" s="27" t="s">
        <v>1543</v>
      </c>
      <c r="L505" s="27">
        <f t="shared" si="481"/>
        <v>40</v>
      </c>
      <c r="M505">
        <v>83302</v>
      </c>
      <c r="N505" t="s">
        <v>1195</v>
      </c>
      <c r="P505" t="str">
        <f t="shared" si="480"/>
        <v>FONDO PARA LA ACCESIBILIDAD EN EL TRANSPORTE PUBLICO PARA LAS PERSONAS CON DISCAPACIDAD 2011</v>
      </c>
    </row>
    <row r="506" spans="1:16" x14ac:dyDescent="0.25">
      <c r="A506" s="162" t="s">
        <v>1274</v>
      </c>
      <c r="B506" s="162" t="s">
        <v>1221</v>
      </c>
      <c r="C506" s="139">
        <f t="shared" si="474"/>
        <v>0</v>
      </c>
      <c r="D506" s="146">
        <f t="shared" si="475"/>
        <v>0</v>
      </c>
      <c r="E506" s="139">
        <f t="shared" si="478"/>
        <v>1746229.8</v>
      </c>
      <c r="F506" s="146">
        <f t="shared" si="476"/>
        <v>1746229.8</v>
      </c>
      <c r="G506" s="139">
        <f t="shared" si="540"/>
        <v>1746229.8</v>
      </c>
      <c r="H506" s="146">
        <f t="shared" si="540"/>
        <v>1746229.8</v>
      </c>
      <c r="I506" s="142">
        <f t="shared" si="479"/>
        <v>1746229.8</v>
      </c>
      <c r="K506" s="27" t="s">
        <v>1545</v>
      </c>
      <c r="L506" s="27">
        <f t="shared" si="481"/>
        <v>40</v>
      </c>
      <c r="M506">
        <v>83303</v>
      </c>
      <c r="N506" t="s">
        <v>1221</v>
      </c>
      <c r="P506" t="str">
        <f t="shared" si="480"/>
        <v>RAMO GENERAL 23 PROVISION ARMONIZACION CONTABLE</v>
      </c>
    </row>
    <row r="507" spans="1:16" x14ac:dyDescent="0.25">
      <c r="A507" s="162" t="s">
        <v>1275</v>
      </c>
      <c r="B507" s="162" t="s">
        <v>1225</v>
      </c>
      <c r="C507" s="139">
        <f t="shared" si="474"/>
        <v>0</v>
      </c>
      <c r="D507" s="146">
        <f t="shared" si="475"/>
        <v>0</v>
      </c>
      <c r="E507" s="139">
        <f t="shared" si="478"/>
        <v>0</v>
      </c>
      <c r="F507" s="146">
        <f t="shared" si="476"/>
        <v>0</v>
      </c>
      <c r="G507" s="139">
        <f t="shared" si="540"/>
        <v>0</v>
      </c>
      <c r="H507" s="146">
        <f t="shared" si="540"/>
        <v>0</v>
      </c>
      <c r="I507" s="142">
        <f t="shared" si="479"/>
        <v>0</v>
      </c>
      <c r="L507" s="27">
        <f t="shared" si="481"/>
        <v>83304</v>
      </c>
      <c r="M507">
        <v>83304</v>
      </c>
      <c r="N507" t="s">
        <v>1225</v>
      </c>
      <c r="P507" t="str">
        <f t="shared" si="480"/>
        <v>PROGRAMAS REGIONALES</v>
      </c>
    </row>
    <row r="508" spans="1:16" x14ac:dyDescent="0.25">
      <c r="A508" s="162" t="s">
        <v>1276</v>
      </c>
      <c r="B508" s="162" t="s">
        <v>1227</v>
      </c>
      <c r="C508" s="139">
        <f t="shared" si="474"/>
        <v>0</v>
      </c>
      <c r="D508" s="146">
        <f t="shared" si="475"/>
        <v>0</v>
      </c>
      <c r="E508" s="139">
        <f t="shared" si="478"/>
        <v>0</v>
      </c>
      <c r="F508" s="146">
        <f t="shared" si="476"/>
        <v>0</v>
      </c>
      <c r="G508" s="139">
        <f t="shared" si="540"/>
        <v>0</v>
      </c>
      <c r="H508" s="146">
        <f t="shared" si="540"/>
        <v>0</v>
      </c>
      <c r="I508" s="142">
        <f t="shared" si="479"/>
        <v>0</v>
      </c>
      <c r="L508" s="27">
        <f t="shared" si="481"/>
        <v>83306</v>
      </c>
      <c r="M508">
        <v>83306</v>
      </c>
      <c r="N508" t="s">
        <v>1227</v>
      </c>
      <c r="P508" t="str">
        <f t="shared" si="480"/>
        <v>FONDO METROPOLITANO DE LA LAGUNA</v>
      </c>
    </row>
    <row r="509" spans="1:16" x14ac:dyDescent="0.25">
      <c r="A509" s="162" t="s">
        <v>1277</v>
      </c>
      <c r="B509" s="162" t="s">
        <v>1229</v>
      </c>
      <c r="C509" s="139">
        <f t="shared" si="474"/>
        <v>0</v>
      </c>
      <c r="D509" s="146">
        <f t="shared" si="475"/>
        <v>0</v>
      </c>
      <c r="E509" s="139">
        <f t="shared" si="478"/>
        <v>0</v>
      </c>
      <c r="F509" s="146">
        <f t="shared" si="476"/>
        <v>0</v>
      </c>
      <c r="G509" s="139">
        <f t="shared" si="540"/>
        <v>0</v>
      </c>
      <c r="H509" s="146">
        <f t="shared" si="540"/>
        <v>0</v>
      </c>
      <c r="I509" s="142">
        <f t="shared" si="479"/>
        <v>0</v>
      </c>
      <c r="L509" s="27">
        <f t="shared" si="481"/>
        <v>83309</v>
      </c>
      <c r="M509">
        <v>83309</v>
      </c>
      <c r="N509" t="s">
        <v>1229</v>
      </c>
      <c r="P509" t="str">
        <f t="shared" si="480"/>
        <v>FONDO DE APOYO A MIGRANTES</v>
      </c>
    </row>
    <row r="510" spans="1:16" x14ac:dyDescent="0.25">
      <c r="A510" s="162" t="s">
        <v>1278</v>
      </c>
      <c r="B510" s="162" t="s">
        <v>1239</v>
      </c>
      <c r="C510" s="139">
        <f t="shared" si="474"/>
        <v>0</v>
      </c>
      <c r="D510" s="146">
        <f t="shared" si="475"/>
        <v>0</v>
      </c>
      <c r="E510" s="139">
        <f t="shared" si="478"/>
        <v>0</v>
      </c>
      <c r="F510" s="146">
        <f t="shared" si="476"/>
        <v>0</v>
      </c>
      <c r="G510" s="139">
        <f t="shared" si="540"/>
        <v>0</v>
      </c>
      <c r="H510" s="146">
        <f t="shared" si="540"/>
        <v>0</v>
      </c>
      <c r="I510" s="142">
        <f t="shared" si="479"/>
        <v>0</v>
      </c>
      <c r="L510" s="27">
        <f t="shared" si="481"/>
        <v>83310</v>
      </c>
      <c r="M510">
        <v>83310</v>
      </c>
      <c r="N510" t="s">
        <v>1239</v>
      </c>
      <c r="P510" t="str">
        <f t="shared" si="480"/>
        <v>PROFIS</v>
      </c>
    </row>
    <row r="511" spans="1:16" x14ac:dyDescent="0.25">
      <c r="A511" s="162" t="s">
        <v>1279</v>
      </c>
      <c r="B511" s="162" t="s">
        <v>1280</v>
      </c>
      <c r="C511" s="139">
        <f t="shared" si="474"/>
        <v>0</v>
      </c>
      <c r="D511" s="146">
        <f t="shared" si="475"/>
        <v>0</v>
      </c>
      <c r="E511" s="139">
        <f t="shared" si="478"/>
        <v>0</v>
      </c>
      <c r="F511" s="146">
        <f t="shared" si="476"/>
        <v>0</v>
      </c>
      <c r="G511" s="139">
        <f t="shared" si="540"/>
        <v>0</v>
      </c>
      <c r="H511" s="146">
        <f t="shared" si="540"/>
        <v>0</v>
      </c>
      <c r="I511" s="142">
        <f t="shared" si="479"/>
        <v>0</v>
      </c>
      <c r="L511" s="27">
        <f t="shared" si="481"/>
        <v>83312</v>
      </c>
      <c r="M511">
        <v>83312</v>
      </c>
      <c r="N511" t="s">
        <v>1280</v>
      </c>
      <c r="P511" t="str">
        <f t="shared" si="480"/>
        <v>FORTALECIMIENTO FINANCIERO "A"</v>
      </c>
    </row>
    <row r="512" spans="1:16" x14ac:dyDescent="0.25">
      <c r="A512" s="162" t="s">
        <v>1281</v>
      </c>
      <c r="B512" s="162" t="s">
        <v>1282</v>
      </c>
      <c r="C512" s="139">
        <f>IFERROR(VLOOKUP(A512,TABLA1,8,FALSE),0)</f>
        <v>0</v>
      </c>
      <c r="D512" s="146">
        <f>IFERROR(VLOOKUP(A512,TABLA1,5,FALSE),0)</f>
        <v>0</v>
      </c>
      <c r="E512" s="139">
        <f t="shared" si="478"/>
        <v>0</v>
      </c>
      <c r="F512" s="146">
        <f>IFERROR(VLOOKUP(A512,TABLA1,6,FALSE),0)</f>
        <v>0</v>
      </c>
      <c r="G512" s="139">
        <f t="shared" si="540"/>
        <v>0</v>
      </c>
      <c r="H512" s="146">
        <f t="shared" si="540"/>
        <v>0</v>
      </c>
      <c r="I512" s="142">
        <f t="shared" si="479"/>
        <v>0</v>
      </c>
      <c r="L512" s="27">
        <f t="shared" si="481"/>
        <v>83313</v>
      </c>
      <c r="M512">
        <v>83313</v>
      </c>
      <c r="N512" t="s">
        <v>1282</v>
      </c>
      <c r="P512" t="str">
        <f t="shared" si="480"/>
        <v>FONDO PARA LA ACCESIBILIDAD EN EL TRANSPORTE PUBLICO PARA</v>
      </c>
    </row>
    <row r="513" spans="1:16" ht="23.25" x14ac:dyDescent="0.25">
      <c r="A513" s="153"/>
      <c r="B513" s="152" t="s">
        <v>1503</v>
      </c>
      <c r="C513" s="139">
        <v>0</v>
      </c>
      <c r="D513" s="146">
        <v>0</v>
      </c>
      <c r="E513" s="139">
        <v>0</v>
      </c>
      <c r="F513" s="146">
        <v>0</v>
      </c>
      <c r="G513" s="139">
        <v>0</v>
      </c>
      <c r="H513" s="146">
        <v>0</v>
      </c>
      <c r="I513" s="142">
        <v>0</v>
      </c>
    </row>
    <row r="514" spans="1:16" ht="51.75" x14ac:dyDescent="0.25">
      <c r="A514" s="153"/>
      <c r="B514" s="158" t="s">
        <v>1651</v>
      </c>
      <c r="C514" s="148">
        <v>0</v>
      </c>
      <c r="D514" s="160">
        <v>0</v>
      </c>
      <c r="E514" s="148">
        <v>0</v>
      </c>
      <c r="F514" s="160">
        <v>0</v>
      </c>
      <c r="G514" s="148">
        <v>0</v>
      </c>
      <c r="H514" s="160">
        <v>0</v>
      </c>
      <c r="I514" s="156">
        <v>0</v>
      </c>
    </row>
    <row r="515" spans="1:16" s="51" customFormat="1" x14ac:dyDescent="0.25">
      <c r="A515" s="174"/>
      <c r="B515" s="151" t="s">
        <v>1490</v>
      </c>
      <c r="C515" s="139">
        <v>0</v>
      </c>
      <c r="D515" s="146">
        <v>0</v>
      </c>
      <c r="E515" s="139">
        <v>0</v>
      </c>
      <c r="F515" s="146">
        <v>0</v>
      </c>
      <c r="G515" s="139">
        <v>0</v>
      </c>
      <c r="H515" s="146">
        <v>0</v>
      </c>
      <c r="I515" s="142">
        <v>0</v>
      </c>
    </row>
    <row r="516" spans="1:16" s="51" customFormat="1" x14ac:dyDescent="0.25">
      <c r="A516" s="174"/>
      <c r="B516" s="151" t="s">
        <v>862</v>
      </c>
      <c r="C516" s="139">
        <v>0</v>
      </c>
      <c r="D516" s="146">
        <v>0</v>
      </c>
      <c r="E516" s="139">
        <v>0</v>
      </c>
      <c r="F516" s="146">
        <v>0</v>
      </c>
      <c r="G516" s="139">
        <v>0</v>
      </c>
      <c r="H516" s="146">
        <v>0</v>
      </c>
      <c r="I516" s="142">
        <v>0</v>
      </c>
    </row>
    <row r="517" spans="1:16" s="51" customFormat="1" x14ac:dyDescent="0.25">
      <c r="A517" s="174"/>
      <c r="B517" s="151" t="s">
        <v>1502</v>
      </c>
      <c r="C517" s="139">
        <v>0</v>
      </c>
      <c r="D517" s="146">
        <v>0</v>
      </c>
      <c r="E517" s="139">
        <v>0</v>
      </c>
      <c r="F517" s="146">
        <v>0</v>
      </c>
      <c r="G517" s="139">
        <v>0</v>
      </c>
      <c r="H517" s="146">
        <v>0</v>
      </c>
      <c r="I517" s="142">
        <v>0</v>
      </c>
    </row>
    <row r="518" spans="1:16" s="51" customFormat="1" ht="23.25" x14ac:dyDescent="0.25">
      <c r="A518" s="174"/>
      <c r="B518" s="151" t="s">
        <v>1503</v>
      </c>
      <c r="C518" s="139">
        <v>0</v>
      </c>
      <c r="D518" s="146">
        <v>0</v>
      </c>
      <c r="E518" s="139">
        <v>0</v>
      </c>
      <c r="F518" s="146">
        <v>0</v>
      </c>
      <c r="G518" s="139">
        <v>0</v>
      </c>
      <c r="H518" s="146">
        <v>0</v>
      </c>
      <c r="I518" s="142">
        <v>0</v>
      </c>
    </row>
    <row r="519" spans="1:16" x14ac:dyDescent="0.25">
      <c r="A519" s="153"/>
      <c r="B519" s="158" t="s">
        <v>1294</v>
      </c>
      <c r="C519" s="148">
        <f>+C520</f>
        <v>0</v>
      </c>
      <c r="D519" s="160">
        <f t="shared" ref="D519:I519" si="541">+D520</f>
        <v>0</v>
      </c>
      <c r="E519" s="148">
        <f t="shared" si="541"/>
        <v>2921317561.6300001</v>
      </c>
      <c r="F519" s="160">
        <f t="shared" si="541"/>
        <v>2921317561.6300001</v>
      </c>
      <c r="G519" s="148">
        <f t="shared" si="541"/>
        <v>2921317561.6300001</v>
      </c>
      <c r="H519" s="160">
        <f t="shared" si="541"/>
        <v>2921317561.6300001</v>
      </c>
      <c r="I519" s="156">
        <f t="shared" si="541"/>
        <v>2921317561.6300001</v>
      </c>
    </row>
    <row r="520" spans="1:16" s="35" customFormat="1" x14ac:dyDescent="0.25">
      <c r="A520" s="153" t="s">
        <v>1293</v>
      </c>
      <c r="B520" s="152" t="s">
        <v>1294</v>
      </c>
      <c r="C520" s="136">
        <f t="shared" ref="C520:C531" si="542">VLOOKUP(A520,TABLA1,8,FALSE)</f>
        <v>0</v>
      </c>
      <c r="D520" s="147">
        <f t="shared" ref="D520:D531" si="543">VLOOKUP(A520,TABLA1,5,FALSE)</f>
        <v>0</v>
      </c>
      <c r="E520" s="136">
        <f t="shared" si="478"/>
        <v>2921317561.6300001</v>
      </c>
      <c r="F520" s="147">
        <f t="shared" ref="F520:F531" si="544">VLOOKUP(A520,TABLA1,6,FALSE)</f>
        <v>2921317561.6300001</v>
      </c>
      <c r="G520" s="136">
        <f t="shared" ref="G520:H531" si="545">+F520</f>
        <v>2921317561.6300001</v>
      </c>
      <c r="H520" s="147">
        <f t="shared" si="545"/>
        <v>2921317561.6300001</v>
      </c>
      <c r="I520" s="143">
        <f t="shared" si="479"/>
        <v>2921317561.6300001</v>
      </c>
      <c r="M520" s="35">
        <v>0</v>
      </c>
      <c r="N520" s="35" t="s">
        <v>1294</v>
      </c>
      <c r="P520" s="35" t="str">
        <f t="shared" si="480"/>
        <v>INGRESOS DERIVADOS DE FINANCIAMIENTOS</v>
      </c>
    </row>
    <row r="521" spans="1:16" s="34" customFormat="1" x14ac:dyDescent="0.25">
      <c r="A521" s="167" t="s">
        <v>1295</v>
      </c>
      <c r="B521" s="149" t="s">
        <v>1296</v>
      </c>
      <c r="C521" s="137">
        <f t="shared" si="542"/>
        <v>0</v>
      </c>
      <c r="D521" s="144">
        <f t="shared" si="543"/>
        <v>0</v>
      </c>
      <c r="E521" s="137">
        <f t="shared" si="478"/>
        <v>0</v>
      </c>
      <c r="F521" s="144">
        <f t="shared" si="544"/>
        <v>0</v>
      </c>
      <c r="G521" s="137">
        <f t="shared" si="545"/>
        <v>0</v>
      </c>
      <c r="H521" s="144">
        <f t="shared" si="545"/>
        <v>0</v>
      </c>
      <c r="I521" s="140">
        <f t="shared" si="479"/>
        <v>0</v>
      </c>
      <c r="M521" s="34">
        <v>1000</v>
      </c>
      <c r="N521" s="34" t="s">
        <v>1296</v>
      </c>
      <c r="P521" s="34" t="str">
        <f t="shared" si="480"/>
        <v>ENDEUDAMIENTO INTERNO</v>
      </c>
    </row>
    <row r="522" spans="1:16" s="33" customFormat="1" x14ac:dyDescent="0.25">
      <c r="A522" s="166" t="s">
        <v>1297</v>
      </c>
      <c r="B522" s="150" t="s">
        <v>1298</v>
      </c>
      <c r="C522" s="138">
        <f t="shared" si="542"/>
        <v>0</v>
      </c>
      <c r="D522" s="145">
        <f t="shared" si="543"/>
        <v>0</v>
      </c>
      <c r="E522" s="138">
        <f t="shared" si="478"/>
        <v>0</v>
      </c>
      <c r="F522" s="145">
        <f t="shared" si="544"/>
        <v>0</v>
      </c>
      <c r="G522" s="138">
        <f t="shared" si="545"/>
        <v>0</v>
      </c>
      <c r="H522" s="145">
        <f t="shared" si="545"/>
        <v>0</v>
      </c>
      <c r="I522" s="141">
        <f t="shared" si="479"/>
        <v>0</v>
      </c>
      <c r="M522" s="33">
        <v>1100</v>
      </c>
      <c r="N522" s="33" t="s">
        <v>1298</v>
      </c>
      <c r="P522" s="33" t="str">
        <f t="shared" si="480"/>
        <v>PRESTAMOS DE LA DEUDA PUBLICA INTERNA POR PAGAR A LARGO PLAZO</v>
      </c>
    </row>
    <row r="523" spans="1:16" s="33" customFormat="1" x14ac:dyDescent="0.25">
      <c r="A523" s="161" t="s">
        <v>1536</v>
      </c>
      <c r="B523" s="151" t="s">
        <v>1770</v>
      </c>
      <c r="C523" s="139">
        <f t="shared" ref="C523" si="546">VLOOKUP(A523,TABLA1,8,FALSE)</f>
        <v>0</v>
      </c>
      <c r="D523" s="146">
        <f t="shared" ref="D523" si="547">VLOOKUP(A523,TABLA1,5,FALSE)</f>
        <v>0</v>
      </c>
      <c r="E523" s="139">
        <f t="shared" ref="E523" si="548">+F523-D523</f>
        <v>0</v>
      </c>
      <c r="F523" s="146">
        <f>VLOOKUP(A523,TABLA1,6,FALSE)</f>
        <v>0</v>
      </c>
      <c r="G523" s="139">
        <f t="shared" ref="G523" si="549">+F523</f>
        <v>0</v>
      </c>
      <c r="H523" s="146">
        <f t="shared" ref="H523" si="550">+G523</f>
        <v>0</v>
      </c>
      <c r="I523" s="142">
        <f t="shared" ref="I523" si="551">+H523-C523</f>
        <v>0</v>
      </c>
    </row>
    <row r="524" spans="1:16" s="34" customFormat="1" x14ac:dyDescent="0.25">
      <c r="A524" s="167" t="s">
        <v>1432</v>
      </c>
      <c r="B524" s="149" t="s">
        <v>1433</v>
      </c>
      <c r="C524" s="137">
        <f t="shared" si="542"/>
        <v>0</v>
      </c>
      <c r="D524" s="144">
        <f t="shared" si="543"/>
        <v>0</v>
      </c>
      <c r="E524" s="137">
        <f t="shared" si="478"/>
        <v>2921317561.6300001</v>
      </c>
      <c r="F524" s="144">
        <f t="shared" si="544"/>
        <v>2921317561.6300001</v>
      </c>
      <c r="G524" s="137">
        <f t="shared" si="545"/>
        <v>2921317561.6300001</v>
      </c>
      <c r="H524" s="144">
        <f t="shared" si="545"/>
        <v>2921317561.6300001</v>
      </c>
      <c r="I524" s="140">
        <f t="shared" si="479"/>
        <v>2921317561.6300001</v>
      </c>
      <c r="M524" s="34">
        <v>3000</v>
      </c>
      <c r="N524" s="34" t="s">
        <v>1433</v>
      </c>
      <c r="P524" s="34" t="str">
        <f t="shared" si="480"/>
        <v>FINANCIAMIENTO INTERNO</v>
      </c>
    </row>
    <row r="525" spans="1:16" s="33" customFormat="1" x14ac:dyDescent="0.25">
      <c r="A525" s="166" t="s">
        <v>1434</v>
      </c>
      <c r="B525" s="150" t="s">
        <v>1435</v>
      </c>
      <c r="C525" s="138">
        <f t="shared" si="542"/>
        <v>0</v>
      </c>
      <c r="D525" s="145">
        <f t="shared" si="543"/>
        <v>0</v>
      </c>
      <c r="E525" s="138">
        <f t="shared" si="478"/>
        <v>1750000000</v>
      </c>
      <c r="F525" s="145">
        <f>SUM(F526:F539)</f>
        <v>1750000000</v>
      </c>
      <c r="G525" s="138">
        <f t="shared" ref="G525:I525" si="552">SUM(G526:G536)</f>
        <v>1150000000</v>
      </c>
      <c r="H525" s="145">
        <f t="shared" si="552"/>
        <v>1150000000</v>
      </c>
      <c r="I525" s="141">
        <f t="shared" si="552"/>
        <v>1150000000</v>
      </c>
      <c r="M525" s="33">
        <v>3100</v>
      </c>
      <c r="N525" s="33" t="s">
        <v>1435</v>
      </c>
      <c r="P525" s="33" t="str">
        <f t="shared" si="480"/>
        <v>PRESTAMOS DE LA DEUDA PUBLICA INTERNA A CORTO PLAZO</v>
      </c>
    </row>
    <row r="526" spans="1:16" x14ac:dyDescent="0.25">
      <c r="A526" s="162" t="s">
        <v>1436</v>
      </c>
      <c r="B526" s="151" t="s">
        <v>1437</v>
      </c>
      <c r="C526" s="139">
        <f t="shared" si="542"/>
        <v>0</v>
      </c>
      <c r="D526" s="146">
        <f t="shared" si="543"/>
        <v>0</v>
      </c>
      <c r="E526" s="139">
        <f t="shared" si="478"/>
        <v>0</v>
      </c>
      <c r="F526" s="146">
        <f>VLOOKUP(A526,TABLA1,6,FALSE)</f>
        <v>0</v>
      </c>
      <c r="G526" s="139">
        <f t="shared" si="545"/>
        <v>0</v>
      </c>
      <c r="H526" s="146">
        <f t="shared" si="545"/>
        <v>0</v>
      </c>
      <c r="I526" s="142">
        <f t="shared" si="479"/>
        <v>0</v>
      </c>
      <c r="M526">
        <v>3101</v>
      </c>
      <c r="N526" t="s">
        <v>1437</v>
      </c>
      <c r="P526" t="str">
        <f t="shared" si="480"/>
        <v>BANCOMER</v>
      </c>
    </row>
    <row r="527" spans="1:16" x14ac:dyDescent="0.25">
      <c r="A527" s="162" t="s">
        <v>1438</v>
      </c>
      <c r="B527" s="151" t="s">
        <v>1439</v>
      </c>
      <c r="C527" s="139">
        <f t="shared" si="542"/>
        <v>0</v>
      </c>
      <c r="D527" s="146">
        <f t="shared" si="543"/>
        <v>0</v>
      </c>
      <c r="E527" s="139">
        <f t="shared" si="478"/>
        <v>650000000</v>
      </c>
      <c r="F527" s="146">
        <f t="shared" si="544"/>
        <v>650000000</v>
      </c>
      <c r="G527" s="139">
        <f t="shared" si="545"/>
        <v>650000000</v>
      </c>
      <c r="H527" s="146">
        <f t="shared" si="545"/>
        <v>650000000</v>
      </c>
      <c r="I527" s="142">
        <f t="shared" si="479"/>
        <v>650000000</v>
      </c>
      <c r="M527">
        <v>3103</v>
      </c>
      <c r="N527" t="s">
        <v>1439</v>
      </c>
      <c r="P527" t="str">
        <f t="shared" si="480"/>
        <v>HSBC</v>
      </c>
    </row>
    <row r="528" spans="1:16" x14ac:dyDescent="0.25">
      <c r="A528" s="162" t="s">
        <v>1440</v>
      </c>
      <c r="B528" s="151" t="s">
        <v>1441</v>
      </c>
      <c r="C528" s="139">
        <f t="shared" si="542"/>
        <v>0</v>
      </c>
      <c r="D528" s="146">
        <f t="shared" si="543"/>
        <v>0</v>
      </c>
      <c r="E528" s="139">
        <f t="shared" si="478"/>
        <v>0</v>
      </c>
      <c r="F528" s="146">
        <f>VLOOKUP(A528,TABLA1,6,FALSE)</f>
        <v>0</v>
      </c>
      <c r="G528" s="139">
        <f t="shared" si="545"/>
        <v>0</v>
      </c>
      <c r="H528" s="146">
        <f t="shared" si="545"/>
        <v>0</v>
      </c>
      <c r="I528" s="142">
        <f t="shared" si="479"/>
        <v>0</v>
      </c>
      <c r="M528">
        <v>3104</v>
      </c>
      <c r="N528" t="s">
        <v>1441</v>
      </c>
      <c r="P528" t="str">
        <f t="shared" si="480"/>
        <v>BANORTE</v>
      </c>
    </row>
    <row r="529" spans="1:16" x14ac:dyDescent="0.25">
      <c r="A529" s="162" t="s">
        <v>1442</v>
      </c>
      <c r="B529" s="151" t="s">
        <v>1443</v>
      </c>
      <c r="C529" s="139">
        <f t="shared" si="542"/>
        <v>0</v>
      </c>
      <c r="D529" s="146">
        <f t="shared" si="543"/>
        <v>0</v>
      </c>
      <c r="E529" s="139">
        <f t="shared" si="478"/>
        <v>0</v>
      </c>
      <c r="F529" s="146">
        <f t="shared" si="544"/>
        <v>0</v>
      </c>
      <c r="G529" s="139">
        <f t="shared" si="545"/>
        <v>0</v>
      </c>
      <c r="H529" s="146">
        <f t="shared" si="545"/>
        <v>0</v>
      </c>
      <c r="I529" s="142">
        <f t="shared" si="479"/>
        <v>0</v>
      </c>
      <c r="M529">
        <v>3106</v>
      </c>
      <c r="N529" t="s">
        <v>1443</v>
      </c>
      <c r="P529" t="str">
        <f t="shared" si="480"/>
        <v>SANTANDER</v>
      </c>
    </row>
    <row r="530" spans="1:16" x14ac:dyDescent="0.25">
      <c r="A530" s="162" t="s">
        <v>1444</v>
      </c>
      <c r="B530" s="151" t="s">
        <v>1445</v>
      </c>
      <c r="C530" s="139">
        <f t="shared" si="542"/>
        <v>0</v>
      </c>
      <c r="D530" s="146">
        <f t="shared" si="543"/>
        <v>0</v>
      </c>
      <c r="E530" s="139">
        <f t="shared" si="478"/>
        <v>0</v>
      </c>
      <c r="F530" s="146">
        <f>VLOOKUP(A530,TABLA1,6,FALSE)</f>
        <v>0</v>
      </c>
      <c r="G530" s="139">
        <f t="shared" si="545"/>
        <v>0</v>
      </c>
      <c r="H530" s="146">
        <f t="shared" si="545"/>
        <v>0</v>
      </c>
      <c r="I530" s="142">
        <f t="shared" si="479"/>
        <v>0</v>
      </c>
      <c r="M530">
        <v>3107</v>
      </c>
      <c r="N530" t="s">
        <v>1445</v>
      </c>
      <c r="P530" t="str">
        <f t="shared" si="480"/>
        <v>SCOTIABANK</v>
      </c>
    </row>
    <row r="531" spans="1:16" x14ac:dyDescent="0.25">
      <c r="A531" s="162" t="s">
        <v>1446</v>
      </c>
      <c r="B531" s="151" t="s">
        <v>1447</v>
      </c>
      <c r="C531" s="139">
        <f t="shared" si="542"/>
        <v>0</v>
      </c>
      <c r="D531" s="146">
        <f t="shared" si="543"/>
        <v>0</v>
      </c>
      <c r="E531" s="139">
        <f t="shared" si="478"/>
        <v>0</v>
      </c>
      <c r="F531" s="146">
        <f t="shared" si="544"/>
        <v>0</v>
      </c>
      <c r="G531" s="139">
        <f t="shared" si="545"/>
        <v>0</v>
      </c>
      <c r="H531" s="146">
        <f t="shared" si="545"/>
        <v>0</v>
      </c>
      <c r="I531" s="142">
        <f t="shared" si="479"/>
        <v>0</v>
      </c>
      <c r="M531">
        <v>3108</v>
      </c>
      <c r="N531" t="s">
        <v>1447</v>
      </c>
      <c r="P531" t="str">
        <f t="shared" si="480"/>
        <v>AFIRME</v>
      </c>
    </row>
    <row r="532" spans="1:16" x14ac:dyDescent="0.25">
      <c r="A532" s="162" t="s">
        <v>1537</v>
      </c>
      <c r="B532" s="151" t="s">
        <v>1538</v>
      </c>
      <c r="C532" s="139">
        <f t="shared" ref="C532:C533" si="553">VLOOKUP(A532,TABLA1,8,FALSE)</f>
        <v>0</v>
      </c>
      <c r="D532" s="146">
        <f t="shared" ref="D532:D533" si="554">VLOOKUP(A532,TABLA1,5,FALSE)</f>
        <v>0</v>
      </c>
      <c r="E532" s="139">
        <f t="shared" ref="E532:E533" si="555">+F532-D532</f>
        <v>0</v>
      </c>
      <c r="F532" s="146">
        <f t="shared" ref="F532:F533" si="556">VLOOKUP(A532,TABLA1,6,FALSE)</f>
        <v>0</v>
      </c>
      <c r="G532" s="139">
        <f t="shared" ref="G532:G533" si="557">+F532</f>
        <v>0</v>
      </c>
      <c r="H532" s="146">
        <f t="shared" ref="H532:H533" si="558">+G532</f>
        <v>0</v>
      </c>
      <c r="I532" s="142">
        <f t="shared" ref="I532:I533" si="559">+H532-C532</f>
        <v>0</v>
      </c>
      <c r="M532" s="59" t="s">
        <v>1537</v>
      </c>
      <c r="N532" t="s">
        <v>1538</v>
      </c>
    </row>
    <row r="533" spans="1:16" x14ac:dyDescent="0.25">
      <c r="A533" s="162" t="s">
        <v>1539</v>
      </c>
      <c r="B533" s="151" t="s">
        <v>1540</v>
      </c>
      <c r="C533" s="139">
        <f t="shared" si="553"/>
        <v>0</v>
      </c>
      <c r="D533" s="146">
        <f t="shared" si="554"/>
        <v>0</v>
      </c>
      <c r="E533" s="139">
        <f t="shared" si="555"/>
        <v>500000000</v>
      </c>
      <c r="F533" s="146">
        <f t="shared" si="556"/>
        <v>500000000</v>
      </c>
      <c r="G533" s="139">
        <f t="shared" si="557"/>
        <v>500000000</v>
      </c>
      <c r="H533" s="146">
        <f t="shared" si="558"/>
        <v>500000000</v>
      </c>
      <c r="I533" s="142">
        <f t="shared" si="559"/>
        <v>500000000</v>
      </c>
      <c r="M533" s="59" t="s">
        <v>1539</v>
      </c>
      <c r="N533" t="s">
        <v>1540</v>
      </c>
    </row>
    <row r="534" spans="1:16" x14ac:dyDescent="0.25">
      <c r="A534" s="162" t="s">
        <v>1560</v>
      </c>
      <c r="B534" s="151" t="s">
        <v>1561</v>
      </c>
      <c r="C534" s="139">
        <f t="shared" ref="C534" si="560">VLOOKUP(A534,TABLA1,8,FALSE)</f>
        <v>0</v>
      </c>
      <c r="D534" s="146">
        <f t="shared" ref="D534" si="561">VLOOKUP(A534,TABLA1,5,FALSE)</f>
        <v>0</v>
      </c>
      <c r="E534" s="139">
        <f t="shared" ref="E534" si="562">+F534-D534</f>
        <v>0</v>
      </c>
      <c r="F534" s="146">
        <f t="shared" ref="F534" si="563">VLOOKUP(A534,TABLA1,6,FALSE)</f>
        <v>0</v>
      </c>
      <c r="G534" s="139">
        <f t="shared" ref="G534" si="564">+F534</f>
        <v>0</v>
      </c>
      <c r="H534" s="146">
        <f t="shared" ref="H534" si="565">+G534</f>
        <v>0</v>
      </c>
      <c r="I534" s="142">
        <f t="shared" ref="I534" si="566">+H534-C534</f>
        <v>0</v>
      </c>
      <c r="M534" s="59"/>
    </row>
    <row r="535" spans="1:16" x14ac:dyDescent="0.25">
      <c r="A535" s="161" t="s">
        <v>1594</v>
      </c>
      <c r="B535" s="151" t="s">
        <v>1595</v>
      </c>
      <c r="C535" s="139">
        <f t="shared" ref="C535" si="567">VLOOKUP(A535,TABLA1,8,FALSE)</f>
        <v>0</v>
      </c>
      <c r="D535" s="146">
        <f t="shared" ref="D535" si="568">VLOOKUP(A535,TABLA1,5,FALSE)</f>
        <v>0</v>
      </c>
      <c r="E535" s="139">
        <f t="shared" ref="E535" si="569">+F535-D535</f>
        <v>0</v>
      </c>
      <c r="F535" s="146">
        <f t="shared" ref="F535" si="570">VLOOKUP(A535,TABLA1,6,FALSE)</f>
        <v>0</v>
      </c>
      <c r="G535" s="139">
        <f t="shared" ref="G535" si="571">+F535</f>
        <v>0</v>
      </c>
      <c r="H535" s="146">
        <f t="shared" ref="H535" si="572">+G535</f>
        <v>0</v>
      </c>
      <c r="I535" s="142">
        <f t="shared" ref="I535" si="573">+H535-C535</f>
        <v>0</v>
      </c>
      <c r="M535" s="59"/>
    </row>
    <row r="536" spans="1:16" x14ac:dyDescent="0.25">
      <c r="A536" s="161" t="s">
        <v>1598</v>
      </c>
      <c r="B536" s="151" t="s">
        <v>1599</v>
      </c>
      <c r="C536" s="139">
        <f t="shared" ref="C536" si="574">VLOOKUP(A536,TABLA1,8,FALSE)</f>
        <v>0</v>
      </c>
      <c r="D536" s="146">
        <f t="shared" ref="D536" si="575">VLOOKUP(A536,TABLA1,5,FALSE)</f>
        <v>0</v>
      </c>
      <c r="E536" s="139">
        <f t="shared" ref="E536" si="576">+F536-D536</f>
        <v>0</v>
      </c>
      <c r="F536" s="146">
        <f t="shared" ref="F536" si="577">VLOOKUP(A536,TABLA1,6,FALSE)</f>
        <v>0</v>
      </c>
      <c r="G536" s="139">
        <f t="shared" ref="G536" si="578">+F536</f>
        <v>0</v>
      </c>
      <c r="H536" s="146">
        <f t="shared" ref="H536" si="579">+G536</f>
        <v>0</v>
      </c>
      <c r="I536" s="142">
        <f t="shared" ref="I536" si="580">+H536-C536</f>
        <v>0</v>
      </c>
      <c r="M536" s="59"/>
    </row>
    <row r="537" spans="1:16" x14ac:dyDescent="0.25">
      <c r="A537" s="161" t="s">
        <v>1659</v>
      </c>
      <c r="B537" s="151" t="s">
        <v>1660</v>
      </c>
      <c r="C537" s="139">
        <f t="shared" ref="C537" si="581">VLOOKUP(A537,TABLA1,8,FALSE)</f>
        <v>0</v>
      </c>
      <c r="D537" s="146">
        <f t="shared" ref="D537" si="582">VLOOKUP(A537,TABLA1,5,FALSE)</f>
        <v>0</v>
      </c>
      <c r="E537" s="139">
        <f t="shared" ref="E537" si="583">+F537-D537</f>
        <v>0</v>
      </c>
      <c r="F537" s="146">
        <f t="shared" ref="F537" si="584">VLOOKUP(A537,TABLA1,6,FALSE)</f>
        <v>0</v>
      </c>
      <c r="G537" s="139">
        <f t="shared" ref="G537" si="585">+F537</f>
        <v>0</v>
      </c>
      <c r="H537" s="146">
        <f t="shared" ref="H537" si="586">+G537</f>
        <v>0</v>
      </c>
      <c r="I537" s="142">
        <f t="shared" ref="I537" si="587">+H537-C537</f>
        <v>0</v>
      </c>
      <c r="M537" s="59"/>
    </row>
    <row r="538" spans="1:16" x14ac:dyDescent="0.25">
      <c r="A538" s="161" t="s">
        <v>1771</v>
      </c>
      <c r="B538" s="151" t="s">
        <v>1595</v>
      </c>
      <c r="C538" s="139">
        <f t="shared" ref="C538:C539" si="588">VLOOKUP(A538,TABLA1,8,FALSE)</f>
        <v>0</v>
      </c>
      <c r="D538" s="146">
        <f t="shared" ref="D538:D539" si="589">VLOOKUP(A538,TABLA1,5,FALSE)</f>
        <v>0</v>
      </c>
      <c r="E538" s="139">
        <f t="shared" ref="E538:E539" si="590">+F538-D538</f>
        <v>350000000</v>
      </c>
      <c r="F538" s="146">
        <f t="shared" ref="F538:F539" si="591">VLOOKUP(A538,TABLA1,6,FALSE)</f>
        <v>350000000</v>
      </c>
      <c r="G538" s="139">
        <f t="shared" ref="G538:G539" si="592">+F538</f>
        <v>350000000</v>
      </c>
      <c r="H538" s="146">
        <f t="shared" ref="H538:H539" si="593">+G538</f>
        <v>350000000</v>
      </c>
      <c r="I538" s="142">
        <f t="shared" ref="I538:I539" si="594">+H538-C538</f>
        <v>350000000</v>
      </c>
      <c r="M538" s="59"/>
    </row>
    <row r="539" spans="1:16" x14ac:dyDescent="0.25">
      <c r="A539" s="177" t="s">
        <v>1929</v>
      </c>
      <c r="B539" s="169" t="s">
        <v>1936</v>
      </c>
      <c r="C539" s="139">
        <f t="shared" si="588"/>
        <v>0</v>
      </c>
      <c r="D539" s="146">
        <f t="shared" si="589"/>
        <v>0</v>
      </c>
      <c r="E539" s="139">
        <f t="shared" si="590"/>
        <v>250000000</v>
      </c>
      <c r="F539" s="146">
        <f t="shared" si="591"/>
        <v>250000000</v>
      </c>
      <c r="G539" s="139">
        <f t="shared" si="592"/>
        <v>250000000</v>
      </c>
      <c r="H539" s="146">
        <f t="shared" si="593"/>
        <v>250000000</v>
      </c>
      <c r="I539" s="142">
        <f t="shared" si="594"/>
        <v>250000000</v>
      </c>
      <c r="M539" s="59"/>
    </row>
    <row r="540" spans="1:16" x14ac:dyDescent="0.25">
      <c r="A540" s="161" t="s">
        <v>1562</v>
      </c>
      <c r="B540" s="150" t="s">
        <v>1298</v>
      </c>
      <c r="C540" s="138">
        <f>SUM(C541:C547)</f>
        <v>0</v>
      </c>
      <c r="D540" s="170">
        <f t="shared" ref="D540:E540" si="595">SUM(D541:D547)</f>
        <v>0</v>
      </c>
      <c r="E540" s="170">
        <f t="shared" si="595"/>
        <v>354000000</v>
      </c>
      <c r="F540" s="170">
        <f>SUM(F541:F549)</f>
        <v>1171317561.6300001</v>
      </c>
      <c r="G540" s="170">
        <f t="shared" ref="G540:I540" si="596">SUM(G541:G549)</f>
        <v>1171317561.6300001</v>
      </c>
      <c r="H540" s="170">
        <f t="shared" si="596"/>
        <v>1171317561.6300001</v>
      </c>
      <c r="I540" s="170">
        <f t="shared" si="596"/>
        <v>1171317561.6300001</v>
      </c>
      <c r="M540" s="59"/>
    </row>
    <row r="541" spans="1:16" x14ac:dyDescent="0.25">
      <c r="A541" s="161" t="s">
        <v>1563</v>
      </c>
      <c r="B541" s="151" t="s">
        <v>1564</v>
      </c>
      <c r="C541" s="139">
        <f t="shared" ref="C541:C545" si="597">VLOOKUP(A541,TABLA1,8,FALSE)</f>
        <v>0</v>
      </c>
      <c r="D541" s="146">
        <f t="shared" ref="D541:D545" si="598">VLOOKUP(A541,TABLA1,5,FALSE)</f>
        <v>0</v>
      </c>
      <c r="E541" s="139">
        <f t="shared" ref="E541:E545" si="599">+F541-D541</f>
        <v>0</v>
      </c>
      <c r="F541" s="146">
        <f t="shared" ref="F541:F545" si="600">VLOOKUP(A541,TABLA1,6,FALSE)</f>
        <v>0</v>
      </c>
      <c r="G541" s="139">
        <f t="shared" ref="G541:G545" si="601">+F541</f>
        <v>0</v>
      </c>
      <c r="H541" s="146">
        <f t="shared" ref="H541:H545" si="602">+G541</f>
        <v>0</v>
      </c>
      <c r="I541" s="142">
        <f t="shared" ref="I541:I545" si="603">+H541-C541</f>
        <v>0</v>
      </c>
      <c r="M541" s="59"/>
    </row>
    <row r="542" spans="1:16" x14ac:dyDescent="0.25">
      <c r="A542" s="161" t="s">
        <v>1565</v>
      </c>
      <c r="B542" s="151" t="s">
        <v>1566</v>
      </c>
      <c r="C542" s="139">
        <f t="shared" si="597"/>
        <v>0</v>
      </c>
      <c r="D542" s="146">
        <f t="shared" si="598"/>
        <v>0</v>
      </c>
      <c r="E542" s="139">
        <f t="shared" si="599"/>
        <v>0</v>
      </c>
      <c r="F542" s="146">
        <f t="shared" si="600"/>
        <v>0</v>
      </c>
      <c r="G542" s="139">
        <f t="shared" si="601"/>
        <v>0</v>
      </c>
      <c r="H542" s="146">
        <f t="shared" si="602"/>
        <v>0</v>
      </c>
      <c r="I542" s="142">
        <f t="shared" si="603"/>
        <v>0</v>
      </c>
      <c r="M542" s="59"/>
    </row>
    <row r="543" spans="1:16" x14ac:dyDescent="0.25">
      <c r="A543" s="161" t="s">
        <v>1567</v>
      </c>
      <c r="B543" s="162" t="s">
        <v>1568</v>
      </c>
      <c r="C543" s="139">
        <f t="shared" ref="C543:C544" si="604">VLOOKUP(A543,TABLA1,8,FALSE)</f>
        <v>0</v>
      </c>
      <c r="D543" s="146">
        <f t="shared" ref="D543:D544" si="605">VLOOKUP(A543,TABLA1,5,FALSE)</f>
        <v>0</v>
      </c>
      <c r="E543" s="139">
        <f t="shared" ref="E543:E544" si="606">+F543-D543</f>
        <v>0</v>
      </c>
      <c r="F543" s="146">
        <f t="shared" ref="F543:F544" si="607">VLOOKUP(A543,TABLA1,6,FALSE)</f>
        <v>0</v>
      </c>
      <c r="G543" s="139">
        <f t="shared" ref="G543:G544" si="608">+F543</f>
        <v>0</v>
      </c>
      <c r="H543" s="146">
        <f t="shared" ref="H543:H544" si="609">+G543</f>
        <v>0</v>
      </c>
      <c r="I543" s="142">
        <f t="shared" ref="I543:I544" si="610">+H543-C543</f>
        <v>0</v>
      </c>
      <c r="M543" s="59"/>
    </row>
    <row r="544" spans="1:16" x14ac:dyDescent="0.25">
      <c r="A544" s="161" t="s">
        <v>1625</v>
      </c>
      <c r="B544" s="168" t="s">
        <v>1626</v>
      </c>
      <c r="C544" s="139">
        <f t="shared" si="604"/>
        <v>0</v>
      </c>
      <c r="D544" s="146">
        <f t="shared" si="605"/>
        <v>0</v>
      </c>
      <c r="E544" s="139">
        <f t="shared" si="606"/>
        <v>0</v>
      </c>
      <c r="F544" s="146">
        <f t="shared" si="607"/>
        <v>0</v>
      </c>
      <c r="G544" s="139">
        <f t="shared" si="608"/>
        <v>0</v>
      </c>
      <c r="H544" s="146">
        <f t="shared" si="609"/>
        <v>0</v>
      </c>
      <c r="I544" s="142">
        <f t="shared" si="610"/>
        <v>0</v>
      </c>
      <c r="M544" s="59"/>
    </row>
    <row r="545" spans="1:13" x14ac:dyDescent="0.25">
      <c r="A545" s="161" t="s">
        <v>1720</v>
      </c>
      <c r="B545" s="162" t="s">
        <v>1690</v>
      </c>
      <c r="C545" s="139">
        <f t="shared" si="597"/>
        <v>0</v>
      </c>
      <c r="D545" s="146">
        <f t="shared" si="598"/>
        <v>0</v>
      </c>
      <c r="E545" s="139">
        <f t="shared" si="599"/>
        <v>0</v>
      </c>
      <c r="F545" s="146">
        <f t="shared" si="600"/>
        <v>0</v>
      </c>
      <c r="G545" s="139">
        <f t="shared" si="601"/>
        <v>0</v>
      </c>
      <c r="H545" s="146">
        <f t="shared" si="602"/>
        <v>0</v>
      </c>
      <c r="I545" s="142">
        <f t="shared" si="603"/>
        <v>0</v>
      </c>
      <c r="M545" s="59"/>
    </row>
    <row r="546" spans="1:13" x14ac:dyDescent="0.25">
      <c r="A546" s="161" t="s">
        <v>1721</v>
      </c>
      <c r="B546" s="162" t="s">
        <v>1722</v>
      </c>
      <c r="C546" s="139">
        <f t="shared" ref="C546" si="611">VLOOKUP(A546,TABLA1,8,FALSE)</f>
        <v>0</v>
      </c>
      <c r="D546" s="146">
        <f t="shared" ref="D546" si="612">VLOOKUP(A546,TABLA1,5,FALSE)</f>
        <v>0</v>
      </c>
      <c r="E546" s="139">
        <f t="shared" ref="E546" si="613">+F546-D546</f>
        <v>0</v>
      </c>
      <c r="F546" s="146">
        <f t="shared" ref="F546" si="614">VLOOKUP(A546,TABLA1,6,FALSE)</f>
        <v>0</v>
      </c>
      <c r="G546" s="139">
        <f t="shared" ref="G546" si="615">+F546</f>
        <v>0</v>
      </c>
      <c r="H546" s="146">
        <f t="shared" ref="H546" si="616">+G546</f>
        <v>0</v>
      </c>
      <c r="I546" s="142">
        <f t="shared" ref="I546" si="617">+H546-C546</f>
        <v>0</v>
      </c>
      <c r="M546" s="59"/>
    </row>
    <row r="547" spans="1:13" x14ac:dyDescent="0.25">
      <c r="A547" s="161" t="s">
        <v>1872</v>
      </c>
      <c r="B547" s="168" t="s">
        <v>1873</v>
      </c>
      <c r="C547" s="139">
        <f t="shared" ref="C547" si="618">VLOOKUP(A547,TABLA1,8,FALSE)</f>
        <v>0</v>
      </c>
      <c r="D547" s="146">
        <f t="shared" ref="D547" si="619">VLOOKUP(A547,TABLA1,5,FALSE)</f>
        <v>0</v>
      </c>
      <c r="E547" s="139">
        <f t="shared" ref="E547" si="620">+F547-D547</f>
        <v>354000000</v>
      </c>
      <c r="F547" s="146">
        <f t="shared" ref="F547" si="621">VLOOKUP(A547,TABLA1,6,FALSE)</f>
        <v>354000000</v>
      </c>
      <c r="G547" s="139">
        <f t="shared" ref="G547" si="622">+F547</f>
        <v>354000000</v>
      </c>
      <c r="H547" s="146">
        <f t="shared" ref="H547" si="623">+G547</f>
        <v>354000000</v>
      </c>
      <c r="I547" s="142">
        <f t="shared" ref="I547" si="624">+H547-C547</f>
        <v>354000000</v>
      </c>
      <c r="M547" s="59"/>
    </row>
    <row r="548" spans="1:13" x14ac:dyDescent="0.25">
      <c r="A548" s="175" t="s">
        <v>1921</v>
      </c>
      <c r="B548" s="169" t="s">
        <v>1924</v>
      </c>
      <c r="C548" s="139">
        <f t="shared" ref="C548" si="625">VLOOKUP(A548,TABLA1,8,FALSE)</f>
        <v>0</v>
      </c>
      <c r="D548" s="146">
        <f t="shared" ref="D548" si="626">VLOOKUP(A548,TABLA1,5,FALSE)</f>
        <v>0</v>
      </c>
      <c r="E548" s="139">
        <f t="shared" ref="E548" si="627">+F548-D548</f>
        <v>425529424</v>
      </c>
      <c r="F548" s="146">
        <f t="shared" ref="F548" si="628">VLOOKUP(A548,TABLA1,6,FALSE)</f>
        <v>425529424</v>
      </c>
      <c r="G548" s="139">
        <f t="shared" ref="G548" si="629">+F548</f>
        <v>425529424</v>
      </c>
      <c r="H548" s="146">
        <f t="shared" ref="H548" si="630">+G548</f>
        <v>425529424</v>
      </c>
      <c r="I548" s="142">
        <f t="shared" ref="I548" si="631">+H548-C548</f>
        <v>425529424</v>
      </c>
      <c r="M548" s="59"/>
    </row>
    <row r="549" spans="1:13" x14ac:dyDescent="0.25">
      <c r="A549" s="177" t="s">
        <v>1932</v>
      </c>
      <c r="B549" s="169" t="s">
        <v>1939</v>
      </c>
      <c r="C549" s="139">
        <f t="shared" ref="C549" si="632">VLOOKUP(A549,TABLA1,8,FALSE)</f>
        <v>0</v>
      </c>
      <c r="D549" s="146">
        <f t="shared" ref="D549" si="633">VLOOKUP(A549,TABLA1,5,FALSE)</f>
        <v>0</v>
      </c>
      <c r="E549" s="139">
        <f t="shared" ref="E549" si="634">+F549-D549</f>
        <v>391788137.63</v>
      </c>
      <c r="F549" s="146">
        <f t="shared" ref="F549" si="635">VLOOKUP(A549,TABLA1,6,FALSE)</f>
        <v>391788137.63</v>
      </c>
      <c r="G549" s="139">
        <f t="shared" ref="G549" si="636">+F549</f>
        <v>391788137.63</v>
      </c>
      <c r="H549" s="146">
        <f t="shared" ref="H549" si="637">+G549</f>
        <v>391788137.63</v>
      </c>
      <c r="I549" s="142">
        <f t="shared" ref="I549" si="638">+H549-C549</f>
        <v>391788137.63</v>
      </c>
      <c r="M549" s="59"/>
    </row>
    <row r="550" spans="1:13" x14ac:dyDescent="0.25">
      <c r="A550" s="102"/>
      <c r="B550" s="103" t="s">
        <v>97</v>
      </c>
      <c r="C550" s="104">
        <f t="shared" ref="C550:I550" si="639">+C10+C94+C237+C266+C329+C520</f>
        <v>40952553696</v>
      </c>
      <c r="D550" s="104">
        <f t="shared" si="639"/>
        <v>40952553696</v>
      </c>
      <c r="E550" s="104">
        <f t="shared" si="639"/>
        <v>8305332664.2099943</v>
      </c>
      <c r="F550" s="104">
        <f t="shared" si="639"/>
        <v>49257886360.209991</v>
      </c>
      <c r="G550" s="104">
        <f t="shared" si="639"/>
        <v>49257886360.209991</v>
      </c>
      <c r="H550" s="104">
        <f t="shared" si="639"/>
        <v>49257886360.209991</v>
      </c>
      <c r="I550" s="104">
        <f t="shared" si="639"/>
        <v>8305332664.2099943</v>
      </c>
    </row>
    <row r="551" spans="1:13" x14ac:dyDescent="0.25">
      <c r="C551" s="53"/>
      <c r="D551" s="53"/>
      <c r="E551" s="53"/>
      <c r="F551" s="53"/>
      <c r="G551" s="260" t="s">
        <v>91</v>
      </c>
      <c r="H551" s="261"/>
      <c r="I551" s="105">
        <f>+I550</f>
        <v>8305332664.2099943</v>
      </c>
    </row>
    <row r="554" spans="1:13" x14ac:dyDescent="0.25">
      <c r="G554" s="7"/>
      <c r="H554" s="57"/>
    </row>
  </sheetData>
  <mergeCells count="9">
    <mergeCell ref="G551:H551"/>
    <mergeCell ref="A6:A8"/>
    <mergeCell ref="B1:I1"/>
    <mergeCell ref="B2:I2"/>
    <mergeCell ref="B3:I3"/>
    <mergeCell ref="B4:I4"/>
    <mergeCell ref="B6:B8"/>
    <mergeCell ref="C6:H6"/>
    <mergeCell ref="I6:I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0"/>
  <sheetViews>
    <sheetView workbookViewId="0">
      <selection activeCell="B25" sqref="B25"/>
    </sheetView>
  </sheetViews>
  <sheetFormatPr baseColWidth="10" defaultRowHeight="15" x14ac:dyDescent="0.25"/>
  <cols>
    <col min="1" max="1" width="17.5703125" bestFit="1" customWidth="1"/>
    <col min="2" max="2" width="19.5703125" bestFit="1" customWidth="1"/>
  </cols>
  <sheetData>
    <row r="3" spans="1:2" x14ac:dyDescent="0.25">
      <c r="A3" s="75" t="s">
        <v>1492</v>
      </c>
      <c r="B3" t="s">
        <v>1754</v>
      </c>
    </row>
    <row r="4" spans="1:2" x14ac:dyDescent="0.25">
      <c r="A4" s="76" t="s">
        <v>1307</v>
      </c>
      <c r="B4" s="77">
        <v>1</v>
      </c>
    </row>
    <row r="5" spans="1:2" x14ac:dyDescent="0.25">
      <c r="A5" s="76" t="s">
        <v>1536</v>
      </c>
      <c r="B5" s="77">
        <v>1</v>
      </c>
    </row>
    <row r="6" spans="1:2" x14ac:dyDescent="0.25">
      <c r="A6" s="76" t="s">
        <v>1720</v>
      </c>
      <c r="B6" s="77">
        <v>1</v>
      </c>
    </row>
    <row r="7" spans="1:2" x14ac:dyDescent="0.25">
      <c r="A7" s="76" t="s">
        <v>1721</v>
      </c>
      <c r="B7" s="77">
        <v>1</v>
      </c>
    </row>
    <row r="8" spans="1:2" x14ac:dyDescent="0.25">
      <c r="A8" s="76" t="s">
        <v>1723</v>
      </c>
      <c r="B8" s="77">
        <v>1</v>
      </c>
    </row>
    <row r="9" spans="1:2" x14ac:dyDescent="0.25">
      <c r="A9" s="76" t="s">
        <v>1725</v>
      </c>
      <c r="B9" s="77">
        <v>1</v>
      </c>
    </row>
    <row r="10" spans="1:2" x14ac:dyDescent="0.25">
      <c r="A10" s="76" t="s">
        <v>1726</v>
      </c>
      <c r="B10" s="77">
        <v>1</v>
      </c>
    </row>
    <row r="11" spans="1:2" x14ac:dyDescent="0.25">
      <c r="A11" s="76" t="s">
        <v>1727</v>
      </c>
      <c r="B11" s="77">
        <v>1</v>
      </c>
    </row>
    <row r="12" spans="1:2" x14ac:dyDescent="0.25">
      <c r="A12" s="76" t="s">
        <v>1728</v>
      </c>
      <c r="B12" s="77">
        <v>1</v>
      </c>
    </row>
    <row r="13" spans="1:2" x14ac:dyDescent="0.25">
      <c r="A13" s="76" t="s">
        <v>1729</v>
      </c>
      <c r="B13" s="77">
        <v>1</v>
      </c>
    </row>
    <row r="14" spans="1:2" x14ac:dyDescent="0.25">
      <c r="A14" s="76" t="s">
        <v>1731</v>
      </c>
      <c r="B14" s="77">
        <v>1</v>
      </c>
    </row>
    <row r="15" spans="1:2" x14ac:dyDescent="0.25">
      <c r="A15" s="76" t="s">
        <v>1736</v>
      </c>
      <c r="B15" s="77">
        <v>1</v>
      </c>
    </row>
    <row r="16" spans="1:2" x14ac:dyDescent="0.25">
      <c r="A16" s="76" t="s">
        <v>1737</v>
      </c>
      <c r="B16" s="77">
        <v>1</v>
      </c>
    </row>
    <row r="17" spans="1:2" x14ac:dyDescent="0.25">
      <c r="A17" s="76" t="s">
        <v>1738</v>
      </c>
      <c r="B17" s="77">
        <v>1</v>
      </c>
    </row>
    <row r="18" spans="1:2" x14ac:dyDescent="0.25">
      <c r="A18" s="76" t="s">
        <v>1739</v>
      </c>
      <c r="B18" s="77">
        <v>1</v>
      </c>
    </row>
    <row r="19" spans="1:2" x14ac:dyDescent="0.25">
      <c r="A19" s="76" t="s">
        <v>1740</v>
      </c>
      <c r="B19" s="77">
        <v>1</v>
      </c>
    </row>
    <row r="20" spans="1:2" x14ac:dyDescent="0.25">
      <c r="A20" s="76" t="s">
        <v>1741</v>
      </c>
      <c r="B20" s="77">
        <v>1</v>
      </c>
    </row>
    <row r="21" spans="1:2" x14ac:dyDescent="0.25">
      <c r="A21" s="76" t="s">
        <v>573</v>
      </c>
      <c r="B21" s="77">
        <v>1</v>
      </c>
    </row>
    <row r="22" spans="1:2" x14ac:dyDescent="0.25">
      <c r="A22" s="76" t="s">
        <v>585</v>
      </c>
      <c r="B22" s="77">
        <v>1</v>
      </c>
    </row>
    <row r="23" spans="1:2" x14ac:dyDescent="0.25">
      <c r="A23" s="76" t="s">
        <v>1733</v>
      </c>
      <c r="B23" s="77">
        <v>1</v>
      </c>
    </row>
    <row r="24" spans="1:2" x14ac:dyDescent="0.25">
      <c r="A24" s="76" t="s">
        <v>1734</v>
      </c>
      <c r="B24" s="77">
        <v>1</v>
      </c>
    </row>
    <row r="25" spans="1:2" x14ac:dyDescent="0.25">
      <c r="A25" s="76" t="s">
        <v>854</v>
      </c>
      <c r="B25" s="77">
        <v>1</v>
      </c>
    </row>
    <row r="26" spans="1:2" x14ac:dyDescent="0.25">
      <c r="A26" s="76" t="s">
        <v>1608</v>
      </c>
      <c r="B26" s="77">
        <v>1</v>
      </c>
    </row>
    <row r="27" spans="1:2" x14ac:dyDescent="0.25">
      <c r="A27" s="76" t="s">
        <v>1629</v>
      </c>
      <c r="B27" s="77">
        <v>1</v>
      </c>
    </row>
    <row r="28" spans="1:2" x14ac:dyDescent="0.25">
      <c r="A28" s="76" t="s">
        <v>1630</v>
      </c>
      <c r="B28" s="77">
        <v>1</v>
      </c>
    </row>
    <row r="29" spans="1:2" x14ac:dyDescent="0.25">
      <c r="A29" s="76" t="s">
        <v>1742</v>
      </c>
      <c r="B29" s="77">
        <v>1</v>
      </c>
    </row>
    <row r="30" spans="1:2" x14ac:dyDescent="0.25">
      <c r="A30" s="76" t="s">
        <v>1744</v>
      </c>
      <c r="B30" s="77">
        <v>1</v>
      </c>
    </row>
    <row r="31" spans="1:2" x14ac:dyDescent="0.25">
      <c r="A31" s="76" t="s">
        <v>1746</v>
      </c>
      <c r="B31" s="77">
        <v>1</v>
      </c>
    </row>
    <row r="32" spans="1:2" x14ac:dyDescent="0.25">
      <c r="A32" s="76" t="s">
        <v>1377</v>
      </c>
      <c r="B32" s="77">
        <v>1</v>
      </c>
    </row>
    <row r="33" spans="1:2" x14ac:dyDescent="0.25">
      <c r="A33" s="76" t="s">
        <v>1379</v>
      </c>
      <c r="B33" s="77">
        <v>1</v>
      </c>
    </row>
    <row r="34" spans="1:2" x14ac:dyDescent="0.25">
      <c r="A34" s="76" t="s">
        <v>974</v>
      </c>
      <c r="B34" s="77">
        <v>1</v>
      </c>
    </row>
    <row r="35" spans="1:2" x14ac:dyDescent="0.25">
      <c r="A35" s="76" t="s">
        <v>975</v>
      </c>
      <c r="B35" s="77">
        <v>1</v>
      </c>
    </row>
    <row r="36" spans="1:2" x14ac:dyDescent="0.25">
      <c r="A36" s="76" t="s">
        <v>976</v>
      </c>
      <c r="B36" s="77">
        <v>1</v>
      </c>
    </row>
    <row r="37" spans="1:2" x14ac:dyDescent="0.25">
      <c r="A37" s="76" t="s">
        <v>977</v>
      </c>
      <c r="B37" s="77">
        <v>1</v>
      </c>
    </row>
    <row r="38" spans="1:2" x14ac:dyDescent="0.25">
      <c r="A38" s="76" t="s">
        <v>978</v>
      </c>
      <c r="B38" s="77">
        <v>1</v>
      </c>
    </row>
    <row r="39" spans="1:2" x14ac:dyDescent="0.25">
      <c r="A39" s="76" t="s">
        <v>979</v>
      </c>
      <c r="B39" s="77">
        <v>1</v>
      </c>
    </row>
    <row r="40" spans="1:2" x14ac:dyDescent="0.25">
      <c r="A40" s="76" t="s">
        <v>980</v>
      </c>
      <c r="B40" s="77">
        <v>1</v>
      </c>
    </row>
    <row r="41" spans="1:2" x14ac:dyDescent="0.25">
      <c r="A41" s="76" t="s">
        <v>981</v>
      </c>
      <c r="B41" s="77">
        <v>1</v>
      </c>
    </row>
    <row r="42" spans="1:2" x14ac:dyDescent="0.25">
      <c r="A42" s="76" t="s">
        <v>1004</v>
      </c>
      <c r="B42" s="77">
        <v>1</v>
      </c>
    </row>
    <row r="43" spans="1:2" x14ac:dyDescent="0.25">
      <c r="A43" s="76" t="s">
        <v>1006</v>
      </c>
      <c r="B43" s="77">
        <v>1</v>
      </c>
    </row>
    <row r="44" spans="1:2" x14ac:dyDescent="0.25">
      <c r="A44" s="76" t="s">
        <v>1012</v>
      </c>
      <c r="B44" s="77">
        <v>1</v>
      </c>
    </row>
    <row r="45" spans="1:2" x14ac:dyDescent="0.25">
      <c r="A45" s="76" t="s">
        <v>1070</v>
      </c>
      <c r="B45" s="77">
        <v>1</v>
      </c>
    </row>
    <row r="46" spans="1:2" x14ac:dyDescent="0.25">
      <c r="A46" s="76" t="s">
        <v>1514</v>
      </c>
      <c r="B46" s="77">
        <v>1</v>
      </c>
    </row>
    <row r="47" spans="1:2" x14ac:dyDescent="0.25">
      <c r="A47" s="76" t="s">
        <v>1303</v>
      </c>
      <c r="B47" s="77">
        <v>1</v>
      </c>
    </row>
    <row r="48" spans="1:2" x14ac:dyDescent="0.25">
      <c r="A48" s="76" t="s">
        <v>1748</v>
      </c>
      <c r="B48" s="77">
        <v>1</v>
      </c>
    </row>
    <row r="49" spans="1:2" x14ac:dyDescent="0.25">
      <c r="A49" s="76" t="s">
        <v>1633</v>
      </c>
      <c r="B49" s="77">
        <v>-2</v>
      </c>
    </row>
    <row r="50" spans="1:2" x14ac:dyDescent="0.25">
      <c r="A50" s="76" t="s">
        <v>520</v>
      </c>
      <c r="B50" s="77">
        <v>43</v>
      </c>
    </row>
  </sheetData>
  <pageMargins left="0.7" right="0.7" top="0.75" bottom="0.75" header="0.3" footer="0.3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B65"/>
  <sheetViews>
    <sheetView topLeftCell="A19" workbookViewId="0">
      <selection activeCell="A3" sqref="A3:B65"/>
    </sheetView>
  </sheetViews>
  <sheetFormatPr baseColWidth="10" defaultRowHeight="15" x14ac:dyDescent="0.25"/>
  <cols>
    <col min="1" max="1" width="11" customWidth="1"/>
    <col min="2" max="2" width="5.140625" customWidth="1"/>
  </cols>
  <sheetData>
    <row r="3" spans="1:2" x14ac:dyDescent="0.25">
      <c r="A3" s="75" t="s">
        <v>1492</v>
      </c>
      <c r="B3" t="s">
        <v>1754</v>
      </c>
    </row>
    <row r="4" spans="1:2" x14ac:dyDescent="0.25">
      <c r="A4" s="76" t="s">
        <v>1293</v>
      </c>
      <c r="B4" s="77">
        <v>1</v>
      </c>
    </row>
    <row r="5" spans="1:2" x14ac:dyDescent="0.25">
      <c r="A5" s="76" t="s">
        <v>1295</v>
      </c>
      <c r="B5" s="77">
        <v>1</v>
      </c>
    </row>
    <row r="6" spans="1:2" x14ac:dyDescent="0.25">
      <c r="A6" s="76" t="s">
        <v>1297</v>
      </c>
      <c r="B6" s="77">
        <v>1</v>
      </c>
    </row>
    <row r="7" spans="1:2" x14ac:dyDescent="0.25">
      <c r="A7" s="76" t="s">
        <v>1536</v>
      </c>
      <c r="B7" s="77">
        <v>1</v>
      </c>
    </row>
    <row r="8" spans="1:2" x14ac:dyDescent="0.25">
      <c r="A8" s="76" t="s">
        <v>1432</v>
      </c>
      <c r="B8" s="77">
        <v>1</v>
      </c>
    </row>
    <row r="9" spans="1:2" x14ac:dyDescent="0.25">
      <c r="A9" s="76" t="s">
        <v>1434</v>
      </c>
      <c r="B9" s="77">
        <v>1</v>
      </c>
    </row>
    <row r="10" spans="1:2" x14ac:dyDescent="0.25">
      <c r="A10" s="76" t="s">
        <v>1436</v>
      </c>
      <c r="B10" s="77">
        <v>1</v>
      </c>
    </row>
    <row r="11" spans="1:2" x14ac:dyDescent="0.25">
      <c r="A11" s="76" t="s">
        <v>1438</v>
      </c>
      <c r="B11" s="77">
        <v>1</v>
      </c>
    </row>
    <row r="12" spans="1:2" x14ac:dyDescent="0.25">
      <c r="A12" s="76" t="s">
        <v>1440</v>
      </c>
      <c r="B12" s="77">
        <v>1</v>
      </c>
    </row>
    <row r="13" spans="1:2" x14ac:dyDescent="0.25">
      <c r="A13" s="76" t="s">
        <v>1442</v>
      </c>
      <c r="B13" s="77">
        <v>1</v>
      </c>
    </row>
    <row r="14" spans="1:2" x14ac:dyDescent="0.25">
      <c r="A14" s="76" t="s">
        <v>1444</v>
      </c>
      <c r="B14" s="77">
        <v>1</v>
      </c>
    </row>
    <row r="15" spans="1:2" x14ac:dyDescent="0.25">
      <c r="A15" s="76" t="s">
        <v>1446</v>
      </c>
      <c r="B15" s="77">
        <v>1</v>
      </c>
    </row>
    <row r="16" spans="1:2" x14ac:dyDescent="0.25">
      <c r="A16" s="76" t="s">
        <v>1537</v>
      </c>
      <c r="B16" s="77">
        <v>1</v>
      </c>
    </row>
    <row r="17" spans="1:2" x14ac:dyDescent="0.25">
      <c r="A17" s="76" t="s">
        <v>1539</v>
      </c>
      <c r="B17" s="77">
        <v>1</v>
      </c>
    </row>
    <row r="18" spans="1:2" x14ac:dyDescent="0.25">
      <c r="A18" s="76" t="s">
        <v>1560</v>
      </c>
      <c r="B18" s="77">
        <v>1</v>
      </c>
    </row>
    <row r="19" spans="1:2" x14ac:dyDescent="0.25">
      <c r="A19" s="76" t="s">
        <v>1594</v>
      </c>
      <c r="B19" s="77">
        <v>1</v>
      </c>
    </row>
    <row r="20" spans="1:2" x14ac:dyDescent="0.25">
      <c r="A20" s="76" t="s">
        <v>1598</v>
      </c>
      <c r="B20" s="77">
        <v>1</v>
      </c>
    </row>
    <row r="21" spans="1:2" x14ac:dyDescent="0.25">
      <c r="A21" s="76" t="s">
        <v>1659</v>
      </c>
      <c r="B21" s="77">
        <v>1</v>
      </c>
    </row>
    <row r="22" spans="1:2" x14ac:dyDescent="0.25">
      <c r="A22" s="76" t="s">
        <v>1771</v>
      </c>
      <c r="B22" s="77">
        <v>1</v>
      </c>
    </row>
    <row r="23" spans="1:2" x14ac:dyDescent="0.25">
      <c r="A23" s="76" t="s">
        <v>1562</v>
      </c>
      <c r="B23" s="77">
        <v>1</v>
      </c>
    </row>
    <row r="24" spans="1:2" x14ac:dyDescent="0.25">
      <c r="A24" s="76" t="s">
        <v>1563</v>
      </c>
      <c r="B24" s="77">
        <v>1</v>
      </c>
    </row>
    <row r="25" spans="1:2" x14ac:dyDescent="0.25">
      <c r="A25" s="76" t="s">
        <v>1565</v>
      </c>
      <c r="B25" s="77">
        <v>1</v>
      </c>
    </row>
    <row r="26" spans="1:2" x14ac:dyDescent="0.25">
      <c r="A26" s="76" t="s">
        <v>1567</v>
      </c>
      <c r="B26" s="77">
        <v>1</v>
      </c>
    </row>
    <row r="27" spans="1:2" x14ac:dyDescent="0.25">
      <c r="A27" s="76" t="s">
        <v>1625</v>
      </c>
      <c r="B27" s="77">
        <v>1</v>
      </c>
    </row>
    <row r="28" spans="1:2" x14ac:dyDescent="0.25">
      <c r="A28" s="76" t="s">
        <v>1720</v>
      </c>
      <c r="B28" s="77">
        <v>1</v>
      </c>
    </row>
    <row r="29" spans="1:2" x14ac:dyDescent="0.25">
      <c r="A29" s="76" t="s">
        <v>1721</v>
      </c>
      <c r="B29" s="77">
        <v>1</v>
      </c>
    </row>
    <row r="30" spans="1:2" x14ac:dyDescent="0.25">
      <c r="A30" s="76" t="s">
        <v>1725</v>
      </c>
      <c r="B30" s="77">
        <v>1</v>
      </c>
    </row>
    <row r="31" spans="1:2" x14ac:dyDescent="0.25">
      <c r="A31" s="76" t="s">
        <v>1727</v>
      </c>
      <c r="B31" s="77">
        <v>1</v>
      </c>
    </row>
    <row r="32" spans="1:2" x14ac:dyDescent="0.25">
      <c r="A32" s="76" t="s">
        <v>1728</v>
      </c>
      <c r="B32" s="77">
        <v>1</v>
      </c>
    </row>
    <row r="33" spans="1:2" x14ac:dyDescent="0.25">
      <c r="A33" s="76" t="s">
        <v>573</v>
      </c>
      <c r="B33" s="77">
        <v>1</v>
      </c>
    </row>
    <row r="34" spans="1:2" x14ac:dyDescent="0.25">
      <c r="A34" s="76" t="s">
        <v>1822</v>
      </c>
      <c r="B34" s="77">
        <v>1</v>
      </c>
    </row>
    <row r="35" spans="1:2" x14ac:dyDescent="0.25">
      <c r="A35" s="76" t="s">
        <v>1823</v>
      </c>
      <c r="B35" s="77">
        <v>1</v>
      </c>
    </row>
    <row r="36" spans="1:2" x14ac:dyDescent="0.25">
      <c r="A36" s="76" t="s">
        <v>585</v>
      </c>
      <c r="B36" s="77">
        <v>1</v>
      </c>
    </row>
    <row r="37" spans="1:2" x14ac:dyDescent="0.25">
      <c r="A37" s="76" t="s">
        <v>1775</v>
      </c>
      <c r="B37" s="77">
        <v>1</v>
      </c>
    </row>
    <row r="38" spans="1:2" x14ac:dyDescent="0.25">
      <c r="A38" s="76" t="s">
        <v>1777</v>
      </c>
      <c r="B38" s="77">
        <v>1</v>
      </c>
    </row>
    <row r="39" spans="1:2" x14ac:dyDescent="0.25">
      <c r="A39" s="76" t="s">
        <v>1798</v>
      </c>
      <c r="B39" s="77">
        <v>1</v>
      </c>
    </row>
    <row r="40" spans="1:2" x14ac:dyDescent="0.25">
      <c r="A40" s="76" t="s">
        <v>854</v>
      </c>
      <c r="B40" s="77">
        <v>1</v>
      </c>
    </row>
    <row r="41" spans="1:2" x14ac:dyDescent="0.25">
      <c r="A41" s="76" t="s">
        <v>1608</v>
      </c>
      <c r="B41" s="77">
        <v>1</v>
      </c>
    </row>
    <row r="42" spans="1:2" x14ac:dyDescent="0.25">
      <c r="A42" s="76" t="s">
        <v>1629</v>
      </c>
      <c r="B42" s="77">
        <v>1</v>
      </c>
    </row>
    <row r="43" spans="1:2" x14ac:dyDescent="0.25">
      <c r="A43" s="76" t="s">
        <v>1630</v>
      </c>
      <c r="B43" s="77">
        <v>1</v>
      </c>
    </row>
    <row r="44" spans="1:2" x14ac:dyDescent="0.25">
      <c r="A44" s="76" t="s">
        <v>1757</v>
      </c>
      <c r="B44" s="77">
        <v>-1</v>
      </c>
    </row>
    <row r="45" spans="1:2" x14ac:dyDescent="0.25">
      <c r="A45" s="76" t="s">
        <v>1824</v>
      </c>
      <c r="B45" s="77">
        <v>1</v>
      </c>
    </row>
    <row r="46" spans="1:2" x14ac:dyDescent="0.25">
      <c r="A46" s="76" t="s">
        <v>1377</v>
      </c>
      <c r="B46" s="77">
        <v>1</v>
      </c>
    </row>
    <row r="47" spans="1:2" x14ac:dyDescent="0.25">
      <c r="A47" s="76" t="s">
        <v>1379</v>
      </c>
      <c r="B47" s="77">
        <v>1</v>
      </c>
    </row>
    <row r="48" spans="1:2" x14ac:dyDescent="0.25">
      <c r="A48" s="76" t="s">
        <v>974</v>
      </c>
      <c r="B48" s="77">
        <v>1</v>
      </c>
    </row>
    <row r="49" spans="1:2" x14ac:dyDescent="0.25">
      <c r="A49" s="76" t="s">
        <v>975</v>
      </c>
      <c r="B49" s="77">
        <v>1</v>
      </c>
    </row>
    <row r="50" spans="1:2" x14ac:dyDescent="0.25">
      <c r="A50" s="76" t="s">
        <v>976</v>
      </c>
      <c r="B50" s="77">
        <v>1</v>
      </c>
    </row>
    <row r="51" spans="1:2" x14ac:dyDescent="0.25">
      <c r="A51" s="76" t="s">
        <v>977</v>
      </c>
      <c r="B51" s="77">
        <v>1</v>
      </c>
    </row>
    <row r="52" spans="1:2" x14ac:dyDescent="0.25">
      <c r="A52" s="76" t="s">
        <v>978</v>
      </c>
      <c r="B52" s="77">
        <v>1</v>
      </c>
    </row>
    <row r="53" spans="1:2" x14ac:dyDescent="0.25">
      <c r="A53" s="76" t="s">
        <v>979</v>
      </c>
      <c r="B53" s="77">
        <v>1</v>
      </c>
    </row>
    <row r="54" spans="1:2" x14ac:dyDescent="0.25">
      <c r="A54" s="76" t="s">
        <v>980</v>
      </c>
      <c r="B54" s="77">
        <v>1</v>
      </c>
    </row>
    <row r="55" spans="1:2" x14ac:dyDescent="0.25">
      <c r="A55" s="76" t="s">
        <v>981</v>
      </c>
      <c r="B55" s="77">
        <v>1</v>
      </c>
    </row>
    <row r="56" spans="1:2" x14ac:dyDescent="0.25">
      <c r="A56" s="76" t="s">
        <v>1004</v>
      </c>
      <c r="B56" s="77">
        <v>1</v>
      </c>
    </row>
    <row r="57" spans="1:2" x14ac:dyDescent="0.25">
      <c r="A57" s="76" t="s">
        <v>1006</v>
      </c>
      <c r="B57" s="77">
        <v>1</v>
      </c>
    </row>
    <row r="58" spans="1:2" x14ac:dyDescent="0.25">
      <c r="A58" s="76" t="s">
        <v>1012</v>
      </c>
      <c r="B58" s="77">
        <v>1</v>
      </c>
    </row>
    <row r="59" spans="1:2" x14ac:dyDescent="0.25">
      <c r="A59" s="76" t="s">
        <v>1815</v>
      </c>
      <c r="B59" s="77">
        <v>1</v>
      </c>
    </row>
    <row r="60" spans="1:2" x14ac:dyDescent="0.25">
      <c r="A60" s="76" t="s">
        <v>1070</v>
      </c>
      <c r="B60" s="77">
        <v>1</v>
      </c>
    </row>
    <row r="61" spans="1:2" x14ac:dyDescent="0.25">
      <c r="A61" s="76" t="s">
        <v>1514</v>
      </c>
      <c r="B61" s="77">
        <v>1</v>
      </c>
    </row>
    <row r="62" spans="1:2" x14ac:dyDescent="0.25">
      <c r="A62" s="76" t="s">
        <v>1303</v>
      </c>
      <c r="B62" s="77">
        <v>1</v>
      </c>
    </row>
    <row r="63" spans="1:2" x14ac:dyDescent="0.25">
      <c r="A63" s="76" t="s">
        <v>1820</v>
      </c>
      <c r="B63" s="77">
        <v>1</v>
      </c>
    </row>
    <row r="64" spans="1:2" x14ac:dyDescent="0.25">
      <c r="A64" s="76" t="s">
        <v>1633</v>
      </c>
      <c r="B64" s="77">
        <v>-2</v>
      </c>
    </row>
    <row r="65" spans="1:2" x14ac:dyDescent="0.25">
      <c r="A65" s="76" t="s">
        <v>520</v>
      </c>
      <c r="B65" s="77">
        <v>56</v>
      </c>
    </row>
  </sheetData>
  <printOptions gridLines="1"/>
  <pageMargins left="0.70866141732283472" right="0.70866141732283472" top="0.37" bottom="0.48" header="0.31496062992125984" footer="0.31496062992125984"/>
  <pageSetup scale="7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57"/>
  <sheetViews>
    <sheetView topLeftCell="A13" workbookViewId="0">
      <selection activeCell="A3" sqref="A3:B65"/>
    </sheetView>
  </sheetViews>
  <sheetFormatPr baseColWidth="10" defaultRowHeight="15" x14ac:dyDescent="0.25"/>
  <cols>
    <col min="1" max="1" width="17.5703125" bestFit="1" customWidth="1"/>
    <col min="2" max="2" width="19.5703125" bestFit="1" customWidth="1"/>
  </cols>
  <sheetData>
    <row r="3" spans="1:2" x14ac:dyDescent="0.25">
      <c r="A3" s="75" t="s">
        <v>1492</v>
      </c>
      <c r="B3" t="s">
        <v>1754</v>
      </c>
    </row>
    <row r="4" spans="1:2" x14ac:dyDescent="0.25">
      <c r="A4" s="76" t="s">
        <v>1307</v>
      </c>
      <c r="B4" s="163">
        <v>1</v>
      </c>
    </row>
    <row r="5" spans="1:2" x14ac:dyDescent="0.25">
      <c r="A5" s="164" t="s">
        <v>1293</v>
      </c>
      <c r="B5" s="163">
        <v>1</v>
      </c>
    </row>
    <row r="6" spans="1:2" x14ac:dyDescent="0.25">
      <c r="A6" s="164" t="s">
        <v>1295</v>
      </c>
      <c r="B6" s="163">
        <v>1</v>
      </c>
    </row>
    <row r="7" spans="1:2" x14ac:dyDescent="0.25">
      <c r="A7" s="164" t="s">
        <v>1297</v>
      </c>
      <c r="B7" s="163">
        <v>1</v>
      </c>
    </row>
    <row r="8" spans="1:2" x14ac:dyDescent="0.25">
      <c r="A8" s="164" t="s">
        <v>1432</v>
      </c>
      <c r="B8" s="163">
        <v>1</v>
      </c>
    </row>
    <row r="9" spans="1:2" x14ac:dyDescent="0.25">
      <c r="A9" s="164" t="s">
        <v>1434</v>
      </c>
      <c r="B9" s="163">
        <v>1</v>
      </c>
    </row>
    <row r="10" spans="1:2" x14ac:dyDescent="0.25">
      <c r="A10" s="164" t="s">
        <v>1436</v>
      </c>
      <c r="B10" s="163">
        <v>1</v>
      </c>
    </row>
    <row r="11" spans="1:2" x14ac:dyDescent="0.25">
      <c r="A11" s="164" t="s">
        <v>1438</v>
      </c>
      <c r="B11" s="163">
        <v>1</v>
      </c>
    </row>
    <row r="12" spans="1:2" x14ac:dyDescent="0.25">
      <c r="A12" s="164" t="s">
        <v>1440</v>
      </c>
      <c r="B12" s="163">
        <v>1</v>
      </c>
    </row>
    <row r="13" spans="1:2" x14ac:dyDescent="0.25">
      <c r="A13" s="164" t="s">
        <v>1442</v>
      </c>
      <c r="B13" s="163">
        <v>1</v>
      </c>
    </row>
    <row r="14" spans="1:2" x14ac:dyDescent="0.25">
      <c r="A14" s="164" t="s">
        <v>1444</v>
      </c>
      <c r="B14" s="163">
        <v>1</v>
      </c>
    </row>
    <row r="15" spans="1:2" x14ac:dyDescent="0.25">
      <c r="A15" s="164" t="s">
        <v>1446</v>
      </c>
      <c r="B15" s="163">
        <v>1</v>
      </c>
    </row>
    <row r="16" spans="1:2" x14ac:dyDescent="0.25">
      <c r="A16" s="164" t="s">
        <v>1537</v>
      </c>
      <c r="B16" s="163">
        <v>1</v>
      </c>
    </row>
    <row r="17" spans="1:2" x14ac:dyDescent="0.25">
      <c r="A17" s="164" t="s">
        <v>1539</v>
      </c>
      <c r="B17" s="163">
        <v>1</v>
      </c>
    </row>
    <row r="18" spans="1:2" x14ac:dyDescent="0.25">
      <c r="A18" s="164" t="s">
        <v>1560</v>
      </c>
      <c r="B18" s="163">
        <v>1</v>
      </c>
    </row>
    <row r="19" spans="1:2" x14ac:dyDescent="0.25">
      <c r="A19" s="164" t="s">
        <v>1594</v>
      </c>
      <c r="B19" s="163">
        <v>1</v>
      </c>
    </row>
    <row r="20" spans="1:2" x14ac:dyDescent="0.25">
      <c r="A20" s="164" t="s">
        <v>1598</v>
      </c>
      <c r="B20" s="163">
        <v>1</v>
      </c>
    </row>
    <row r="21" spans="1:2" x14ac:dyDescent="0.25">
      <c r="A21" s="164" t="s">
        <v>1659</v>
      </c>
      <c r="B21" s="163">
        <v>1</v>
      </c>
    </row>
    <row r="22" spans="1:2" x14ac:dyDescent="0.25">
      <c r="A22" s="164" t="s">
        <v>1562</v>
      </c>
      <c r="B22" s="163">
        <v>1</v>
      </c>
    </row>
    <row r="23" spans="1:2" x14ac:dyDescent="0.25">
      <c r="A23" s="164" t="s">
        <v>1563</v>
      </c>
      <c r="B23" s="163">
        <v>1</v>
      </c>
    </row>
    <row r="24" spans="1:2" x14ac:dyDescent="0.25">
      <c r="A24" s="164" t="s">
        <v>1565</v>
      </c>
      <c r="B24" s="163">
        <v>1</v>
      </c>
    </row>
    <row r="25" spans="1:2" x14ac:dyDescent="0.25">
      <c r="A25" s="164" t="s">
        <v>1567</v>
      </c>
      <c r="B25" s="163">
        <v>1</v>
      </c>
    </row>
    <row r="26" spans="1:2" x14ac:dyDescent="0.25">
      <c r="A26" s="164" t="s">
        <v>1625</v>
      </c>
      <c r="B26" s="163">
        <v>1</v>
      </c>
    </row>
    <row r="27" spans="1:2" x14ac:dyDescent="0.25">
      <c r="A27" s="164" t="s">
        <v>1720</v>
      </c>
      <c r="B27" s="163">
        <v>1</v>
      </c>
    </row>
    <row r="28" spans="1:2" x14ac:dyDescent="0.25">
      <c r="A28" s="164" t="s">
        <v>1721</v>
      </c>
      <c r="B28" s="163">
        <v>1</v>
      </c>
    </row>
    <row r="29" spans="1:2" x14ac:dyDescent="0.25">
      <c r="A29" s="164" t="s">
        <v>1725</v>
      </c>
      <c r="B29" s="163">
        <v>1</v>
      </c>
    </row>
    <row r="30" spans="1:2" x14ac:dyDescent="0.25">
      <c r="A30" s="164" t="s">
        <v>1727</v>
      </c>
      <c r="B30" s="163">
        <v>1</v>
      </c>
    </row>
    <row r="31" spans="1:2" x14ac:dyDescent="0.25">
      <c r="A31" s="164" t="s">
        <v>1728</v>
      </c>
      <c r="B31" s="163">
        <v>1</v>
      </c>
    </row>
    <row r="32" spans="1:2" x14ac:dyDescent="0.25">
      <c r="A32" s="164" t="s">
        <v>573</v>
      </c>
      <c r="B32" s="163">
        <v>1</v>
      </c>
    </row>
    <row r="33" spans="1:3" x14ac:dyDescent="0.25">
      <c r="A33" s="76" t="s">
        <v>585</v>
      </c>
      <c r="B33" s="77">
        <v>1</v>
      </c>
      <c r="C33" t="s">
        <v>1763</v>
      </c>
    </row>
    <row r="34" spans="1:3" x14ac:dyDescent="0.25">
      <c r="A34" s="76" t="s">
        <v>1762</v>
      </c>
      <c r="B34" s="77">
        <v>1</v>
      </c>
      <c r="C34" t="s">
        <v>1765</v>
      </c>
    </row>
    <row r="35" spans="1:3" x14ac:dyDescent="0.25">
      <c r="A35" s="164" t="s">
        <v>854</v>
      </c>
      <c r="B35" s="163">
        <v>1</v>
      </c>
    </row>
    <row r="36" spans="1:3" x14ac:dyDescent="0.25">
      <c r="A36" s="164" t="s">
        <v>1608</v>
      </c>
      <c r="B36" s="163">
        <v>1</v>
      </c>
    </row>
    <row r="37" spans="1:3" x14ac:dyDescent="0.25">
      <c r="A37" s="164" t="s">
        <v>1629</v>
      </c>
      <c r="B37" s="163">
        <v>1</v>
      </c>
    </row>
    <row r="38" spans="1:3" x14ac:dyDescent="0.25">
      <c r="A38" s="164" t="s">
        <v>1630</v>
      </c>
      <c r="B38" s="163">
        <v>1</v>
      </c>
    </row>
    <row r="39" spans="1:3" x14ac:dyDescent="0.25">
      <c r="A39" s="76" t="s">
        <v>1757</v>
      </c>
      <c r="B39" s="77">
        <v>-1</v>
      </c>
      <c r="C39" t="s">
        <v>1765</v>
      </c>
    </row>
    <row r="40" spans="1:3" x14ac:dyDescent="0.25">
      <c r="A40" s="164" t="s">
        <v>1377</v>
      </c>
      <c r="B40" s="163">
        <v>1</v>
      </c>
    </row>
    <row r="41" spans="1:3" x14ac:dyDescent="0.25">
      <c r="A41" s="76" t="s">
        <v>1379</v>
      </c>
      <c r="B41" s="77">
        <v>1</v>
      </c>
      <c r="C41" t="s">
        <v>1765</v>
      </c>
    </row>
    <row r="42" spans="1:3" x14ac:dyDescent="0.25">
      <c r="A42" s="164" t="s">
        <v>974</v>
      </c>
      <c r="B42" s="163">
        <v>1</v>
      </c>
    </row>
    <row r="43" spans="1:3" x14ac:dyDescent="0.25">
      <c r="A43" s="164" t="s">
        <v>975</v>
      </c>
      <c r="B43" s="163">
        <v>1</v>
      </c>
    </row>
    <row r="44" spans="1:3" x14ac:dyDescent="0.25">
      <c r="A44" s="164" t="s">
        <v>976</v>
      </c>
      <c r="B44" s="163">
        <v>1</v>
      </c>
    </row>
    <row r="45" spans="1:3" x14ac:dyDescent="0.25">
      <c r="A45" s="164" t="s">
        <v>977</v>
      </c>
      <c r="B45" s="163">
        <v>1</v>
      </c>
    </row>
    <row r="46" spans="1:3" x14ac:dyDescent="0.25">
      <c r="A46" s="164" t="s">
        <v>978</v>
      </c>
      <c r="B46" s="163">
        <v>1</v>
      </c>
    </row>
    <row r="47" spans="1:3" x14ac:dyDescent="0.25">
      <c r="A47" s="164" t="s">
        <v>979</v>
      </c>
      <c r="B47" s="163">
        <v>1</v>
      </c>
    </row>
    <row r="48" spans="1:3" x14ac:dyDescent="0.25">
      <c r="A48" s="164" t="s">
        <v>980</v>
      </c>
      <c r="B48" s="163">
        <v>1</v>
      </c>
    </row>
    <row r="49" spans="1:3" x14ac:dyDescent="0.25">
      <c r="A49" s="164" t="s">
        <v>981</v>
      </c>
      <c r="B49" s="163">
        <v>1</v>
      </c>
    </row>
    <row r="50" spans="1:3" x14ac:dyDescent="0.25">
      <c r="A50" s="76" t="s">
        <v>1004</v>
      </c>
      <c r="B50" s="77">
        <v>1</v>
      </c>
      <c r="C50" t="s">
        <v>1763</v>
      </c>
    </row>
    <row r="51" spans="1:3" x14ac:dyDescent="0.25">
      <c r="A51" s="76" t="s">
        <v>1006</v>
      </c>
      <c r="B51" s="77">
        <v>1</v>
      </c>
      <c r="C51" t="s">
        <v>1763</v>
      </c>
    </row>
    <row r="52" spans="1:3" x14ac:dyDescent="0.25">
      <c r="A52" s="76" t="s">
        <v>1012</v>
      </c>
      <c r="B52" s="77">
        <v>1</v>
      </c>
      <c r="C52" t="s">
        <v>1765</v>
      </c>
    </row>
    <row r="53" spans="1:3" x14ac:dyDescent="0.25">
      <c r="A53" s="76" t="s">
        <v>1070</v>
      </c>
      <c r="B53" s="77">
        <v>1</v>
      </c>
      <c r="C53" t="s">
        <v>1765</v>
      </c>
    </row>
    <row r="54" spans="1:3" x14ac:dyDescent="0.25">
      <c r="A54" s="76" t="s">
        <v>1514</v>
      </c>
      <c r="B54" s="77">
        <v>1</v>
      </c>
      <c r="C54" t="s">
        <v>1765</v>
      </c>
    </row>
    <row r="55" spans="1:3" x14ac:dyDescent="0.25">
      <c r="A55" s="164" t="s">
        <v>1303</v>
      </c>
      <c r="B55" s="163">
        <v>1</v>
      </c>
    </row>
    <row r="56" spans="1:3" x14ac:dyDescent="0.25">
      <c r="A56" s="76" t="s">
        <v>1633</v>
      </c>
      <c r="B56" s="77">
        <v>-2</v>
      </c>
    </row>
    <row r="57" spans="1:3" x14ac:dyDescent="0.25">
      <c r="A57" s="76" t="s">
        <v>520</v>
      </c>
      <c r="B57" s="77">
        <v>48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3"/>
  <sheetViews>
    <sheetView workbookViewId="0">
      <selection activeCell="A3" sqref="A3:B65"/>
    </sheetView>
  </sheetViews>
  <sheetFormatPr baseColWidth="10" defaultRowHeight="15" x14ac:dyDescent="0.25"/>
  <cols>
    <col min="1" max="1" width="17.5703125" bestFit="1" customWidth="1"/>
    <col min="2" max="2" width="19.5703125" bestFit="1" customWidth="1"/>
  </cols>
  <sheetData>
    <row r="3" spans="1:2" x14ac:dyDescent="0.25">
      <c r="A3" s="75" t="s">
        <v>1492</v>
      </c>
      <c r="B3" t="s">
        <v>1754</v>
      </c>
    </row>
    <row r="4" spans="1:2" x14ac:dyDescent="0.25">
      <c r="A4" s="76" t="s">
        <v>1307</v>
      </c>
      <c r="B4" s="77">
        <v>4</v>
      </c>
    </row>
    <row r="5" spans="1:2" x14ac:dyDescent="0.25">
      <c r="A5" s="76" t="s">
        <v>1725</v>
      </c>
      <c r="B5" s="77">
        <v>1</v>
      </c>
    </row>
    <row r="6" spans="1:2" x14ac:dyDescent="0.25">
      <c r="A6" s="76" t="s">
        <v>1727</v>
      </c>
      <c r="B6" s="77">
        <v>1</v>
      </c>
    </row>
    <row r="7" spans="1:2" x14ac:dyDescent="0.25">
      <c r="A7" s="76" t="s">
        <v>1728</v>
      </c>
      <c r="B7" s="77">
        <v>1</v>
      </c>
    </row>
    <row r="8" spans="1:2" x14ac:dyDescent="0.25">
      <c r="A8" s="76" t="s">
        <v>1885</v>
      </c>
      <c r="B8" s="77">
        <v>1</v>
      </c>
    </row>
    <row r="9" spans="1:2" x14ac:dyDescent="0.25">
      <c r="A9" s="76" t="s">
        <v>1887</v>
      </c>
      <c r="B9" s="77">
        <v>1</v>
      </c>
    </row>
    <row r="10" spans="1:2" x14ac:dyDescent="0.25">
      <c r="A10" s="76" t="s">
        <v>1889</v>
      </c>
      <c r="B10" s="77">
        <v>1</v>
      </c>
    </row>
    <row r="11" spans="1:2" x14ac:dyDescent="0.25">
      <c r="A11" s="76" t="s">
        <v>974</v>
      </c>
      <c r="B11" s="77">
        <v>1</v>
      </c>
    </row>
    <row r="12" spans="1:2" x14ac:dyDescent="0.25">
      <c r="A12" s="76" t="s">
        <v>975</v>
      </c>
      <c r="B12" s="77">
        <v>1</v>
      </c>
    </row>
    <row r="13" spans="1:2" x14ac:dyDescent="0.25">
      <c r="A13" s="76" t="s">
        <v>976</v>
      </c>
      <c r="B13" s="77">
        <v>1</v>
      </c>
    </row>
    <row r="14" spans="1:2" x14ac:dyDescent="0.25">
      <c r="A14" s="76" t="s">
        <v>977</v>
      </c>
      <c r="B14" s="77">
        <v>1</v>
      </c>
    </row>
    <row r="15" spans="1:2" x14ac:dyDescent="0.25">
      <c r="A15" s="76" t="s">
        <v>978</v>
      </c>
      <c r="B15" s="77">
        <v>1</v>
      </c>
    </row>
    <row r="16" spans="1:2" x14ac:dyDescent="0.25">
      <c r="A16" s="76" t="s">
        <v>979</v>
      </c>
      <c r="B16" s="77">
        <v>1</v>
      </c>
    </row>
    <row r="17" spans="1:2" x14ac:dyDescent="0.25">
      <c r="A17" s="76" t="s">
        <v>980</v>
      </c>
      <c r="B17" s="77">
        <v>1</v>
      </c>
    </row>
    <row r="18" spans="1:2" x14ac:dyDescent="0.25">
      <c r="A18" s="76" t="s">
        <v>981</v>
      </c>
      <c r="B18" s="77">
        <v>1</v>
      </c>
    </row>
    <row r="19" spans="1:2" x14ac:dyDescent="0.25">
      <c r="A19" s="76" t="s">
        <v>1891</v>
      </c>
      <c r="B19" s="77">
        <v>1</v>
      </c>
    </row>
    <row r="20" spans="1:2" x14ac:dyDescent="0.25">
      <c r="A20" s="76" t="s">
        <v>1893</v>
      </c>
      <c r="B20" s="77">
        <v>1</v>
      </c>
    </row>
    <row r="21" spans="1:2" x14ac:dyDescent="0.25">
      <c r="A21" s="76" t="s">
        <v>1895</v>
      </c>
      <c r="B21" s="77">
        <v>1</v>
      </c>
    </row>
    <row r="22" spans="1:2" x14ac:dyDescent="0.25">
      <c r="A22" s="76" t="s">
        <v>1633</v>
      </c>
      <c r="B22" s="77">
        <v>-2</v>
      </c>
    </row>
    <row r="23" spans="1:2" x14ac:dyDescent="0.25">
      <c r="A23" s="76" t="s">
        <v>520</v>
      </c>
      <c r="B23" s="77">
        <v>19</v>
      </c>
    </row>
  </sheetData>
  <pageMargins left="0.7" right="0.7" top="0.75" bottom="0.75" header="0.3" footer="0.3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1100"/>
  <sheetViews>
    <sheetView zoomScale="130" zoomScaleNormal="130" workbookViewId="0">
      <pane xSplit="1" ySplit="3" topLeftCell="B535" activePane="bottomRight" state="frozen"/>
      <selection pane="topRight" activeCell="B1" sqref="B1"/>
      <selection pane="bottomLeft" activeCell="A4" sqref="A4"/>
      <selection pane="bottomRight" activeCell="B419" sqref="B419"/>
    </sheetView>
  </sheetViews>
  <sheetFormatPr baseColWidth="10" defaultRowHeight="15" x14ac:dyDescent="0.25"/>
  <cols>
    <col min="2" max="2" width="86.7109375" customWidth="1"/>
    <col min="3" max="3" width="20.140625" customWidth="1"/>
    <col min="4" max="4" width="24" bestFit="1" customWidth="1"/>
    <col min="5" max="5" width="23.42578125" bestFit="1" customWidth="1"/>
    <col min="6" max="6" width="19.140625" bestFit="1" customWidth="1"/>
    <col min="7" max="7" width="24.140625" customWidth="1"/>
    <col min="8" max="8" width="21" bestFit="1" customWidth="1"/>
    <col min="12" max="18" width="11.42578125" hidden="1" customWidth="1"/>
    <col min="19" max="21" width="11.42578125" customWidth="1"/>
  </cols>
  <sheetData>
    <row r="2" spans="1:33" x14ac:dyDescent="0.25">
      <c r="A2" s="26">
        <v>1</v>
      </c>
      <c r="B2">
        <v>2</v>
      </c>
      <c r="C2">
        <v>3</v>
      </c>
      <c r="D2" s="28">
        <v>4</v>
      </c>
      <c r="E2" s="24">
        <v>5</v>
      </c>
      <c r="F2" s="25">
        <v>6</v>
      </c>
      <c r="G2">
        <v>7</v>
      </c>
      <c r="H2">
        <v>8</v>
      </c>
    </row>
    <row r="3" spans="1:33" x14ac:dyDescent="0.25">
      <c r="A3" s="27" t="s">
        <v>1610</v>
      </c>
      <c r="B3" s="60" t="s">
        <v>1492</v>
      </c>
      <c r="C3" s="61" t="s">
        <v>1689</v>
      </c>
      <c r="D3" s="61" t="s">
        <v>1914</v>
      </c>
      <c r="E3" s="61" t="s">
        <v>1915</v>
      </c>
      <c r="F3" s="61" t="s">
        <v>1952</v>
      </c>
      <c r="G3" s="61" t="s">
        <v>1916</v>
      </c>
      <c r="H3" s="61" t="s">
        <v>1917</v>
      </c>
      <c r="K3" s="27" t="s">
        <v>1752</v>
      </c>
      <c r="L3" t="s">
        <v>1611</v>
      </c>
      <c r="U3" s="27" t="s">
        <v>1752</v>
      </c>
      <c r="V3" s="27" t="s">
        <v>1750</v>
      </c>
      <c r="W3" t="s">
        <v>1825</v>
      </c>
      <c r="X3" t="s">
        <v>1753</v>
      </c>
      <c r="AG3" t="s">
        <v>1751</v>
      </c>
    </row>
    <row r="4" spans="1:33" x14ac:dyDescent="0.25">
      <c r="A4" s="77" t="s">
        <v>1293</v>
      </c>
      <c r="B4" s="62" t="s">
        <v>1287</v>
      </c>
      <c r="C4" s="63">
        <v>2386000000</v>
      </c>
      <c r="D4" s="63"/>
      <c r="E4" s="63"/>
      <c r="F4" s="63">
        <v>2921317561.6300001</v>
      </c>
      <c r="G4" s="63"/>
      <c r="H4" s="63"/>
      <c r="K4" s="77" t="str">
        <f>MID(B4,1,5)</f>
        <v>00000</v>
      </c>
      <c r="T4" s="34"/>
      <c r="U4" s="77" t="s">
        <v>1293</v>
      </c>
      <c r="V4">
        <v>1</v>
      </c>
      <c r="X4">
        <f t="shared" ref="X4:X67" si="0">+V4+W4</f>
        <v>1</v>
      </c>
      <c r="AE4" s="27" t="s">
        <v>1293</v>
      </c>
      <c r="AF4">
        <v>1</v>
      </c>
    </row>
    <row r="5" spans="1:33" x14ac:dyDescent="0.25">
      <c r="A5" s="77" t="s">
        <v>1295</v>
      </c>
      <c r="B5" s="36" t="s">
        <v>1288</v>
      </c>
      <c r="C5" s="37">
        <v>0</v>
      </c>
      <c r="D5" s="37"/>
      <c r="E5" s="37"/>
      <c r="F5" s="37">
        <v>0</v>
      </c>
      <c r="G5" s="37"/>
      <c r="H5" s="37"/>
      <c r="K5" s="77" t="str">
        <f t="shared" ref="K5:K68" si="1">MID(B5,1,5)</f>
        <v>01000</v>
      </c>
      <c r="T5" s="34">
        <v>1000</v>
      </c>
      <c r="U5" s="77" t="s">
        <v>1295</v>
      </c>
      <c r="V5">
        <v>1</v>
      </c>
      <c r="X5">
        <f t="shared" si="0"/>
        <v>1</v>
      </c>
      <c r="AE5" s="27" t="s">
        <v>1295</v>
      </c>
      <c r="AF5">
        <v>1</v>
      </c>
    </row>
    <row r="6" spans="1:33" x14ac:dyDescent="0.25">
      <c r="A6" s="77" t="s">
        <v>1297</v>
      </c>
      <c r="B6" s="38" t="s">
        <v>1289</v>
      </c>
      <c r="C6" s="39">
        <v>0</v>
      </c>
      <c r="D6" s="39"/>
      <c r="E6" s="39"/>
      <c r="F6" s="39">
        <v>0</v>
      </c>
      <c r="G6" s="39"/>
      <c r="H6" s="39"/>
      <c r="K6" s="77" t="str">
        <f t="shared" si="1"/>
        <v>01100</v>
      </c>
      <c r="T6" s="33">
        <v>1100</v>
      </c>
      <c r="U6" s="77" t="s">
        <v>1297</v>
      </c>
      <c r="V6">
        <v>1</v>
      </c>
      <c r="X6">
        <f t="shared" si="0"/>
        <v>1</v>
      </c>
      <c r="AE6" s="27" t="s">
        <v>1297</v>
      </c>
      <c r="AF6">
        <v>1</v>
      </c>
    </row>
    <row r="7" spans="1:33" x14ac:dyDescent="0.25">
      <c r="A7" s="77" t="s">
        <v>1536</v>
      </c>
      <c r="B7" s="40" t="s">
        <v>1766</v>
      </c>
      <c r="C7" s="39">
        <v>0</v>
      </c>
      <c r="D7" s="39"/>
      <c r="E7" s="39"/>
      <c r="F7" s="39">
        <v>0</v>
      </c>
      <c r="G7" s="39"/>
      <c r="H7" s="39"/>
      <c r="K7" s="77" t="str">
        <f t="shared" si="1"/>
        <v>01101</v>
      </c>
      <c r="T7" s="34">
        <v>3000</v>
      </c>
      <c r="U7" s="77" t="s">
        <v>1536</v>
      </c>
      <c r="V7">
        <v>1</v>
      </c>
      <c r="X7">
        <f t="shared" si="0"/>
        <v>1</v>
      </c>
      <c r="AE7" s="27" t="s">
        <v>1536</v>
      </c>
      <c r="AF7">
        <v>1</v>
      </c>
    </row>
    <row r="8" spans="1:33" x14ac:dyDescent="0.25">
      <c r="A8" s="77" t="s">
        <v>1432</v>
      </c>
      <c r="B8" s="36" t="s">
        <v>1413</v>
      </c>
      <c r="C8" s="37">
        <v>2386000000</v>
      </c>
      <c r="D8" s="37"/>
      <c r="E8" s="37"/>
      <c r="F8" s="37">
        <v>2921317561.6300001</v>
      </c>
      <c r="G8" s="37"/>
      <c r="H8" s="37"/>
      <c r="K8" s="77" t="str">
        <f t="shared" si="1"/>
        <v>03000</v>
      </c>
      <c r="T8" s="33">
        <v>3100</v>
      </c>
      <c r="U8" s="77" t="s">
        <v>1432</v>
      </c>
      <c r="V8">
        <v>1</v>
      </c>
      <c r="X8">
        <f t="shared" si="0"/>
        <v>1</v>
      </c>
      <c r="AE8" s="27" t="s">
        <v>1432</v>
      </c>
      <c r="AF8">
        <v>1</v>
      </c>
    </row>
    <row r="9" spans="1:33" x14ac:dyDescent="0.25">
      <c r="A9" s="77" t="s">
        <v>1434</v>
      </c>
      <c r="B9" s="38" t="s">
        <v>1414</v>
      </c>
      <c r="C9" s="39">
        <v>2160000000</v>
      </c>
      <c r="D9" s="39"/>
      <c r="E9" s="39"/>
      <c r="F9" s="39">
        <v>1750000000</v>
      </c>
      <c r="G9" s="39"/>
      <c r="H9" s="39"/>
      <c r="K9" s="77" t="str">
        <f t="shared" si="1"/>
        <v>03100</v>
      </c>
      <c r="T9">
        <v>3101</v>
      </c>
      <c r="U9" s="77" t="s">
        <v>1434</v>
      </c>
      <c r="V9">
        <v>1</v>
      </c>
      <c r="X9">
        <f t="shared" si="0"/>
        <v>1</v>
      </c>
      <c r="AE9" s="27" t="s">
        <v>1434</v>
      </c>
      <c r="AF9">
        <v>1</v>
      </c>
    </row>
    <row r="10" spans="1:33" x14ac:dyDescent="0.25">
      <c r="A10" s="77" t="s">
        <v>1436</v>
      </c>
      <c r="B10" s="40" t="s">
        <v>1415</v>
      </c>
      <c r="C10" s="39">
        <v>0</v>
      </c>
      <c r="D10" s="39"/>
      <c r="E10" s="39"/>
      <c r="F10" s="39">
        <v>0</v>
      </c>
      <c r="G10" s="39"/>
      <c r="H10" s="39"/>
      <c r="K10" s="77" t="str">
        <f t="shared" si="1"/>
        <v>03101</v>
      </c>
      <c r="T10">
        <v>3103</v>
      </c>
      <c r="U10" s="77" t="s">
        <v>1436</v>
      </c>
      <c r="V10">
        <v>1</v>
      </c>
      <c r="X10">
        <f t="shared" si="0"/>
        <v>1</v>
      </c>
      <c r="AE10" s="27" t="s">
        <v>1436</v>
      </c>
      <c r="AF10">
        <v>1</v>
      </c>
    </row>
    <row r="11" spans="1:33" x14ac:dyDescent="0.25">
      <c r="A11" s="77" t="s">
        <v>1438</v>
      </c>
      <c r="B11" s="40" t="s">
        <v>1416</v>
      </c>
      <c r="C11" s="39">
        <v>300000000</v>
      </c>
      <c r="D11" s="39"/>
      <c r="E11" s="39"/>
      <c r="F11" s="39">
        <v>650000000</v>
      </c>
      <c r="G11" s="39"/>
      <c r="H11" s="39"/>
      <c r="K11" s="77" t="str">
        <f t="shared" si="1"/>
        <v>03103</v>
      </c>
      <c r="T11">
        <v>3104</v>
      </c>
      <c r="U11" s="77" t="s">
        <v>1438</v>
      </c>
      <c r="V11">
        <v>1</v>
      </c>
      <c r="X11">
        <f t="shared" si="0"/>
        <v>1</v>
      </c>
      <c r="AE11" s="27" t="s">
        <v>1438</v>
      </c>
      <c r="AF11">
        <v>1</v>
      </c>
    </row>
    <row r="12" spans="1:33" x14ac:dyDescent="0.25">
      <c r="A12" s="77" t="s">
        <v>1440</v>
      </c>
      <c r="B12" s="40" t="s">
        <v>1417</v>
      </c>
      <c r="C12" s="39">
        <v>100000000</v>
      </c>
      <c r="D12" s="39"/>
      <c r="E12" s="39"/>
      <c r="F12" s="39">
        <v>0</v>
      </c>
      <c r="G12" s="39"/>
      <c r="H12" s="39"/>
      <c r="K12" s="77" t="str">
        <f t="shared" si="1"/>
        <v>03104</v>
      </c>
      <c r="T12">
        <v>3106</v>
      </c>
      <c r="U12" s="77" t="s">
        <v>1440</v>
      </c>
      <c r="V12">
        <v>1</v>
      </c>
      <c r="X12">
        <f t="shared" si="0"/>
        <v>1</v>
      </c>
      <c r="AE12" s="27" t="s">
        <v>1440</v>
      </c>
      <c r="AF12">
        <v>1</v>
      </c>
    </row>
    <row r="13" spans="1:33" x14ac:dyDescent="0.25">
      <c r="A13" s="77" t="s">
        <v>1442</v>
      </c>
      <c r="B13" s="40" t="s">
        <v>1418</v>
      </c>
      <c r="C13" s="39">
        <v>0</v>
      </c>
      <c r="D13" s="39"/>
      <c r="E13" s="39"/>
      <c r="F13" s="39">
        <v>0</v>
      </c>
      <c r="G13" s="39"/>
      <c r="H13" s="39"/>
      <c r="K13" s="77" t="str">
        <f t="shared" si="1"/>
        <v>03106</v>
      </c>
      <c r="T13">
        <v>3107</v>
      </c>
      <c r="U13" s="77" t="s">
        <v>1442</v>
      </c>
      <c r="V13">
        <v>1</v>
      </c>
      <c r="X13">
        <f t="shared" si="0"/>
        <v>1</v>
      </c>
      <c r="AE13" s="27" t="s">
        <v>1442</v>
      </c>
      <c r="AF13">
        <v>1</v>
      </c>
    </row>
    <row r="14" spans="1:33" x14ac:dyDescent="0.25">
      <c r="A14" s="77" t="s">
        <v>1444</v>
      </c>
      <c r="B14" s="40" t="s">
        <v>1419</v>
      </c>
      <c r="C14" s="39">
        <v>0</v>
      </c>
      <c r="D14" s="39"/>
      <c r="E14" s="39"/>
      <c r="F14" s="39">
        <v>0</v>
      </c>
      <c r="G14" s="39"/>
      <c r="H14" s="39"/>
      <c r="K14" s="77" t="str">
        <f t="shared" si="1"/>
        <v>03107</v>
      </c>
      <c r="T14">
        <v>3108</v>
      </c>
      <c r="U14" s="77" t="s">
        <v>1444</v>
      </c>
      <c r="V14">
        <v>1</v>
      </c>
      <c r="X14">
        <f t="shared" si="0"/>
        <v>1</v>
      </c>
      <c r="AE14" s="27" t="s">
        <v>1444</v>
      </c>
      <c r="AF14">
        <v>1</v>
      </c>
    </row>
    <row r="15" spans="1:33" x14ac:dyDescent="0.25">
      <c r="A15" s="77" t="s">
        <v>1446</v>
      </c>
      <c r="B15" s="40" t="s">
        <v>1420</v>
      </c>
      <c r="C15" s="39">
        <v>0</v>
      </c>
      <c r="D15" s="39"/>
      <c r="E15" s="39"/>
      <c r="F15" s="39">
        <v>0</v>
      </c>
      <c r="G15" s="39"/>
      <c r="H15" s="39"/>
      <c r="K15" s="77" t="str">
        <f t="shared" si="1"/>
        <v>03108</v>
      </c>
      <c r="T15">
        <v>10000</v>
      </c>
      <c r="U15" s="77" t="s">
        <v>1446</v>
      </c>
      <c r="V15">
        <v>1</v>
      </c>
      <c r="X15">
        <f t="shared" si="0"/>
        <v>1</v>
      </c>
      <c r="AE15" s="27" t="s">
        <v>1446</v>
      </c>
      <c r="AF15">
        <v>1</v>
      </c>
    </row>
    <row r="16" spans="1:33" x14ac:dyDescent="0.25">
      <c r="A16" s="77" t="s">
        <v>1537</v>
      </c>
      <c r="B16" s="40" t="s">
        <v>1529</v>
      </c>
      <c r="C16" s="39">
        <v>0</v>
      </c>
      <c r="D16" s="39"/>
      <c r="E16" s="39"/>
      <c r="F16" s="39">
        <v>0</v>
      </c>
      <c r="G16" s="39"/>
      <c r="H16" s="39"/>
      <c r="K16" s="77" t="str">
        <f t="shared" si="1"/>
        <v>03110</v>
      </c>
      <c r="T16" s="34">
        <v>11000</v>
      </c>
      <c r="U16" s="77" t="s">
        <v>1537</v>
      </c>
      <c r="V16">
        <v>1</v>
      </c>
      <c r="X16">
        <f t="shared" si="0"/>
        <v>1</v>
      </c>
      <c r="AE16" s="27" t="s">
        <v>1537</v>
      </c>
      <c r="AF16">
        <v>1</v>
      </c>
    </row>
    <row r="17" spans="1:32" x14ac:dyDescent="0.25">
      <c r="A17" s="77" t="s">
        <v>1539</v>
      </c>
      <c r="B17" s="40" t="s">
        <v>1530</v>
      </c>
      <c r="C17" s="39">
        <v>500000000</v>
      </c>
      <c r="D17" s="39"/>
      <c r="E17" s="39"/>
      <c r="F17" s="39">
        <v>500000000</v>
      </c>
      <c r="G17" s="39"/>
      <c r="H17" s="39"/>
      <c r="K17" s="77" t="str">
        <f t="shared" si="1"/>
        <v>03111</v>
      </c>
      <c r="T17" s="33">
        <v>11100</v>
      </c>
      <c r="U17" s="77" t="s">
        <v>1539</v>
      </c>
      <c r="V17">
        <v>1</v>
      </c>
      <c r="X17">
        <f t="shared" si="0"/>
        <v>1</v>
      </c>
      <c r="AE17" s="27" t="s">
        <v>1539</v>
      </c>
      <c r="AF17">
        <v>1</v>
      </c>
    </row>
    <row r="18" spans="1:32" x14ac:dyDescent="0.25">
      <c r="A18" s="77" t="s">
        <v>1560</v>
      </c>
      <c r="B18" s="40" t="s">
        <v>1555</v>
      </c>
      <c r="C18" s="39">
        <v>0</v>
      </c>
      <c r="D18" s="39"/>
      <c r="E18" s="39"/>
      <c r="F18" s="39">
        <v>0</v>
      </c>
      <c r="G18" s="39"/>
      <c r="H18" s="39"/>
      <c r="K18" s="77" t="str">
        <f t="shared" si="1"/>
        <v>03112</v>
      </c>
      <c r="T18">
        <v>11101</v>
      </c>
      <c r="U18" s="77" t="s">
        <v>1560</v>
      </c>
      <c r="V18">
        <v>1</v>
      </c>
      <c r="X18">
        <f t="shared" si="0"/>
        <v>1</v>
      </c>
      <c r="AE18" s="27" t="s">
        <v>1560</v>
      </c>
      <c r="AF18">
        <v>1</v>
      </c>
    </row>
    <row r="19" spans="1:32" x14ac:dyDescent="0.25">
      <c r="A19" s="77" t="s">
        <v>1594</v>
      </c>
      <c r="B19" s="40" t="s">
        <v>1596</v>
      </c>
      <c r="C19" s="39">
        <v>0</v>
      </c>
      <c r="D19" s="39"/>
      <c r="E19" s="39"/>
      <c r="F19" s="39">
        <v>0</v>
      </c>
      <c r="G19" s="39"/>
      <c r="H19" s="39"/>
      <c r="K19" s="77" t="str">
        <f t="shared" si="1"/>
        <v>03113</v>
      </c>
      <c r="T19" s="34">
        <v>12000</v>
      </c>
      <c r="U19" s="77" t="s">
        <v>1594</v>
      </c>
      <c r="V19">
        <v>1</v>
      </c>
      <c r="X19">
        <f t="shared" si="0"/>
        <v>1</v>
      </c>
      <c r="AE19" s="27" t="s">
        <v>1594</v>
      </c>
      <c r="AF19">
        <v>1</v>
      </c>
    </row>
    <row r="20" spans="1:32" x14ac:dyDescent="0.25">
      <c r="A20" s="77" t="s">
        <v>1598</v>
      </c>
      <c r="B20" s="40" t="s">
        <v>1597</v>
      </c>
      <c r="C20" s="39">
        <v>0</v>
      </c>
      <c r="D20" s="39"/>
      <c r="E20" s="39"/>
      <c r="F20" s="39">
        <v>0</v>
      </c>
      <c r="G20" s="39"/>
      <c r="H20" s="39"/>
      <c r="K20" s="77" t="str">
        <f t="shared" si="1"/>
        <v>03114</v>
      </c>
      <c r="T20" s="33">
        <v>12100</v>
      </c>
      <c r="U20" s="77" t="s">
        <v>1598</v>
      </c>
      <c r="V20">
        <v>1</v>
      </c>
      <c r="X20">
        <f t="shared" si="0"/>
        <v>1</v>
      </c>
      <c r="AE20" s="27" t="s">
        <v>1598</v>
      </c>
      <c r="AF20">
        <v>1</v>
      </c>
    </row>
    <row r="21" spans="1:32" x14ac:dyDescent="0.25">
      <c r="A21" s="77" t="s">
        <v>1659</v>
      </c>
      <c r="B21" s="40" t="s">
        <v>1658</v>
      </c>
      <c r="C21" s="39">
        <v>710000000</v>
      </c>
      <c r="D21" s="39"/>
      <c r="E21" s="39"/>
      <c r="F21" s="39">
        <v>0</v>
      </c>
      <c r="G21" s="39"/>
      <c r="H21" s="39"/>
      <c r="K21" s="77" t="str">
        <f t="shared" si="1"/>
        <v>03115</v>
      </c>
      <c r="T21">
        <v>12101</v>
      </c>
      <c r="U21" s="77" t="s">
        <v>1659</v>
      </c>
      <c r="V21">
        <v>1</v>
      </c>
      <c r="X21">
        <f t="shared" si="0"/>
        <v>1</v>
      </c>
      <c r="AE21" s="27" t="s">
        <v>1659</v>
      </c>
      <c r="AF21">
        <v>1</v>
      </c>
    </row>
    <row r="22" spans="1:32" x14ac:dyDescent="0.25">
      <c r="A22" s="77" t="s">
        <v>1771</v>
      </c>
      <c r="B22" s="40" t="s">
        <v>1830</v>
      </c>
      <c r="C22" s="39">
        <v>550000000</v>
      </c>
      <c r="D22" s="39"/>
      <c r="E22" s="39"/>
      <c r="F22" s="39">
        <v>350000000</v>
      </c>
      <c r="G22" s="39"/>
      <c r="H22" s="39"/>
      <c r="K22" s="77" t="str">
        <f t="shared" si="1"/>
        <v>03116</v>
      </c>
      <c r="T22">
        <v>12102</v>
      </c>
      <c r="U22" s="77" t="s">
        <v>1771</v>
      </c>
      <c r="V22">
        <v>1</v>
      </c>
      <c r="X22">
        <f t="shared" si="0"/>
        <v>1</v>
      </c>
      <c r="AE22" s="27" t="s">
        <v>1562</v>
      </c>
      <c r="AF22">
        <v>1</v>
      </c>
    </row>
    <row r="23" spans="1:32" x14ac:dyDescent="0.25">
      <c r="A23" s="77" t="s">
        <v>1929</v>
      </c>
      <c r="B23" s="40" t="s">
        <v>1928</v>
      </c>
      <c r="C23" s="39"/>
      <c r="D23" s="39"/>
      <c r="E23" s="39"/>
      <c r="F23" s="39">
        <v>250000000</v>
      </c>
      <c r="G23" s="39"/>
      <c r="H23" s="39"/>
      <c r="K23" s="77" t="str">
        <f t="shared" si="1"/>
        <v>03117</v>
      </c>
      <c r="T23">
        <v>12103</v>
      </c>
      <c r="U23" s="77" t="s">
        <v>1929</v>
      </c>
      <c r="V23">
        <v>1</v>
      </c>
      <c r="X23">
        <f t="shared" si="0"/>
        <v>1</v>
      </c>
      <c r="AE23" s="27" t="s">
        <v>1563</v>
      </c>
      <c r="AF23">
        <v>1</v>
      </c>
    </row>
    <row r="24" spans="1:32" x14ac:dyDescent="0.25">
      <c r="A24" s="77" t="s">
        <v>1562</v>
      </c>
      <c r="B24" s="38" t="s">
        <v>1556</v>
      </c>
      <c r="C24" s="39">
        <v>226000000</v>
      </c>
      <c r="D24" s="39"/>
      <c r="E24" s="39"/>
      <c r="F24" s="39">
        <v>1171317561.6300001</v>
      </c>
      <c r="G24" s="39"/>
      <c r="H24" s="39"/>
      <c r="K24" s="77" t="str">
        <f t="shared" si="1"/>
        <v>03200</v>
      </c>
      <c r="T24">
        <v>12104</v>
      </c>
      <c r="U24" s="77" t="s">
        <v>1562</v>
      </c>
      <c r="V24">
        <v>1</v>
      </c>
      <c r="X24">
        <f t="shared" si="0"/>
        <v>1</v>
      </c>
      <c r="AE24" s="27" t="s">
        <v>1565</v>
      </c>
      <c r="AF24">
        <v>1</v>
      </c>
    </row>
    <row r="25" spans="1:32" x14ac:dyDescent="0.25">
      <c r="A25" s="77" t="s">
        <v>1625</v>
      </c>
      <c r="B25" s="40" t="s">
        <v>1621</v>
      </c>
      <c r="C25" s="39">
        <v>0</v>
      </c>
      <c r="D25" s="39"/>
      <c r="E25" s="39"/>
      <c r="F25" s="39">
        <v>0</v>
      </c>
      <c r="G25" s="39"/>
      <c r="H25" s="39"/>
      <c r="K25" s="77" t="str">
        <f t="shared" si="1"/>
        <v>03204</v>
      </c>
      <c r="T25">
        <v>12105</v>
      </c>
      <c r="U25" s="77" t="s">
        <v>1625</v>
      </c>
      <c r="V25">
        <v>1</v>
      </c>
      <c r="W25" s="27"/>
      <c r="X25">
        <f t="shared" si="0"/>
        <v>1</v>
      </c>
      <c r="AE25" s="27" t="s">
        <v>1567</v>
      </c>
      <c r="AF25">
        <v>1</v>
      </c>
    </row>
    <row r="26" spans="1:32" x14ac:dyDescent="0.25">
      <c r="A26" s="77" t="s">
        <v>1563</v>
      </c>
      <c r="B26" s="40" t="s">
        <v>1831</v>
      </c>
      <c r="C26" s="39">
        <v>0</v>
      </c>
      <c r="D26" s="39"/>
      <c r="E26" s="39"/>
      <c r="F26" s="39">
        <v>0</v>
      </c>
      <c r="G26" s="39"/>
      <c r="H26" s="39"/>
      <c r="K26" s="77" t="str">
        <f t="shared" si="1"/>
        <v>03201</v>
      </c>
      <c r="T26" s="33">
        <v>12200</v>
      </c>
      <c r="U26" s="77" t="s">
        <v>1563</v>
      </c>
      <c r="V26">
        <v>1</v>
      </c>
      <c r="W26" s="27"/>
      <c r="X26">
        <f t="shared" si="0"/>
        <v>1</v>
      </c>
      <c r="AE26" s="27" t="s">
        <v>1625</v>
      </c>
      <c r="AF26">
        <v>1</v>
      </c>
    </row>
    <row r="27" spans="1:32" x14ac:dyDescent="0.25">
      <c r="A27" s="77" t="s">
        <v>1565</v>
      </c>
      <c r="B27" s="40" t="s">
        <v>1832</v>
      </c>
      <c r="C27" s="39">
        <v>0</v>
      </c>
      <c r="D27" s="39"/>
      <c r="E27" s="39"/>
      <c r="F27" s="39">
        <v>0</v>
      </c>
      <c r="G27" s="39"/>
      <c r="H27" s="39"/>
      <c r="K27" s="77" t="str">
        <f t="shared" si="1"/>
        <v>03202</v>
      </c>
      <c r="T27">
        <v>12202</v>
      </c>
      <c r="U27" s="77" t="s">
        <v>1565</v>
      </c>
      <c r="V27">
        <v>1</v>
      </c>
      <c r="W27" s="27"/>
      <c r="X27">
        <f t="shared" si="0"/>
        <v>1</v>
      </c>
      <c r="AE27" s="27" t="s">
        <v>521</v>
      </c>
      <c r="AF27">
        <v>1</v>
      </c>
    </row>
    <row r="28" spans="1:32" x14ac:dyDescent="0.25">
      <c r="A28" s="77" t="s">
        <v>1567</v>
      </c>
      <c r="B28" s="40" t="s">
        <v>1833</v>
      </c>
      <c r="C28" s="39">
        <v>0</v>
      </c>
      <c r="D28" s="39"/>
      <c r="E28" s="39"/>
      <c r="F28" s="39">
        <v>0</v>
      </c>
      <c r="G28" s="39"/>
      <c r="H28" s="39"/>
      <c r="K28" s="77" t="str">
        <f t="shared" si="1"/>
        <v>03203</v>
      </c>
      <c r="T28" s="34">
        <v>13000</v>
      </c>
      <c r="U28" s="77" t="s">
        <v>1567</v>
      </c>
      <c r="V28">
        <v>1</v>
      </c>
      <c r="W28" s="27"/>
      <c r="X28">
        <f t="shared" si="0"/>
        <v>1</v>
      </c>
      <c r="AE28" s="27" t="s">
        <v>523</v>
      </c>
      <c r="AF28">
        <v>1</v>
      </c>
    </row>
    <row r="29" spans="1:32" x14ac:dyDescent="0.25">
      <c r="A29" s="77" t="s">
        <v>1720</v>
      </c>
      <c r="B29" s="40" t="s">
        <v>1834</v>
      </c>
      <c r="C29" s="39"/>
      <c r="D29" s="39"/>
      <c r="E29" s="39"/>
      <c r="F29" s="39"/>
      <c r="G29" s="39"/>
      <c r="H29" s="39"/>
      <c r="K29" s="77" t="str">
        <f t="shared" si="1"/>
        <v>03205</v>
      </c>
      <c r="T29" s="33">
        <v>13200</v>
      </c>
      <c r="U29" s="77" t="s">
        <v>1720</v>
      </c>
      <c r="V29">
        <v>1</v>
      </c>
      <c r="W29" s="27"/>
      <c r="X29">
        <f t="shared" si="0"/>
        <v>1</v>
      </c>
      <c r="AE29" s="27" t="s">
        <v>525</v>
      </c>
      <c r="AF29">
        <v>1</v>
      </c>
    </row>
    <row r="30" spans="1:32" x14ac:dyDescent="0.25">
      <c r="A30" s="77" t="s">
        <v>1721</v>
      </c>
      <c r="B30" s="40" t="s">
        <v>1835</v>
      </c>
      <c r="C30" s="39"/>
      <c r="D30" s="39"/>
      <c r="E30" s="39"/>
      <c r="F30" s="39"/>
      <c r="G30" s="39"/>
      <c r="H30" s="39"/>
      <c r="K30" s="77" t="str">
        <f t="shared" si="1"/>
        <v>03206</v>
      </c>
      <c r="T30">
        <v>13201</v>
      </c>
      <c r="U30" s="77" t="s">
        <v>1721</v>
      </c>
      <c r="V30">
        <v>1</v>
      </c>
      <c r="W30" s="27"/>
      <c r="X30">
        <f t="shared" si="0"/>
        <v>1</v>
      </c>
      <c r="AE30" s="27" t="s">
        <v>527</v>
      </c>
      <c r="AF30">
        <v>1</v>
      </c>
    </row>
    <row r="31" spans="1:32" x14ac:dyDescent="0.25">
      <c r="A31" s="77" t="s">
        <v>1872</v>
      </c>
      <c r="B31" s="40" t="s">
        <v>1836</v>
      </c>
      <c r="C31" s="39">
        <v>226000000</v>
      </c>
      <c r="D31" s="39"/>
      <c r="E31" s="39"/>
      <c r="F31" s="39">
        <v>354000000</v>
      </c>
      <c r="G31" s="39"/>
      <c r="H31" s="39"/>
      <c r="K31" s="77" t="str">
        <f t="shared" si="1"/>
        <v>03207</v>
      </c>
      <c r="T31" s="33">
        <v>13300</v>
      </c>
      <c r="U31" s="77" t="s">
        <v>1872</v>
      </c>
      <c r="V31">
        <v>1</v>
      </c>
      <c r="W31" s="27"/>
      <c r="X31">
        <f t="shared" si="0"/>
        <v>1</v>
      </c>
      <c r="AE31" s="27" t="s">
        <v>528</v>
      </c>
      <c r="AF31">
        <v>1</v>
      </c>
    </row>
    <row r="32" spans="1:32" x14ac:dyDescent="0.25">
      <c r="A32" s="77" t="s">
        <v>1921</v>
      </c>
      <c r="B32" s="40" t="s">
        <v>1918</v>
      </c>
      <c r="C32" s="39"/>
      <c r="D32" s="39"/>
      <c r="E32" s="39"/>
      <c r="F32" s="39">
        <v>425529424</v>
      </c>
      <c r="G32" s="39"/>
      <c r="H32" s="39"/>
      <c r="K32" s="77" t="str">
        <f t="shared" si="1"/>
        <v>03208</v>
      </c>
      <c r="T32">
        <v>13301</v>
      </c>
      <c r="U32" s="77" t="s">
        <v>1921</v>
      </c>
      <c r="V32">
        <v>1</v>
      </c>
      <c r="W32" s="27"/>
      <c r="X32">
        <f t="shared" si="0"/>
        <v>1</v>
      </c>
      <c r="AE32" s="27" t="s">
        <v>530</v>
      </c>
      <c r="AF32">
        <v>1</v>
      </c>
    </row>
    <row r="33" spans="1:32" x14ac:dyDescent="0.25">
      <c r="A33" s="77" t="s">
        <v>1932</v>
      </c>
      <c r="B33" s="40" t="s">
        <v>1930</v>
      </c>
      <c r="C33" s="39"/>
      <c r="D33" s="39"/>
      <c r="E33" s="39"/>
      <c r="F33" s="39">
        <v>391788137.63</v>
      </c>
      <c r="G33" s="39"/>
      <c r="H33" s="39"/>
      <c r="K33" s="77" t="str">
        <f t="shared" si="1"/>
        <v>03209</v>
      </c>
      <c r="T33" s="34">
        <v>15000</v>
      </c>
      <c r="U33" s="77" t="s">
        <v>1932</v>
      </c>
      <c r="V33">
        <v>1</v>
      </c>
      <c r="W33" s="27"/>
      <c r="X33">
        <f t="shared" si="0"/>
        <v>1</v>
      </c>
      <c r="AE33" s="27" t="s">
        <v>532</v>
      </c>
      <c r="AF33">
        <v>1</v>
      </c>
    </row>
    <row r="34" spans="1:32" x14ac:dyDescent="0.25">
      <c r="A34" s="77" t="s">
        <v>521</v>
      </c>
      <c r="B34" s="62" t="s">
        <v>99</v>
      </c>
      <c r="C34" s="63">
        <v>3355264545.5400014</v>
      </c>
      <c r="D34" s="63">
        <v>3325981622</v>
      </c>
      <c r="E34" s="63">
        <v>3325981622</v>
      </c>
      <c r="F34" s="63">
        <v>4103336239.8000002</v>
      </c>
      <c r="G34" s="63">
        <v>3325981622</v>
      </c>
      <c r="H34" s="63">
        <v>3325981622</v>
      </c>
      <c r="K34" s="77" t="str">
        <f t="shared" si="1"/>
        <v>10000</v>
      </c>
      <c r="T34" s="33">
        <v>15100</v>
      </c>
      <c r="U34" s="77" t="s">
        <v>521</v>
      </c>
      <c r="V34">
        <v>1</v>
      </c>
      <c r="W34" s="27"/>
      <c r="X34">
        <f t="shared" si="0"/>
        <v>1</v>
      </c>
      <c r="AE34" s="27" t="s">
        <v>534</v>
      </c>
      <c r="AF34">
        <v>1</v>
      </c>
    </row>
    <row r="35" spans="1:32" x14ac:dyDescent="0.25">
      <c r="A35" s="77" t="s">
        <v>523</v>
      </c>
      <c r="B35" s="36" t="s">
        <v>100</v>
      </c>
      <c r="C35" s="37">
        <v>20133937.239999998</v>
      </c>
      <c r="D35" s="37">
        <v>26667515</v>
      </c>
      <c r="E35" s="37">
        <v>26667515</v>
      </c>
      <c r="F35" s="37">
        <v>42086128.030000001</v>
      </c>
      <c r="G35" s="37">
        <v>26667515</v>
      </c>
      <c r="H35" s="37">
        <v>26667515</v>
      </c>
      <c r="K35" s="77" t="str">
        <f t="shared" si="1"/>
        <v>11000</v>
      </c>
      <c r="T35">
        <v>15101</v>
      </c>
      <c r="U35" s="77" t="s">
        <v>523</v>
      </c>
      <c r="V35">
        <v>1</v>
      </c>
      <c r="W35" s="27"/>
      <c r="X35">
        <f t="shared" si="0"/>
        <v>1</v>
      </c>
      <c r="AE35" s="27" t="s">
        <v>536</v>
      </c>
      <c r="AF35">
        <v>1</v>
      </c>
    </row>
    <row r="36" spans="1:32" x14ac:dyDescent="0.25">
      <c r="A36" s="77" t="s">
        <v>525</v>
      </c>
      <c r="B36" s="38" t="s">
        <v>101</v>
      </c>
      <c r="C36" s="39">
        <v>14323162.369999999</v>
      </c>
      <c r="D36" s="39">
        <v>11667515</v>
      </c>
      <c r="E36" s="39">
        <v>11667515</v>
      </c>
      <c r="F36" s="39">
        <v>32637379.600000001</v>
      </c>
      <c r="G36" s="39">
        <v>11667515</v>
      </c>
      <c r="H36" s="39">
        <v>11667515</v>
      </c>
      <c r="K36" s="77" t="str">
        <f t="shared" si="1"/>
        <v>11100</v>
      </c>
      <c r="T36">
        <v>15102</v>
      </c>
      <c r="U36" s="77" t="s">
        <v>525</v>
      </c>
      <c r="V36">
        <v>1</v>
      </c>
      <c r="W36" s="27"/>
      <c r="X36">
        <f t="shared" si="0"/>
        <v>1</v>
      </c>
      <c r="AE36" s="27" t="s">
        <v>538</v>
      </c>
      <c r="AF36">
        <v>1</v>
      </c>
    </row>
    <row r="37" spans="1:32" x14ac:dyDescent="0.25">
      <c r="A37" s="77" t="s">
        <v>527</v>
      </c>
      <c r="B37" s="40" t="s">
        <v>102</v>
      </c>
      <c r="C37" s="39">
        <v>14323162.369999999</v>
      </c>
      <c r="D37" s="39">
        <v>11667515</v>
      </c>
      <c r="E37" s="39">
        <v>11667515</v>
      </c>
      <c r="F37" s="39">
        <v>32637379.600000001</v>
      </c>
      <c r="G37" s="39">
        <v>11667515</v>
      </c>
      <c r="H37" s="39">
        <v>11667515</v>
      </c>
      <c r="K37" s="77" t="str">
        <f t="shared" si="1"/>
        <v>11101</v>
      </c>
      <c r="T37">
        <v>15103</v>
      </c>
      <c r="U37" s="77" t="s">
        <v>527</v>
      </c>
      <c r="V37">
        <v>1</v>
      </c>
      <c r="W37" s="27"/>
      <c r="X37">
        <f t="shared" si="0"/>
        <v>1</v>
      </c>
      <c r="AE37" s="27" t="s">
        <v>540</v>
      </c>
      <c r="AF37">
        <v>1</v>
      </c>
    </row>
    <row r="38" spans="1:32" x14ac:dyDescent="0.25">
      <c r="A38" s="77" t="s">
        <v>1723</v>
      </c>
      <c r="B38" s="38" t="s">
        <v>1691</v>
      </c>
      <c r="C38" s="39">
        <v>5810774.8700000001</v>
      </c>
      <c r="D38" s="39">
        <v>15000000</v>
      </c>
      <c r="E38" s="39">
        <v>15000000</v>
      </c>
      <c r="F38" s="39">
        <v>9448748.4300000016</v>
      </c>
      <c r="G38" s="39">
        <v>15000000</v>
      </c>
      <c r="H38" s="39">
        <v>15000000</v>
      </c>
      <c r="K38" s="77" t="str">
        <f t="shared" si="1"/>
        <v>11200</v>
      </c>
      <c r="T38" s="34">
        <v>17000</v>
      </c>
      <c r="U38" s="77" t="s">
        <v>1723</v>
      </c>
      <c r="V38">
        <v>1</v>
      </c>
      <c r="W38" s="27"/>
      <c r="X38">
        <f t="shared" si="0"/>
        <v>1</v>
      </c>
      <c r="AE38" s="27" t="s">
        <v>542</v>
      </c>
      <c r="AF38">
        <v>1</v>
      </c>
    </row>
    <row r="39" spans="1:32" x14ac:dyDescent="0.25">
      <c r="A39" s="77" t="s">
        <v>1725</v>
      </c>
      <c r="B39" s="40" t="s">
        <v>1692</v>
      </c>
      <c r="C39" s="39"/>
      <c r="D39" s="39">
        <v>0</v>
      </c>
      <c r="E39" s="39">
        <v>0</v>
      </c>
      <c r="F39" s="39"/>
      <c r="G39" s="39">
        <v>0</v>
      </c>
      <c r="H39" s="39">
        <v>0</v>
      </c>
      <c r="K39" s="77" t="str">
        <f t="shared" si="1"/>
        <v>11201</v>
      </c>
      <c r="T39" s="33">
        <v>17100</v>
      </c>
      <c r="U39" s="77" t="s">
        <v>1725</v>
      </c>
      <c r="V39">
        <v>1</v>
      </c>
      <c r="W39" s="27"/>
      <c r="X39">
        <f t="shared" si="0"/>
        <v>1</v>
      </c>
      <c r="AE39" s="27" t="s">
        <v>544</v>
      </c>
      <c r="AF39">
        <v>1</v>
      </c>
    </row>
    <row r="40" spans="1:32" x14ac:dyDescent="0.25">
      <c r="A40" s="77" t="s">
        <v>1726</v>
      </c>
      <c r="B40" s="40" t="s">
        <v>1693</v>
      </c>
      <c r="C40" s="39">
        <v>5810774.8700000001</v>
      </c>
      <c r="D40" s="39">
        <v>15000000</v>
      </c>
      <c r="E40" s="39">
        <v>15000000</v>
      </c>
      <c r="F40" s="39">
        <v>9448748.4300000016</v>
      </c>
      <c r="G40" s="39">
        <v>15000000</v>
      </c>
      <c r="H40" s="39">
        <v>15000000</v>
      </c>
      <c r="K40" s="77" t="str">
        <f t="shared" si="1"/>
        <v>11202</v>
      </c>
      <c r="T40">
        <v>17101</v>
      </c>
      <c r="U40" s="77" t="s">
        <v>1726</v>
      </c>
      <c r="V40">
        <v>1</v>
      </c>
      <c r="W40" s="27"/>
      <c r="X40">
        <f t="shared" si="0"/>
        <v>1</v>
      </c>
      <c r="AE40" s="27" t="s">
        <v>545</v>
      </c>
      <c r="AF40">
        <v>1</v>
      </c>
    </row>
    <row r="41" spans="1:32" x14ac:dyDescent="0.25">
      <c r="A41" s="77" t="s">
        <v>1727</v>
      </c>
      <c r="B41" s="40" t="s">
        <v>1694</v>
      </c>
      <c r="C41" s="39"/>
      <c r="D41" s="39">
        <v>0</v>
      </c>
      <c r="E41" s="39">
        <v>0</v>
      </c>
      <c r="F41" s="39"/>
      <c r="G41" s="39">
        <v>0</v>
      </c>
      <c r="H41" s="39">
        <v>0</v>
      </c>
      <c r="K41" s="77" t="str">
        <f t="shared" si="1"/>
        <v>11203</v>
      </c>
      <c r="T41">
        <v>17102</v>
      </c>
      <c r="U41" s="77" t="s">
        <v>1727</v>
      </c>
      <c r="V41">
        <v>1</v>
      </c>
      <c r="W41" s="27"/>
      <c r="X41">
        <f t="shared" si="0"/>
        <v>1</v>
      </c>
      <c r="AE41" s="27" t="s">
        <v>547</v>
      </c>
      <c r="AF41">
        <v>1</v>
      </c>
    </row>
    <row r="42" spans="1:32" x14ac:dyDescent="0.25">
      <c r="A42" s="77" t="s">
        <v>1728</v>
      </c>
      <c r="B42" s="40" t="s">
        <v>1695</v>
      </c>
      <c r="C42" s="39"/>
      <c r="D42" s="39">
        <v>0</v>
      </c>
      <c r="E42" s="39">
        <v>0</v>
      </c>
      <c r="F42" s="39"/>
      <c r="G42" s="39">
        <v>0</v>
      </c>
      <c r="H42" s="39">
        <v>0</v>
      </c>
      <c r="K42" s="77" t="str">
        <f t="shared" si="1"/>
        <v>11204</v>
      </c>
      <c r="T42">
        <v>17104</v>
      </c>
      <c r="U42" s="77" t="s">
        <v>1728</v>
      </c>
      <c r="V42">
        <v>1</v>
      </c>
      <c r="W42" s="27"/>
      <c r="X42">
        <f t="shared" si="0"/>
        <v>1</v>
      </c>
      <c r="AE42" s="27" t="s">
        <v>549</v>
      </c>
      <c r="AF42">
        <v>1</v>
      </c>
    </row>
    <row r="43" spans="1:32" x14ac:dyDescent="0.25">
      <c r="A43" s="77" t="s">
        <v>528</v>
      </c>
      <c r="B43" s="36" t="s">
        <v>103</v>
      </c>
      <c r="C43" s="37">
        <v>927090467.01000047</v>
      </c>
      <c r="D43" s="37">
        <v>834560179</v>
      </c>
      <c r="E43" s="37">
        <v>834560179</v>
      </c>
      <c r="F43" s="37">
        <v>1014482748.8799998</v>
      </c>
      <c r="G43" s="37">
        <v>834560179</v>
      </c>
      <c r="H43" s="37">
        <v>834560179</v>
      </c>
      <c r="K43" s="77" t="str">
        <f t="shared" si="1"/>
        <v>12000</v>
      </c>
      <c r="T43">
        <v>17105</v>
      </c>
      <c r="U43" s="77" t="s">
        <v>528</v>
      </c>
      <c r="V43">
        <v>1</v>
      </c>
      <c r="W43" s="27"/>
      <c r="X43">
        <f t="shared" si="0"/>
        <v>1</v>
      </c>
      <c r="AE43" s="27" t="s">
        <v>551</v>
      </c>
      <c r="AF43">
        <v>1</v>
      </c>
    </row>
    <row r="44" spans="1:32" x14ac:dyDescent="0.25">
      <c r="A44" s="77" t="s">
        <v>530</v>
      </c>
      <c r="B44" s="38" t="s">
        <v>104</v>
      </c>
      <c r="C44" s="39">
        <v>887180559.37000048</v>
      </c>
      <c r="D44" s="39">
        <v>803142871</v>
      </c>
      <c r="E44" s="39">
        <v>803142871</v>
      </c>
      <c r="F44" s="39">
        <v>976694844.51999974</v>
      </c>
      <c r="G44" s="39">
        <v>803142871</v>
      </c>
      <c r="H44" s="39">
        <v>803142871</v>
      </c>
      <c r="K44" s="77" t="str">
        <f t="shared" si="1"/>
        <v>12100</v>
      </c>
      <c r="T44" s="33">
        <v>17200</v>
      </c>
      <c r="U44" s="77" t="s">
        <v>530</v>
      </c>
      <c r="V44">
        <v>1</v>
      </c>
      <c r="W44" s="27"/>
      <c r="X44">
        <f t="shared" si="0"/>
        <v>1</v>
      </c>
      <c r="AE44" s="27" t="s">
        <v>553</v>
      </c>
      <c r="AF44">
        <v>1</v>
      </c>
    </row>
    <row r="45" spans="1:32" x14ac:dyDescent="0.25">
      <c r="A45" s="77" t="s">
        <v>532</v>
      </c>
      <c r="B45" s="40" t="s">
        <v>105</v>
      </c>
      <c r="C45" s="39">
        <v>867266014.01000047</v>
      </c>
      <c r="D45" s="39">
        <v>785938632</v>
      </c>
      <c r="E45" s="39">
        <v>785938632</v>
      </c>
      <c r="F45" s="39">
        <v>948297042.48999977</v>
      </c>
      <c r="G45" s="39">
        <v>785938632</v>
      </c>
      <c r="H45" s="39">
        <v>785938632</v>
      </c>
      <c r="K45" s="77" t="str">
        <f t="shared" si="1"/>
        <v>12101</v>
      </c>
      <c r="T45">
        <v>17201</v>
      </c>
      <c r="U45" s="77" t="s">
        <v>532</v>
      </c>
      <c r="V45">
        <v>1</v>
      </c>
      <c r="W45" s="27"/>
      <c r="X45">
        <f t="shared" si="0"/>
        <v>1</v>
      </c>
      <c r="AE45" s="27" t="s">
        <v>555</v>
      </c>
      <c r="AF45">
        <v>1</v>
      </c>
    </row>
    <row r="46" spans="1:32" x14ac:dyDescent="0.25">
      <c r="A46" s="77" t="s">
        <v>534</v>
      </c>
      <c r="B46" s="40" t="s">
        <v>106</v>
      </c>
      <c r="C46" s="39">
        <v>16715746.869999988</v>
      </c>
      <c r="D46" s="39">
        <v>14655995</v>
      </c>
      <c r="E46" s="39">
        <v>14655995</v>
      </c>
      <c r="F46" s="39">
        <v>28393267.169999994</v>
      </c>
      <c r="G46" s="39">
        <v>14655995</v>
      </c>
      <c r="H46" s="39">
        <v>14655995</v>
      </c>
      <c r="K46" s="77" t="str">
        <f t="shared" si="1"/>
        <v>12102</v>
      </c>
      <c r="T46">
        <v>17202</v>
      </c>
      <c r="U46" s="77" t="s">
        <v>534</v>
      </c>
      <c r="V46">
        <v>1</v>
      </c>
      <c r="W46" s="27"/>
      <c r="X46">
        <f t="shared" si="0"/>
        <v>1</v>
      </c>
      <c r="AE46" s="27" t="s">
        <v>557</v>
      </c>
      <c r="AF46">
        <v>1</v>
      </c>
    </row>
    <row r="47" spans="1:32" x14ac:dyDescent="0.25">
      <c r="A47" s="77" t="s">
        <v>536</v>
      </c>
      <c r="B47" s="40" t="s">
        <v>107</v>
      </c>
      <c r="C47" s="39">
        <v>3195761.8299999996</v>
      </c>
      <c r="D47" s="39">
        <v>2545116</v>
      </c>
      <c r="E47" s="39">
        <v>2545116</v>
      </c>
      <c r="F47" s="39">
        <v>3572.86</v>
      </c>
      <c r="G47" s="39">
        <v>2545116</v>
      </c>
      <c r="H47" s="39">
        <v>2545116</v>
      </c>
      <c r="K47" s="77" t="str">
        <f t="shared" si="1"/>
        <v>12103</v>
      </c>
      <c r="T47">
        <v>17203</v>
      </c>
      <c r="U47" s="77" t="s">
        <v>536</v>
      </c>
      <c r="V47">
        <v>1</v>
      </c>
      <c r="W47" s="27"/>
      <c r="X47">
        <f t="shared" si="0"/>
        <v>1</v>
      </c>
      <c r="AE47" s="27" t="s">
        <v>559</v>
      </c>
      <c r="AF47">
        <v>1</v>
      </c>
    </row>
    <row r="48" spans="1:32" x14ac:dyDescent="0.25">
      <c r="A48" s="77" t="s">
        <v>538</v>
      </c>
      <c r="B48" s="40" t="s">
        <v>108</v>
      </c>
      <c r="C48" s="39"/>
      <c r="D48" s="39">
        <v>0</v>
      </c>
      <c r="E48" s="39">
        <v>0</v>
      </c>
      <c r="F48" s="39">
        <v>961</v>
      </c>
      <c r="G48" s="39">
        <v>0</v>
      </c>
      <c r="H48" s="39">
        <v>0</v>
      </c>
      <c r="K48" s="77" t="str">
        <f t="shared" si="1"/>
        <v>12104</v>
      </c>
      <c r="T48">
        <v>17204</v>
      </c>
      <c r="U48" s="77" t="s">
        <v>538</v>
      </c>
      <c r="V48">
        <v>1</v>
      </c>
      <c r="W48" s="27"/>
      <c r="X48">
        <f t="shared" si="0"/>
        <v>1</v>
      </c>
      <c r="AE48" s="27" t="s">
        <v>561</v>
      </c>
      <c r="AF48">
        <v>1</v>
      </c>
    </row>
    <row r="49" spans="1:32" x14ac:dyDescent="0.25">
      <c r="A49" s="77" t="s">
        <v>540</v>
      </c>
      <c r="B49" s="40" t="s">
        <v>109</v>
      </c>
      <c r="C49" s="39">
        <v>3036.66</v>
      </c>
      <c r="D49" s="39">
        <v>3128</v>
      </c>
      <c r="E49" s="39">
        <v>3128</v>
      </c>
      <c r="F49" s="39">
        <v>1</v>
      </c>
      <c r="G49" s="39">
        <v>3128</v>
      </c>
      <c r="H49" s="39">
        <v>3128</v>
      </c>
      <c r="K49" s="77" t="str">
        <f t="shared" si="1"/>
        <v>12105</v>
      </c>
      <c r="T49">
        <v>17205</v>
      </c>
      <c r="U49" s="77" t="s">
        <v>540</v>
      </c>
      <c r="V49">
        <v>1</v>
      </c>
      <c r="W49" s="27"/>
      <c r="X49">
        <f t="shared" si="0"/>
        <v>1</v>
      </c>
      <c r="AE49" s="27" t="s">
        <v>563</v>
      </c>
      <c r="AF49">
        <v>1</v>
      </c>
    </row>
    <row r="50" spans="1:32" x14ac:dyDescent="0.25">
      <c r="A50" s="77" t="s">
        <v>542</v>
      </c>
      <c r="B50" s="38" t="s">
        <v>110</v>
      </c>
      <c r="C50" s="39">
        <v>39909907.640000015</v>
      </c>
      <c r="D50" s="39">
        <v>31417308</v>
      </c>
      <c r="E50" s="39">
        <v>31417308</v>
      </c>
      <c r="F50" s="39">
        <v>37787904.360000007</v>
      </c>
      <c r="G50" s="39">
        <v>31417308</v>
      </c>
      <c r="H50" s="39">
        <v>31417308</v>
      </c>
      <c r="K50" s="77" t="str">
        <f t="shared" si="1"/>
        <v>12200</v>
      </c>
      <c r="T50" s="33">
        <v>17300</v>
      </c>
      <c r="U50" s="77" t="s">
        <v>542</v>
      </c>
      <c r="V50">
        <v>1</v>
      </c>
      <c r="W50" s="27"/>
      <c r="X50">
        <f t="shared" si="0"/>
        <v>1</v>
      </c>
      <c r="AE50" s="27" t="s">
        <v>565</v>
      </c>
      <c r="AF50">
        <v>1</v>
      </c>
    </row>
    <row r="51" spans="1:32" x14ac:dyDescent="0.25">
      <c r="A51" s="77" t="s">
        <v>544</v>
      </c>
      <c r="B51" s="40" t="s">
        <v>111</v>
      </c>
      <c r="C51" s="39">
        <v>39909907.640000015</v>
      </c>
      <c r="D51" s="39">
        <v>31417308</v>
      </c>
      <c r="E51" s="39">
        <v>31417308</v>
      </c>
      <c r="F51" s="39">
        <v>37787904.360000007</v>
      </c>
      <c r="G51" s="39">
        <v>31417308</v>
      </c>
      <c r="H51" s="39">
        <v>31417308</v>
      </c>
      <c r="K51" s="77" t="str">
        <f t="shared" si="1"/>
        <v>12202</v>
      </c>
      <c r="T51">
        <v>17301</v>
      </c>
      <c r="U51" s="77" t="s">
        <v>544</v>
      </c>
      <c r="V51">
        <v>1</v>
      </c>
      <c r="W51" s="27"/>
      <c r="X51">
        <f t="shared" si="0"/>
        <v>1</v>
      </c>
      <c r="AE51" s="27" t="s">
        <v>567</v>
      </c>
      <c r="AF51">
        <v>1</v>
      </c>
    </row>
    <row r="52" spans="1:32" x14ac:dyDescent="0.25">
      <c r="A52" s="77" t="s">
        <v>545</v>
      </c>
      <c r="B52" s="36" t="s">
        <v>112</v>
      </c>
      <c r="C52" s="37">
        <v>40573796.560000002</v>
      </c>
      <c r="D52" s="37">
        <v>45882258</v>
      </c>
      <c r="E52" s="37">
        <v>45882258</v>
      </c>
      <c r="F52" s="37">
        <v>56952593.469999999</v>
      </c>
      <c r="G52" s="37">
        <v>45882258</v>
      </c>
      <c r="H52" s="37">
        <v>45882258</v>
      </c>
      <c r="K52" s="77" t="str">
        <f t="shared" si="1"/>
        <v>13000</v>
      </c>
      <c r="T52" s="33">
        <v>17400</v>
      </c>
      <c r="U52" s="77" t="s">
        <v>545</v>
      </c>
      <c r="V52">
        <v>1</v>
      </c>
      <c r="W52" s="27"/>
      <c r="X52">
        <f t="shared" si="0"/>
        <v>1</v>
      </c>
      <c r="AE52" s="27" t="s">
        <v>569</v>
      </c>
      <c r="AF52">
        <v>1</v>
      </c>
    </row>
    <row r="53" spans="1:32" x14ac:dyDescent="0.25">
      <c r="A53" s="77" t="s">
        <v>547</v>
      </c>
      <c r="B53" s="38" t="s">
        <v>113</v>
      </c>
      <c r="C53" s="39">
        <v>21142957.990000002</v>
      </c>
      <c r="D53" s="39">
        <v>27388607</v>
      </c>
      <c r="E53" s="39">
        <v>27388607</v>
      </c>
      <c r="F53" s="39">
        <v>31822192.02</v>
      </c>
      <c r="G53" s="39">
        <v>27388607</v>
      </c>
      <c r="H53" s="39">
        <v>27388607</v>
      </c>
      <c r="K53" s="77" t="str">
        <f t="shared" si="1"/>
        <v>13200</v>
      </c>
      <c r="T53">
        <v>17401</v>
      </c>
      <c r="U53" s="77" t="s">
        <v>547</v>
      </c>
      <c r="V53">
        <v>1</v>
      </c>
      <c r="W53" s="27"/>
      <c r="X53">
        <f t="shared" si="0"/>
        <v>1</v>
      </c>
      <c r="AE53" s="27" t="s">
        <v>571</v>
      </c>
      <c r="AF53">
        <v>1</v>
      </c>
    </row>
    <row r="54" spans="1:32" x14ac:dyDescent="0.25">
      <c r="A54" s="77" t="s">
        <v>549</v>
      </c>
      <c r="B54" s="40" t="s">
        <v>114</v>
      </c>
      <c r="C54" s="39">
        <v>13371414.890000001</v>
      </c>
      <c r="D54" s="39">
        <v>15909681</v>
      </c>
      <c r="E54" s="39">
        <v>15909681</v>
      </c>
      <c r="F54" s="39">
        <v>13756965.26</v>
      </c>
      <c r="G54" s="39">
        <v>15909681</v>
      </c>
      <c r="H54" s="39">
        <v>15909681</v>
      </c>
      <c r="K54" s="77" t="str">
        <f t="shared" si="1"/>
        <v>13201</v>
      </c>
      <c r="T54" s="34">
        <v>18000</v>
      </c>
      <c r="U54" s="77" t="s">
        <v>549</v>
      </c>
      <c r="V54">
        <v>1</v>
      </c>
      <c r="W54" s="27"/>
      <c r="X54">
        <f t="shared" si="0"/>
        <v>1</v>
      </c>
      <c r="AE54" s="27" t="s">
        <v>573</v>
      </c>
      <c r="AF54">
        <v>1</v>
      </c>
    </row>
    <row r="55" spans="1:32" x14ac:dyDescent="0.25">
      <c r="A55" s="77" t="s">
        <v>1729</v>
      </c>
      <c r="B55" s="40" t="s">
        <v>1696</v>
      </c>
      <c r="C55" s="39"/>
      <c r="D55" s="39">
        <v>3149616</v>
      </c>
      <c r="E55" s="39">
        <v>3149616</v>
      </c>
      <c r="F55" s="39">
        <v>1270699.8700000001</v>
      </c>
      <c r="G55" s="39">
        <v>3149616</v>
      </c>
      <c r="H55" s="39">
        <v>3149616</v>
      </c>
      <c r="K55" s="77" t="str">
        <f t="shared" si="1"/>
        <v>13202</v>
      </c>
      <c r="T55" s="33">
        <v>18100</v>
      </c>
      <c r="U55" s="77" t="s">
        <v>1729</v>
      </c>
      <c r="V55">
        <v>1</v>
      </c>
      <c r="W55" s="27"/>
      <c r="X55">
        <f t="shared" si="0"/>
        <v>1</v>
      </c>
      <c r="AE55" s="27" t="s">
        <v>575</v>
      </c>
      <c r="AF55">
        <v>1</v>
      </c>
    </row>
    <row r="56" spans="1:32" x14ac:dyDescent="0.25">
      <c r="A56" s="77" t="s">
        <v>1731</v>
      </c>
      <c r="B56" s="40" t="s">
        <v>1697</v>
      </c>
      <c r="C56" s="39">
        <v>7771543.1000000006</v>
      </c>
      <c r="D56" s="39">
        <v>8329310</v>
      </c>
      <c r="E56" s="39">
        <v>8329310</v>
      </c>
      <c r="F56" s="39">
        <v>16794526.890000001</v>
      </c>
      <c r="G56" s="39">
        <v>8329310</v>
      </c>
      <c r="H56" s="39">
        <v>8329310</v>
      </c>
      <c r="K56" s="77" t="str">
        <f t="shared" si="1"/>
        <v>13203</v>
      </c>
      <c r="T56">
        <v>18101</v>
      </c>
      <c r="U56" s="77" t="s">
        <v>1731</v>
      </c>
      <c r="V56">
        <v>1</v>
      </c>
      <c r="W56" s="27"/>
      <c r="X56">
        <f t="shared" si="0"/>
        <v>1</v>
      </c>
      <c r="AE56" s="27" t="s">
        <v>1552</v>
      </c>
      <c r="AF56">
        <v>1</v>
      </c>
    </row>
    <row r="57" spans="1:32" x14ac:dyDescent="0.25">
      <c r="A57" s="77" t="s">
        <v>551</v>
      </c>
      <c r="B57" s="38" t="s">
        <v>115</v>
      </c>
      <c r="C57" s="39">
        <v>19430838.569999997</v>
      </c>
      <c r="D57" s="39">
        <v>18493651</v>
      </c>
      <c r="E57" s="39">
        <v>18493651</v>
      </c>
      <c r="F57" s="39">
        <v>25130401.450000003</v>
      </c>
      <c r="G57" s="39">
        <v>18493651</v>
      </c>
      <c r="H57" s="39">
        <v>18493651</v>
      </c>
      <c r="K57" s="77" t="str">
        <f t="shared" si="1"/>
        <v>13300</v>
      </c>
      <c r="T57">
        <v>18102</v>
      </c>
      <c r="U57" s="77" t="s">
        <v>551</v>
      </c>
      <c r="V57">
        <v>1</v>
      </c>
      <c r="W57" s="27"/>
      <c r="X57">
        <f t="shared" si="0"/>
        <v>1</v>
      </c>
      <c r="AE57" s="27" t="s">
        <v>577</v>
      </c>
      <c r="AF57">
        <v>1</v>
      </c>
    </row>
    <row r="58" spans="1:32" x14ac:dyDescent="0.25">
      <c r="A58" s="77" t="s">
        <v>553</v>
      </c>
      <c r="B58" s="40" t="s">
        <v>116</v>
      </c>
      <c r="C58" s="39">
        <v>19430838.569999997</v>
      </c>
      <c r="D58" s="39">
        <v>18493651</v>
      </c>
      <c r="E58" s="39">
        <v>18493651</v>
      </c>
      <c r="F58" s="39">
        <v>25130401.450000003</v>
      </c>
      <c r="G58" s="39">
        <v>18493651</v>
      </c>
      <c r="H58" s="39">
        <v>18493651</v>
      </c>
      <c r="K58" s="77" t="str">
        <f t="shared" si="1"/>
        <v>13301</v>
      </c>
      <c r="T58">
        <v>18103</v>
      </c>
      <c r="U58" s="77" t="s">
        <v>553</v>
      </c>
      <c r="V58">
        <v>1</v>
      </c>
      <c r="W58" s="27"/>
      <c r="X58">
        <f t="shared" si="0"/>
        <v>1</v>
      </c>
      <c r="AE58" s="27" t="s">
        <v>579</v>
      </c>
      <c r="AF58">
        <v>1</v>
      </c>
    </row>
    <row r="59" spans="1:32" x14ac:dyDescent="0.25">
      <c r="A59" s="77" t="s">
        <v>555</v>
      </c>
      <c r="B59" s="36" t="s">
        <v>117</v>
      </c>
      <c r="C59" s="37">
        <v>928453858.53999984</v>
      </c>
      <c r="D59" s="37">
        <v>978500000</v>
      </c>
      <c r="E59" s="37">
        <v>978500000</v>
      </c>
      <c r="F59" s="196">
        <f>+F60</f>
        <v>1303129045.5799999</v>
      </c>
      <c r="G59" s="37">
        <v>978500000</v>
      </c>
      <c r="H59" s="37">
        <v>978500000</v>
      </c>
      <c r="K59" s="77" t="str">
        <f t="shared" si="1"/>
        <v>15000</v>
      </c>
      <c r="T59">
        <v>18104</v>
      </c>
      <c r="U59" s="77" t="s">
        <v>555</v>
      </c>
      <c r="V59">
        <v>1</v>
      </c>
      <c r="W59" s="27"/>
      <c r="X59">
        <f t="shared" si="0"/>
        <v>1</v>
      </c>
      <c r="AE59" s="27" t="s">
        <v>581</v>
      </c>
      <c r="AF59">
        <v>1</v>
      </c>
    </row>
    <row r="60" spans="1:32" x14ac:dyDescent="0.25">
      <c r="A60" s="77" t="s">
        <v>557</v>
      </c>
      <c r="B60" s="38" t="s">
        <v>118</v>
      </c>
      <c r="C60" s="39">
        <v>928453858.53999984</v>
      </c>
      <c r="D60" s="39">
        <v>978500000</v>
      </c>
      <c r="E60" s="39">
        <v>978500000</v>
      </c>
      <c r="F60" s="39">
        <f>+F63+F62+F61</f>
        <v>1303129045.5799999</v>
      </c>
      <c r="G60" s="39">
        <v>978500000</v>
      </c>
      <c r="H60" s="39">
        <v>978500000</v>
      </c>
      <c r="K60" s="77" t="str">
        <f t="shared" si="1"/>
        <v>15100</v>
      </c>
      <c r="T60">
        <v>18105</v>
      </c>
      <c r="U60" s="77" t="s">
        <v>557</v>
      </c>
      <c r="V60">
        <v>1</v>
      </c>
      <c r="W60" s="27"/>
      <c r="X60">
        <f t="shared" si="0"/>
        <v>1</v>
      </c>
      <c r="AE60" s="27" t="s">
        <v>583</v>
      </c>
      <c r="AF60">
        <v>1</v>
      </c>
    </row>
    <row r="61" spans="1:32" x14ac:dyDescent="0.25">
      <c r="A61" s="77" t="s">
        <v>559</v>
      </c>
      <c r="B61" s="40" t="s">
        <v>119</v>
      </c>
      <c r="C61" s="39">
        <v>882449522.11999989</v>
      </c>
      <c r="D61" s="39">
        <v>923289281</v>
      </c>
      <c r="E61" s="39">
        <v>923289281</v>
      </c>
      <c r="F61" s="42">
        <f>1624673237.72-354674342.42</f>
        <v>1269998895.3</v>
      </c>
      <c r="G61" s="39">
        <v>923289281</v>
      </c>
      <c r="H61" s="39">
        <v>923289281</v>
      </c>
      <c r="K61" s="77" t="str">
        <f t="shared" si="1"/>
        <v>15101</v>
      </c>
      <c r="T61">
        <v>18106</v>
      </c>
      <c r="U61" s="77" t="s">
        <v>559</v>
      </c>
      <c r="V61">
        <v>1</v>
      </c>
      <c r="W61" s="27"/>
      <c r="X61">
        <f t="shared" si="0"/>
        <v>1</v>
      </c>
      <c r="AE61" s="27" t="s">
        <v>585</v>
      </c>
      <c r="AF61">
        <v>1</v>
      </c>
    </row>
    <row r="62" spans="1:32" x14ac:dyDescent="0.25">
      <c r="A62" s="77" t="s">
        <v>561</v>
      </c>
      <c r="B62" s="40" t="s">
        <v>120</v>
      </c>
      <c r="C62" s="39">
        <v>26416049.779999997</v>
      </c>
      <c r="D62" s="39">
        <v>35033783</v>
      </c>
      <c r="E62" s="39">
        <v>35033783</v>
      </c>
      <c r="F62" s="39">
        <v>32691700.100000001</v>
      </c>
      <c r="G62" s="39">
        <v>35033783</v>
      </c>
      <c r="H62" s="39">
        <v>35033783</v>
      </c>
      <c r="K62" s="77" t="str">
        <f t="shared" si="1"/>
        <v>15102</v>
      </c>
      <c r="T62">
        <v>18107</v>
      </c>
      <c r="U62" s="77" t="s">
        <v>561</v>
      </c>
      <c r="V62">
        <v>1</v>
      </c>
      <c r="W62" s="27"/>
      <c r="X62">
        <f t="shared" si="0"/>
        <v>1</v>
      </c>
      <c r="AE62" s="27" t="s">
        <v>587</v>
      </c>
      <c r="AF62">
        <v>1</v>
      </c>
    </row>
    <row r="63" spans="1:32" x14ac:dyDescent="0.25">
      <c r="A63" s="77" t="s">
        <v>563</v>
      </c>
      <c r="B63" s="40" t="s">
        <v>121</v>
      </c>
      <c r="C63" s="39">
        <v>19588286.640000001</v>
      </c>
      <c r="D63" s="39">
        <v>20176936</v>
      </c>
      <c r="E63" s="39">
        <v>20176936</v>
      </c>
      <c r="F63" s="39">
        <v>438450.18</v>
      </c>
      <c r="G63" s="39">
        <v>20176936</v>
      </c>
      <c r="H63" s="39">
        <v>20176936</v>
      </c>
      <c r="K63" s="77" t="str">
        <f t="shared" si="1"/>
        <v>15103</v>
      </c>
      <c r="T63">
        <v>18108</v>
      </c>
      <c r="U63" s="77" t="s">
        <v>563</v>
      </c>
      <c r="V63">
        <v>1</v>
      </c>
      <c r="W63" s="27"/>
      <c r="X63">
        <f t="shared" si="0"/>
        <v>1</v>
      </c>
      <c r="AE63" s="27" t="s">
        <v>1553</v>
      </c>
      <c r="AF63">
        <v>1</v>
      </c>
    </row>
    <row r="64" spans="1:32" x14ac:dyDescent="0.25">
      <c r="A64" s="77" t="s">
        <v>565</v>
      </c>
      <c r="B64" s="36" t="s">
        <v>122</v>
      </c>
      <c r="C64" s="37">
        <v>9155501.2500000037</v>
      </c>
      <c r="D64" s="37">
        <v>7723834</v>
      </c>
      <c r="E64" s="37">
        <v>7723834</v>
      </c>
      <c r="F64" s="198">
        <f>17409249.04+48598959.04+191750891.11</f>
        <v>257759099.19</v>
      </c>
      <c r="G64" s="37">
        <v>7723834</v>
      </c>
      <c r="H64" s="37">
        <v>7723834</v>
      </c>
      <c r="K64" s="77" t="str">
        <f t="shared" si="1"/>
        <v>17000</v>
      </c>
      <c r="T64">
        <v>18109</v>
      </c>
      <c r="U64" s="77" t="s">
        <v>565</v>
      </c>
      <c r="V64">
        <v>1</v>
      </c>
      <c r="W64" s="27"/>
      <c r="X64">
        <f t="shared" si="0"/>
        <v>1</v>
      </c>
      <c r="AE64" s="27" t="s">
        <v>589</v>
      </c>
      <c r="AF64">
        <v>1</v>
      </c>
    </row>
    <row r="65" spans="1:32" x14ac:dyDescent="0.25">
      <c r="A65" s="77" t="s">
        <v>567</v>
      </c>
      <c r="B65" s="38" t="s">
        <v>123</v>
      </c>
      <c r="C65" s="39">
        <v>1350014.8699999999</v>
      </c>
      <c r="D65" s="39">
        <v>661427</v>
      </c>
      <c r="E65" s="39">
        <v>661427</v>
      </c>
      <c r="F65" s="197">
        <f>3057377.19+48598959.04</f>
        <v>51656336.229999997</v>
      </c>
      <c r="G65" s="39">
        <v>661427</v>
      </c>
      <c r="H65" s="39">
        <v>661427</v>
      </c>
      <c r="K65" s="77" t="str">
        <f t="shared" si="1"/>
        <v>17100</v>
      </c>
      <c r="T65">
        <v>18110</v>
      </c>
      <c r="U65" s="77" t="s">
        <v>567</v>
      </c>
      <c r="V65">
        <v>1</v>
      </c>
      <c r="W65" s="27"/>
      <c r="X65">
        <f t="shared" si="0"/>
        <v>1</v>
      </c>
      <c r="AE65" s="27" t="s">
        <v>591</v>
      </c>
      <c r="AF65">
        <v>1</v>
      </c>
    </row>
    <row r="66" spans="1:32" x14ac:dyDescent="0.25">
      <c r="A66" s="77" t="s">
        <v>569</v>
      </c>
      <c r="B66" s="40" t="s">
        <v>124</v>
      </c>
      <c r="C66" s="39">
        <v>1057821.42</v>
      </c>
      <c r="D66" s="39">
        <v>410924</v>
      </c>
      <c r="E66" s="39">
        <v>410924</v>
      </c>
      <c r="F66" s="42">
        <f>2531250.83+48598959.04</f>
        <v>51130209.869999997</v>
      </c>
      <c r="G66" s="39">
        <v>410924</v>
      </c>
      <c r="H66" s="39">
        <v>410924</v>
      </c>
      <c r="K66" s="77" t="str">
        <f t="shared" si="1"/>
        <v>17101</v>
      </c>
      <c r="M66" t="s">
        <v>1874</v>
      </c>
      <c r="N66" t="s">
        <v>1772</v>
      </c>
      <c r="T66">
        <v>18111</v>
      </c>
      <c r="U66" s="77" t="s">
        <v>569</v>
      </c>
      <c r="V66">
        <v>1</v>
      </c>
      <c r="W66" s="27"/>
      <c r="X66">
        <f t="shared" si="0"/>
        <v>1</v>
      </c>
      <c r="AE66" s="27" t="s">
        <v>593</v>
      </c>
      <c r="AF66">
        <v>1</v>
      </c>
    </row>
    <row r="67" spans="1:32" x14ac:dyDescent="0.25">
      <c r="A67" s="77" t="s">
        <v>571</v>
      </c>
      <c r="B67" s="40" t="s">
        <v>125</v>
      </c>
      <c r="C67" s="39">
        <v>32370.199999999997</v>
      </c>
      <c r="D67" s="39">
        <v>33879</v>
      </c>
      <c r="E67" s="39">
        <v>33879</v>
      </c>
      <c r="F67" s="39">
        <v>7363.95</v>
      </c>
      <c r="G67" s="39">
        <v>33879</v>
      </c>
      <c r="H67" s="39">
        <v>33879</v>
      </c>
      <c r="K67" s="77" t="str">
        <f t="shared" si="1"/>
        <v>17102</v>
      </c>
      <c r="U67" s="77" t="s">
        <v>571</v>
      </c>
      <c r="V67">
        <v>1</v>
      </c>
      <c r="W67" s="27"/>
      <c r="X67">
        <f t="shared" si="0"/>
        <v>1</v>
      </c>
      <c r="AE67" s="27"/>
    </row>
    <row r="68" spans="1:32" x14ac:dyDescent="0.25">
      <c r="A68" s="77" t="s">
        <v>575</v>
      </c>
      <c r="B68" s="40" t="s">
        <v>127</v>
      </c>
      <c r="C68" s="39">
        <v>61865.249999999985</v>
      </c>
      <c r="D68" s="39">
        <v>41957</v>
      </c>
      <c r="E68" s="39">
        <v>41957</v>
      </c>
      <c r="F68" s="39">
        <v>59480.28</v>
      </c>
      <c r="G68" s="39">
        <v>41957</v>
      </c>
      <c r="H68" s="39">
        <v>41957</v>
      </c>
      <c r="K68" s="77" t="str">
        <f t="shared" si="1"/>
        <v>17105</v>
      </c>
      <c r="T68">
        <v>18112</v>
      </c>
      <c r="U68" s="77" t="s">
        <v>575</v>
      </c>
      <c r="V68">
        <v>1</v>
      </c>
      <c r="W68" s="27"/>
      <c r="X68">
        <f t="shared" ref="X68:X131" si="2">+V68+W68</f>
        <v>1</v>
      </c>
      <c r="AE68" s="27" t="s">
        <v>595</v>
      </c>
      <c r="AF68">
        <v>1</v>
      </c>
    </row>
    <row r="69" spans="1:32" x14ac:dyDescent="0.25">
      <c r="A69" s="77" t="s">
        <v>1552</v>
      </c>
      <c r="B69" s="40" t="s">
        <v>1550</v>
      </c>
      <c r="C69" s="39">
        <v>24716.000000000004</v>
      </c>
      <c r="D69" s="39">
        <v>16746</v>
      </c>
      <c r="E69" s="39">
        <v>16746</v>
      </c>
      <c r="F69" s="39">
        <v>23192.530000000006</v>
      </c>
      <c r="G69" s="39">
        <v>16746</v>
      </c>
      <c r="H69" s="39">
        <v>16746</v>
      </c>
      <c r="K69" s="77" t="str">
        <f t="shared" ref="K69:K132" si="3">MID(B69,1,5)</f>
        <v>17110</v>
      </c>
      <c r="T69">
        <v>18113</v>
      </c>
      <c r="U69" s="77" t="s">
        <v>1552</v>
      </c>
      <c r="V69">
        <v>1</v>
      </c>
      <c r="W69" s="27"/>
      <c r="X69">
        <f t="shared" si="2"/>
        <v>1</v>
      </c>
      <c r="AE69" s="27" t="s">
        <v>597</v>
      </c>
      <c r="AF69">
        <v>1</v>
      </c>
    </row>
    <row r="70" spans="1:32" x14ac:dyDescent="0.25">
      <c r="A70" s="77" t="s">
        <v>573</v>
      </c>
      <c r="B70" s="40" t="s">
        <v>1698</v>
      </c>
      <c r="C70" s="39"/>
      <c r="D70" s="39">
        <v>0</v>
      </c>
      <c r="E70" s="39">
        <v>0</v>
      </c>
      <c r="F70" s="39">
        <v>1</v>
      </c>
      <c r="G70" s="39">
        <v>0</v>
      </c>
      <c r="H70" s="39">
        <v>0</v>
      </c>
      <c r="K70" s="77" t="str">
        <f t="shared" si="3"/>
        <v>17104</v>
      </c>
      <c r="T70">
        <v>18114</v>
      </c>
      <c r="U70" s="77" t="s">
        <v>573</v>
      </c>
      <c r="V70">
        <v>1</v>
      </c>
      <c r="W70" s="27"/>
      <c r="X70">
        <f t="shared" si="2"/>
        <v>1</v>
      </c>
      <c r="AE70" s="27" t="s">
        <v>599</v>
      </c>
      <c r="AF70">
        <v>1</v>
      </c>
    </row>
    <row r="71" spans="1:32" x14ac:dyDescent="0.25">
      <c r="A71" s="77" t="s">
        <v>1822</v>
      </c>
      <c r="B71" s="40" t="s">
        <v>1837</v>
      </c>
      <c r="C71" s="39">
        <v>164095.45000000001</v>
      </c>
      <c r="D71" s="39">
        <v>156680</v>
      </c>
      <c r="E71" s="39">
        <v>156680</v>
      </c>
      <c r="F71" s="39">
        <v>15108.910000000002</v>
      </c>
      <c r="G71" s="39">
        <v>156680</v>
      </c>
      <c r="H71" s="39">
        <v>156680</v>
      </c>
      <c r="K71" s="77" t="str">
        <f t="shared" si="3"/>
        <v>17119</v>
      </c>
      <c r="T71">
        <v>18115</v>
      </c>
      <c r="U71" s="77" t="s">
        <v>1822</v>
      </c>
      <c r="V71">
        <v>1</v>
      </c>
      <c r="W71" s="27"/>
      <c r="X71">
        <f t="shared" si="2"/>
        <v>1</v>
      </c>
      <c r="AE71" s="27" t="s">
        <v>601</v>
      </c>
      <c r="AF71">
        <v>1</v>
      </c>
    </row>
    <row r="72" spans="1:32" x14ac:dyDescent="0.25">
      <c r="A72" s="77" t="s">
        <v>1823</v>
      </c>
      <c r="B72" s="40" t="s">
        <v>1838</v>
      </c>
      <c r="C72" s="39">
        <v>1406.4599999999998</v>
      </c>
      <c r="D72" s="39">
        <v>705</v>
      </c>
      <c r="E72" s="39">
        <v>705</v>
      </c>
      <c r="F72" s="39">
        <v>150004.43000000002</v>
      </c>
      <c r="G72" s="39">
        <v>705</v>
      </c>
      <c r="H72" s="39">
        <v>705</v>
      </c>
      <c r="K72" s="77" t="str">
        <f t="shared" si="3"/>
        <v>17120</v>
      </c>
      <c r="T72" s="35">
        <v>19000</v>
      </c>
      <c r="U72" s="77" t="s">
        <v>1823</v>
      </c>
      <c r="V72">
        <v>1</v>
      </c>
      <c r="W72" s="27"/>
      <c r="X72">
        <f t="shared" si="2"/>
        <v>1</v>
      </c>
      <c r="AE72" s="27" t="s">
        <v>603</v>
      </c>
      <c r="AF72">
        <v>1</v>
      </c>
    </row>
    <row r="73" spans="1:32" x14ac:dyDescent="0.25">
      <c r="A73" s="77" t="s">
        <v>1885</v>
      </c>
      <c r="B73" s="40" t="s">
        <v>1879</v>
      </c>
      <c r="C73" s="39">
        <v>7740.09</v>
      </c>
      <c r="D73" s="39">
        <v>536</v>
      </c>
      <c r="E73" s="39">
        <v>536</v>
      </c>
      <c r="F73" s="39">
        <v>270975.26</v>
      </c>
      <c r="G73" s="39">
        <v>536</v>
      </c>
      <c r="H73" s="39">
        <v>536</v>
      </c>
      <c r="K73" s="77" t="str">
        <f t="shared" si="3"/>
        <v>17121</v>
      </c>
      <c r="T73" s="33">
        <v>19100</v>
      </c>
      <c r="U73" s="77" t="s">
        <v>1885</v>
      </c>
      <c r="V73">
        <v>1</v>
      </c>
      <c r="W73" s="27"/>
      <c r="X73">
        <f t="shared" si="2"/>
        <v>1</v>
      </c>
      <c r="AE73" s="27" t="s">
        <v>604</v>
      </c>
      <c r="AF73">
        <v>1</v>
      </c>
    </row>
    <row r="74" spans="1:32" x14ac:dyDescent="0.25">
      <c r="A74" s="77" t="s">
        <v>577</v>
      </c>
      <c r="B74" s="38" t="s">
        <v>128</v>
      </c>
      <c r="C74" s="39">
        <v>7580541</v>
      </c>
      <c r="D74" s="39">
        <v>6757855</v>
      </c>
      <c r="E74" s="39">
        <v>6757855</v>
      </c>
      <c r="F74" s="197">
        <f>13665861.2+191750891.11</f>
        <v>205416752.31</v>
      </c>
      <c r="G74" s="39">
        <v>6757855</v>
      </c>
      <c r="H74" s="39">
        <v>6757855</v>
      </c>
      <c r="K74" s="77" t="str">
        <f t="shared" si="3"/>
        <v>17200</v>
      </c>
      <c r="T74">
        <v>19101</v>
      </c>
      <c r="U74" s="77" t="s">
        <v>577</v>
      </c>
      <c r="V74">
        <v>1</v>
      </c>
      <c r="W74" s="27"/>
      <c r="X74">
        <f t="shared" si="2"/>
        <v>1</v>
      </c>
      <c r="AE74" s="27" t="s">
        <v>605</v>
      </c>
      <c r="AF74">
        <v>1</v>
      </c>
    </row>
    <row r="75" spans="1:32" x14ac:dyDescent="0.25">
      <c r="A75" s="77" t="s">
        <v>579</v>
      </c>
      <c r="B75" s="40" t="s">
        <v>129</v>
      </c>
      <c r="C75" s="39">
        <v>6874596.7200000007</v>
      </c>
      <c r="D75" s="39">
        <v>4722742</v>
      </c>
      <c r="E75" s="39">
        <v>4722742</v>
      </c>
      <c r="F75" s="42">
        <f>11334697.31+191750891.11</f>
        <v>203085588.42000002</v>
      </c>
      <c r="G75" s="39">
        <v>4722742</v>
      </c>
      <c r="H75" s="39">
        <v>4722742</v>
      </c>
      <c r="K75" s="77" t="str">
        <f t="shared" si="3"/>
        <v>17201</v>
      </c>
      <c r="T75" s="35">
        <v>40000</v>
      </c>
      <c r="U75" s="77" t="s">
        <v>579</v>
      </c>
      <c r="V75">
        <v>1</v>
      </c>
      <c r="W75" s="27"/>
      <c r="X75">
        <f t="shared" si="2"/>
        <v>1</v>
      </c>
      <c r="AE75" s="27" t="s">
        <v>606</v>
      </c>
      <c r="AF75">
        <v>1</v>
      </c>
    </row>
    <row r="76" spans="1:32" x14ac:dyDescent="0.25">
      <c r="A76" s="77" t="s">
        <v>581</v>
      </c>
      <c r="B76" s="40" t="s">
        <v>130</v>
      </c>
      <c r="C76" s="39">
        <v>89336.450000000012</v>
      </c>
      <c r="D76" s="39">
        <v>97240</v>
      </c>
      <c r="E76" s="39">
        <v>97240</v>
      </c>
      <c r="F76" s="39">
        <v>74396.83</v>
      </c>
      <c r="G76" s="39">
        <v>97240</v>
      </c>
      <c r="H76" s="39">
        <v>97240</v>
      </c>
      <c r="K76" s="77" t="str">
        <f t="shared" si="3"/>
        <v>17202</v>
      </c>
      <c r="M76" t="s">
        <v>1875</v>
      </c>
      <c r="N76" t="s">
        <v>1773</v>
      </c>
      <c r="T76" s="34">
        <v>43000</v>
      </c>
      <c r="U76" s="77" t="s">
        <v>581</v>
      </c>
      <c r="V76">
        <v>1</v>
      </c>
      <c r="W76" s="27"/>
      <c r="X76">
        <f t="shared" si="2"/>
        <v>1</v>
      </c>
      <c r="AE76" s="27" t="s">
        <v>607</v>
      </c>
      <c r="AF76">
        <v>1</v>
      </c>
    </row>
    <row r="77" spans="1:32" x14ac:dyDescent="0.25">
      <c r="A77" s="77" t="s">
        <v>583</v>
      </c>
      <c r="B77" s="40" t="s">
        <v>131</v>
      </c>
      <c r="C77" s="39"/>
      <c r="D77" s="39">
        <v>1526623</v>
      </c>
      <c r="E77" s="39">
        <v>1526623</v>
      </c>
      <c r="F77" s="39"/>
      <c r="G77" s="39">
        <v>1526623</v>
      </c>
      <c r="H77" s="39">
        <v>1526623</v>
      </c>
      <c r="K77" s="77" t="str">
        <f t="shared" si="3"/>
        <v>17203</v>
      </c>
      <c r="T77" s="33">
        <v>43100</v>
      </c>
      <c r="U77" s="77" t="s">
        <v>583</v>
      </c>
      <c r="V77">
        <v>1</v>
      </c>
      <c r="W77" s="27"/>
      <c r="X77">
        <f t="shared" si="2"/>
        <v>1</v>
      </c>
      <c r="AE77" s="27" t="s">
        <v>608</v>
      </c>
      <c r="AF77">
        <v>1</v>
      </c>
    </row>
    <row r="78" spans="1:32" x14ac:dyDescent="0.25">
      <c r="A78" s="77" t="s">
        <v>587</v>
      </c>
      <c r="B78" s="40" t="s">
        <v>133</v>
      </c>
      <c r="C78" s="39">
        <v>286941.88</v>
      </c>
      <c r="D78" s="39">
        <v>198029</v>
      </c>
      <c r="E78" s="39">
        <v>198029</v>
      </c>
      <c r="F78" s="39">
        <v>270934.78000000003</v>
      </c>
      <c r="G78" s="39">
        <v>198029</v>
      </c>
      <c r="H78" s="39">
        <v>198029</v>
      </c>
      <c r="K78" s="77" t="str">
        <f t="shared" si="3"/>
        <v>17205</v>
      </c>
      <c r="N78" t="s">
        <v>1774</v>
      </c>
      <c r="T78">
        <v>43101</v>
      </c>
      <c r="U78" s="77" t="s">
        <v>587</v>
      </c>
      <c r="V78">
        <v>1</v>
      </c>
      <c r="W78" s="27"/>
      <c r="X78">
        <f t="shared" si="2"/>
        <v>1</v>
      </c>
      <c r="AE78" s="27" t="s">
        <v>610</v>
      </c>
      <c r="AF78">
        <v>1</v>
      </c>
    </row>
    <row r="79" spans="1:32" x14ac:dyDescent="0.25">
      <c r="A79" s="77" t="s">
        <v>1553</v>
      </c>
      <c r="B79" s="40" t="s">
        <v>1551</v>
      </c>
      <c r="C79" s="39">
        <v>114654.16000000005</v>
      </c>
      <c r="D79" s="39">
        <v>79083</v>
      </c>
      <c r="E79" s="39">
        <v>79083</v>
      </c>
      <c r="F79" s="39">
        <v>105735.35999999999</v>
      </c>
      <c r="G79" s="39">
        <v>79083</v>
      </c>
      <c r="H79" s="39">
        <v>79083</v>
      </c>
      <c r="K79" s="77" t="str">
        <f t="shared" si="3"/>
        <v>17210</v>
      </c>
      <c r="N79" t="s">
        <v>1776</v>
      </c>
      <c r="T79">
        <v>43102</v>
      </c>
      <c r="U79" s="77" t="s">
        <v>1553</v>
      </c>
      <c r="V79">
        <v>1</v>
      </c>
      <c r="W79" s="27"/>
      <c r="X79">
        <f t="shared" si="2"/>
        <v>1</v>
      </c>
      <c r="AE79" s="27" t="s">
        <v>611</v>
      </c>
      <c r="AF79">
        <v>1</v>
      </c>
    </row>
    <row r="80" spans="1:32" x14ac:dyDescent="0.25">
      <c r="A80" s="77" t="s">
        <v>585</v>
      </c>
      <c r="B80" s="40" t="s">
        <v>1699</v>
      </c>
      <c r="C80" s="39">
        <v>120</v>
      </c>
      <c r="D80" s="39">
        <v>124</v>
      </c>
      <c r="E80" s="39">
        <v>124</v>
      </c>
      <c r="F80" s="39">
        <v>16224</v>
      </c>
      <c r="G80" s="39">
        <v>124</v>
      </c>
      <c r="H80" s="39">
        <v>124</v>
      </c>
      <c r="K80" s="77" t="str">
        <f t="shared" si="3"/>
        <v>17204</v>
      </c>
      <c r="N80" t="s">
        <v>1778</v>
      </c>
      <c r="T80">
        <v>43103</v>
      </c>
      <c r="U80" s="77" t="s">
        <v>585</v>
      </c>
      <c r="V80">
        <v>1</v>
      </c>
      <c r="W80" s="27"/>
      <c r="X80">
        <f t="shared" si="2"/>
        <v>1</v>
      </c>
      <c r="AE80" s="27" t="s">
        <v>612</v>
      </c>
      <c r="AF80">
        <v>1</v>
      </c>
    </row>
    <row r="81" spans="1:32" x14ac:dyDescent="0.25">
      <c r="A81" s="77" t="s">
        <v>1762</v>
      </c>
      <c r="B81" s="40" t="s">
        <v>1839</v>
      </c>
      <c r="C81" s="39">
        <v>25307.469999999998</v>
      </c>
      <c r="D81" s="39">
        <v>10716</v>
      </c>
      <c r="E81" s="39">
        <v>10716</v>
      </c>
      <c r="F81" s="39">
        <v>705167.02000000014</v>
      </c>
      <c r="G81" s="39">
        <v>10716</v>
      </c>
      <c r="H81" s="39">
        <v>10716</v>
      </c>
      <c r="K81" s="77" t="str">
        <f t="shared" si="3"/>
        <v>17213</v>
      </c>
      <c r="T81">
        <v>43104</v>
      </c>
      <c r="U81" s="77" t="s">
        <v>1762</v>
      </c>
      <c r="V81">
        <v>1</v>
      </c>
      <c r="W81" s="27"/>
      <c r="X81">
        <f t="shared" si="2"/>
        <v>1</v>
      </c>
      <c r="AE81" s="27" t="s">
        <v>613</v>
      </c>
      <c r="AF81">
        <v>1</v>
      </c>
    </row>
    <row r="82" spans="1:32" x14ac:dyDescent="0.25">
      <c r="A82" s="77" t="s">
        <v>1775</v>
      </c>
      <c r="B82" s="40" t="s">
        <v>1840</v>
      </c>
      <c r="C82" s="39">
        <v>63749.27</v>
      </c>
      <c r="D82" s="39">
        <v>27386</v>
      </c>
      <c r="E82" s="39">
        <v>27386</v>
      </c>
      <c r="F82" s="39">
        <v>81741.500000000015</v>
      </c>
      <c r="G82" s="39">
        <v>27386</v>
      </c>
      <c r="H82" s="39">
        <v>27386</v>
      </c>
      <c r="K82" s="77" t="str">
        <f t="shared" si="3"/>
        <v>17212</v>
      </c>
      <c r="T82">
        <v>43105</v>
      </c>
      <c r="U82" s="77" t="s">
        <v>1775</v>
      </c>
      <c r="V82">
        <v>1</v>
      </c>
      <c r="W82" s="27"/>
      <c r="X82">
        <f t="shared" si="2"/>
        <v>1</v>
      </c>
      <c r="AE82" s="27" t="s">
        <v>614</v>
      </c>
      <c r="AF82">
        <v>1</v>
      </c>
    </row>
    <row r="83" spans="1:32" x14ac:dyDescent="0.25">
      <c r="A83" s="77" t="s">
        <v>1777</v>
      </c>
      <c r="B83" s="40" t="s">
        <v>1841</v>
      </c>
      <c r="C83" s="39">
        <v>125835.04999999999</v>
      </c>
      <c r="D83" s="39">
        <v>95912</v>
      </c>
      <c r="E83" s="39">
        <v>95912</v>
      </c>
      <c r="F83" s="39">
        <v>1076964.4000000001</v>
      </c>
      <c r="G83" s="39">
        <v>95912</v>
      </c>
      <c r="H83" s="39">
        <v>95912</v>
      </c>
      <c r="K83" s="77" t="str">
        <f t="shared" si="3"/>
        <v>17214</v>
      </c>
      <c r="T83">
        <v>43106</v>
      </c>
      <c r="U83" s="77" t="s">
        <v>1777</v>
      </c>
      <c r="V83">
        <v>1</v>
      </c>
      <c r="W83" s="27"/>
      <c r="X83">
        <f t="shared" si="2"/>
        <v>1</v>
      </c>
      <c r="AE83" s="27" t="s">
        <v>615</v>
      </c>
      <c r="AF83">
        <v>1</v>
      </c>
    </row>
    <row r="84" spans="1:32" x14ac:dyDescent="0.25">
      <c r="A84" s="77" t="s">
        <v>589</v>
      </c>
      <c r="B84" s="38" t="s">
        <v>134</v>
      </c>
      <c r="C84" s="39">
        <v>224945.38</v>
      </c>
      <c r="D84" s="39">
        <v>304552</v>
      </c>
      <c r="E84" s="39">
        <v>304552</v>
      </c>
      <c r="F84" s="39">
        <v>686010.65</v>
      </c>
      <c r="G84" s="39">
        <v>304552</v>
      </c>
      <c r="H84" s="39">
        <v>304552</v>
      </c>
      <c r="K84" s="77" t="str">
        <f t="shared" si="3"/>
        <v>17300</v>
      </c>
      <c r="T84">
        <v>43109</v>
      </c>
      <c r="U84" s="77" t="s">
        <v>589</v>
      </c>
      <c r="V84">
        <v>1</v>
      </c>
      <c r="W84" s="27"/>
      <c r="X84">
        <f t="shared" si="2"/>
        <v>1</v>
      </c>
      <c r="AE84" s="27" t="s">
        <v>616</v>
      </c>
      <c r="AF84">
        <v>1</v>
      </c>
    </row>
    <row r="85" spans="1:32" x14ac:dyDescent="0.25">
      <c r="A85" s="77" t="s">
        <v>591</v>
      </c>
      <c r="B85" s="40" t="s">
        <v>135</v>
      </c>
      <c r="C85" s="39">
        <v>224889.38</v>
      </c>
      <c r="D85" s="39">
        <v>304494</v>
      </c>
      <c r="E85" s="39">
        <v>304494</v>
      </c>
      <c r="F85" s="39">
        <v>636753.15</v>
      </c>
      <c r="G85" s="39">
        <v>304494</v>
      </c>
      <c r="H85" s="39">
        <v>304494</v>
      </c>
      <c r="K85" s="77" t="str">
        <f t="shared" si="3"/>
        <v>17301</v>
      </c>
      <c r="T85">
        <v>43111</v>
      </c>
      <c r="U85" s="77" t="s">
        <v>591</v>
      </c>
      <c r="V85">
        <v>1</v>
      </c>
      <c r="W85" s="27"/>
      <c r="X85">
        <f t="shared" si="2"/>
        <v>1</v>
      </c>
      <c r="AE85" s="27" t="s">
        <v>617</v>
      </c>
      <c r="AF85">
        <v>1</v>
      </c>
    </row>
    <row r="86" spans="1:32" x14ac:dyDescent="0.25">
      <c r="A86" s="77" t="s">
        <v>1887</v>
      </c>
      <c r="B86" s="40" t="s">
        <v>1880</v>
      </c>
      <c r="C86" s="39">
        <v>54</v>
      </c>
      <c r="D86" s="39">
        <v>56</v>
      </c>
      <c r="E86" s="39">
        <v>56</v>
      </c>
      <c r="F86" s="39">
        <v>401</v>
      </c>
      <c r="G86" s="39">
        <v>56</v>
      </c>
      <c r="H86" s="39">
        <v>56</v>
      </c>
      <c r="K86" s="77" t="str">
        <f t="shared" si="3"/>
        <v>17306</v>
      </c>
      <c r="T86">
        <v>43112</v>
      </c>
      <c r="U86" s="77" t="s">
        <v>1887</v>
      </c>
      <c r="V86">
        <v>1</v>
      </c>
      <c r="W86" s="27"/>
      <c r="X86">
        <f t="shared" si="2"/>
        <v>1</v>
      </c>
      <c r="AE86" s="27" t="s">
        <v>618</v>
      </c>
      <c r="AF86">
        <v>1</v>
      </c>
    </row>
    <row r="87" spans="1:32" x14ac:dyDescent="0.25">
      <c r="A87" s="77" t="s">
        <v>1889</v>
      </c>
      <c r="B87" s="40" t="s">
        <v>1881</v>
      </c>
      <c r="C87" s="39">
        <v>2</v>
      </c>
      <c r="D87" s="39">
        <v>2</v>
      </c>
      <c r="E87" s="39">
        <v>2</v>
      </c>
      <c r="F87" s="39"/>
      <c r="G87" s="39">
        <v>2</v>
      </c>
      <c r="H87" s="39">
        <v>2</v>
      </c>
      <c r="K87" s="77" t="str">
        <f t="shared" si="3"/>
        <v>17307</v>
      </c>
      <c r="T87">
        <v>43114</v>
      </c>
      <c r="U87" s="77" t="s">
        <v>1889</v>
      </c>
      <c r="V87">
        <v>1</v>
      </c>
      <c r="W87" s="27"/>
      <c r="X87">
        <f t="shared" si="2"/>
        <v>1</v>
      </c>
      <c r="AE87" s="27" t="s">
        <v>619</v>
      </c>
      <c r="AF87">
        <v>1</v>
      </c>
    </row>
    <row r="88" spans="1:32" x14ac:dyDescent="0.25">
      <c r="A88" s="77" t="s">
        <v>1941</v>
      </c>
      <c r="B88" s="40" t="s">
        <v>1940</v>
      </c>
      <c r="C88" s="39"/>
      <c r="D88" s="39"/>
      <c r="E88" s="39"/>
      <c r="F88" s="39">
        <v>48856.5</v>
      </c>
      <c r="G88" s="39"/>
      <c r="H88" s="39"/>
      <c r="K88" s="77" t="str">
        <f t="shared" si="3"/>
        <v>17302</v>
      </c>
      <c r="T88">
        <v>43115</v>
      </c>
      <c r="U88" s="77" t="s">
        <v>1941</v>
      </c>
      <c r="V88">
        <v>1</v>
      </c>
      <c r="W88" s="27"/>
      <c r="X88">
        <f t="shared" si="2"/>
        <v>1</v>
      </c>
      <c r="AE88" s="27" t="s">
        <v>620</v>
      </c>
      <c r="AF88">
        <v>1</v>
      </c>
    </row>
    <row r="89" spans="1:32" x14ac:dyDescent="0.25">
      <c r="A89" s="77" t="s">
        <v>1954</v>
      </c>
      <c r="B89" s="40" t="s">
        <v>1953</v>
      </c>
      <c r="C89" s="39"/>
      <c r="D89" s="39"/>
      <c r="E89" s="39"/>
      <c r="F89" s="39"/>
      <c r="G89" s="39"/>
      <c r="H89" s="39"/>
      <c r="K89" s="77" t="str">
        <f t="shared" si="3"/>
        <v>17304</v>
      </c>
      <c r="N89" t="s">
        <v>1779</v>
      </c>
      <c r="T89">
        <v>43116</v>
      </c>
      <c r="U89" s="77" t="s">
        <v>1954</v>
      </c>
      <c r="V89">
        <v>1</v>
      </c>
      <c r="W89" s="27"/>
      <c r="X89">
        <f t="shared" si="2"/>
        <v>1</v>
      </c>
      <c r="AE89" s="27" t="s">
        <v>621</v>
      </c>
      <c r="AF89">
        <v>1</v>
      </c>
    </row>
    <row r="90" spans="1:32" x14ac:dyDescent="0.25">
      <c r="A90" s="77" t="s">
        <v>593</v>
      </c>
      <c r="B90" s="38" t="s">
        <v>136</v>
      </c>
      <c r="C90" s="39"/>
      <c r="D90" s="39"/>
      <c r="E90" s="39"/>
      <c r="F90" s="39"/>
      <c r="G90" s="39"/>
      <c r="H90" s="39"/>
      <c r="K90" s="77" t="str">
        <f t="shared" si="3"/>
        <v>17400</v>
      </c>
      <c r="M90" t="s">
        <v>1309</v>
      </c>
      <c r="N90" t="s">
        <v>1780</v>
      </c>
      <c r="T90">
        <v>43117</v>
      </c>
      <c r="U90" s="77" t="s">
        <v>593</v>
      </c>
      <c r="V90">
        <v>1</v>
      </c>
      <c r="W90" s="27"/>
      <c r="X90">
        <f t="shared" si="2"/>
        <v>1</v>
      </c>
      <c r="AE90" s="27" t="s">
        <v>623</v>
      </c>
      <c r="AF90">
        <v>1</v>
      </c>
    </row>
    <row r="91" spans="1:32" x14ac:dyDescent="0.25">
      <c r="A91" s="77" t="s">
        <v>595</v>
      </c>
      <c r="B91" s="40" t="s">
        <v>137</v>
      </c>
      <c r="C91" s="39"/>
      <c r="D91" s="39"/>
      <c r="E91" s="39"/>
      <c r="F91" s="39"/>
      <c r="G91" s="39"/>
      <c r="H91" s="39"/>
      <c r="K91" s="77" t="str">
        <f t="shared" si="3"/>
        <v>17401</v>
      </c>
      <c r="M91" t="s">
        <v>1311</v>
      </c>
      <c r="N91" t="s">
        <v>1781</v>
      </c>
      <c r="T91">
        <v>43118</v>
      </c>
      <c r="U91" s="77" t="s">
        <v>595</v>
      </c>
      <c r="V91">
        <v>1</v>
      </c>
      <c r="W91" s="27"/>
      <c r="X91">
        <f t="shared" si="2"/>
        <v>1</v>
      </c>
      <c r="AE91" s="27" t="s">
        <v>625</v>
      </c>
      <c r="AF91">
        <v>1</v>
      </c>
    </row>
    <row r="92" spans="1:32" x14ac:dyDescent="0.25">
      <c r="A92" s="77" t="s">
        <v>597</v>
      </c>
      <c r="B92" s="36" t="s">
        <v>138</v>
      </c>
      <c r="C92" s="37">
        <v>1406958093.3900001</v>
      </c>
      <c r="D92" s="37">
        <v>1320647836</v>
      </c>
      <c r="E92" s="37">
        <v>1320647836</v>
      </c>
      <c r="F92" s="198">
        <f>1300103376.01+114324492.27</f>
        <v>1414427868.28</v>
      </c>
      <c r="G92" s="37">
        <v>1320647836</v>
      </c>
      <c r="H92" s="37">
        <v>1320647836</v>
      </c>
      <c r="K92" s="77" t="str">
        <f t="shared" si="3"/>
        <v>18000</v>
      </c>
      <c r="M92" t="s">
        <v>1313</v>
      </c>
      <c r="N92" t="s">
        <v>1782</v>
      </c>
      <c r="T92">
        <v>43121</v>
      </c>
      <c r="U92" s="77" t="s">
        <v>597</v>
      </c>
      <c r="V92">
        <v>1</v>
      </c>
      <c r="W92" s="27"/>
      <c r="X92">
        <f t="shared" si="2"/>
        <v>1</v>
      </c>
      <c r="AE92" s="27" t="s">
        <v>626</v>
      </c>
      <c r="AF92">
        <v>1</v>
      </c>
    </row>
    <row r="93" spans="1:32" x14ac:dyDescent="0.25">
      <c r="A93" s="77" t="s">
        <v>599</v>
      </c>
      <c r="B93" s="38" t="s">
        <v>139</v>
      </c>
      <c r="C93" s="39">
        <v>1406958093.3900001</v>
      </c>
      <c r="D93" s="39">
        <v>1320647836</v>
      </c>
      <c r="E93" s="39">
        <v>1320647836</v>
      </c>
      <c r="F93" s="197">
        <f>1300103376.01+114324492.27</f>
        <v>1414427868.28</v>
      </c>
      <c r="G93" s="39">
        <v>1320647836</v>
      </c>
      <c r="H93" s="39">
        <v>1320647836</v>
      </c>
      <c r="K93" s="77" t="str">
        <f t="shared" si="3"/>
        <v>18100</v>
      </c>
      <c r="M93" t="s">
        <v>1315</v>
      </c>
      <c r="T93">
        <v>43122</v>
      </c>
      <c r="U93" s="77" t="s">
        <v>599</v>
      </c>
      <c r="V93">
        <v>1</v>
      </c>
      <c r="W93" s="27"/>
      <c r="X93">
        <f t="shared" si="2"/>
        <v>1</v>
      </c>
      <c r="AE93" s="27" t="s">
        <v>627</v>
      </c>
      <c r="AF93">
        <v>1</v>
      </c>
    </row>
    <row r="94" spans="1:32" x14ac:dyDescent="0.25">
      <c r="A94" s="77" t="s">
        <v>601</v>
      </c>
      <c r="B94" s="40" t="s">
        <v>140</v>
      </c>
      <c r="C94" s="39">
        <v>357648441.68000001</v>
      </c>
      <c r="D94" s="39">
        <v>391400006</v>
      </c>
      <c r="E94" s="39">
        <v>391400006</v>
      </c>
      <c r="F94" s="197">
        <f>415756178.03+114324492.27</f>
        <v>530080670.29999995</v>
      </c>
      <c r="G94" s="39">
        <v>391400006</v>
      </c>
      <c r="H94" s="39">
        <v>391400006</v>
      </c>
      <c r="K94" s="77" t="str">
        <f t="shared" si="3"/>
        <v>18101</v>
      </c>
      <c r="M94" t="s">
        <v>1316</v>
      </c>
      <c r="N94" t="s">
        <v>1783</v>
      </c>
      <c r="T94">
        <v>43123</v>
      </c>
      <c r="U94" s="77" t="s">
        <v>601</v>
      </c>
      <c r="V94">
        <v>1</v>
      </c>
      <c r="W94" s="27"/>
      <c r="X94">
        <f t="shared" si="2"/>
        <v>1</v>
      </c>
      <c r="AE94" s="27" t="s">
        <v>628</v>
      </c>
      <c r="AF94">
        <v>1</v>
      </c>
    </row>
    <row r="95" spans="1:32" x14ac:dyDescent="0.25">
      <c r="A95" s="77" t="s">
        <v>603</v>
      </c>
      <c r="B95" s="40" t="s">
        <v>141</v>
      </c>
      <c r="C95" s="39">
        <v>5455211.8500000006</v>
      </c>
      <c r="D95" s="39">
        <v>10955438</v>
      </c>
      <c r="E95" s="39">
        <v>10955438</v>
      </c>
      <c r="F95" s="39">
        <v>6011466.75</v>
      </c>
      <c r="G95" s="39">
        <v>10955438</v>
      </c>
      <c r="H95" s="39">
        <v>10955438</v>
      </c>
      <c r="K95" s="77" t="str">
        <f t="shared" si="3"/>
        <v>18102</v>
      </c>
      <c r="N95" t="s">
        <v>1784</v>
      </c>
      <c r="T95">
        <v>43124</v>
      </c>
      <c r="U95" s="77" t="s">
        <v>603</v>
      </c>
      <c r="V95">
        <v>1</v>
      </c>
      <c r="W95" s="27"/>
      <c r="X95">
        <f t="shared" si="2"/>
        <v>1</v>
      </c>
      <c r="AE95" s="27" t="s">
        <v>630</v>
      </c>
      <c r="AF95">
        <v>1</v>
      </c>
    </row>
    <row r="96" spans="1:32" x14ac:dyDescent="0.25">
      <c r="A96" s="77" t="s">
        <v>604</v>
      </c>
      <c r="B96" s="40" t="s">
        <v>142</v>
      </c>
      <c r="C96" s="39">
        <v>4548653.7399999993</v>
      </c>
      <c r="D96" s="39">
        <v>4667006</v>
      </c>
      <c r="E96" s="39">
        <v>4667006</v>
      </c>
      <c r="F96" s="39">
        <v>12082443.460000001</v>
      </c>
      <c r="G96" s="39">
        <v>4667006</v>
      </c>
      <c r="H96" s="39">
        <v>4667006</v>
      </c>
      <c r="K96" s="77" t="str">
        <f t="shared" si="3"/>
        <v>18103</v>
      </c>
      <c r="M96" t="s">
        <v>1318</v>
      </c>
      <c r="N96" t="s">
        <v>1785</v>
      </c>
      <c r="T96">
        <v>43125</v>
      </c>
      <c r="U96" s="77" t="s">
        <v>604</v>
      </c>
      <c r="V96">
        <v>1</v>
      </c>
      <c r="W96" s="27"/>
      <c r="X96">
        <f t="shared" si="2"/>
        <v>1</v>
      </c>
      <c r="AE96" s="27" t="s">
        <v>631</v>
      </c>
      <c r="AF96">
        <v>1</v>
      </c>
    </row>
    <row r="97" spans="1:32" x14ac:dyDescent="0.25">
      <c r="A97" s="77" t="s">
        <v>605</v>
      </c>
      <c r="B97" s="40" t="s">
        <v>143</v>
      </c>
      <c r="C97" s="39">
        <v>7757683.459999999</v>
      </c>
      <c r="D97" s="39">
        <v>7397468</v>
      </c>
      <c r="E97" s="39">
        <v>7397468</v>
      </c>
      <c r="F97" s="39">
        <v>10027584.530000001</v>
      </c>
      <c r="G97" s="39">
        <v>7397468</v>
      </c>
      <c r="H97" s="39">
        <v>7397468</v>
      </c>
      <c r="K97" s="77" t="str">
        <f t="shared" si="3"/>
        <v>18104</v>
      </c>
      <c r="M97" t="s">
        <v>1320</v>
      </c>
      <c r="N97" t="s">
        <v>1786</v>
      </c>
      <c r="T97">
        <v>43126</v>
      </c>
      <c r="U97" s="77" t="s">
        <v>605</v>
      </c>
      <c r="V97">
        <v>1</v>
      </c>
      <c r="W97" s="27"/>
      <c r="X97">
        <f t="shared" si="2"/>
        <v>1</v>
      </c>
      <c r="AE97" s="27" t="s">
        <v>633</v>
      </c>
      <c r="AF97">
        <v>1</v>
      </c>
    </row>
    <row r="98" spans="1:32" x14ac:dyDescent="0.25">
      <c r="A98" s="77" t="s">
        <v>606</v>
      </c>
      <c r="B98" s="40" t="s">
        <v>144</v>
      </c>
      <c r="C98" s="39"/>
      <c r="D98" s="39">
        <v>12566924</v>
      </c>
      <c r="E98" s="39">
        <v>12566924</v>
      </c>
      <c r="F98" s="39"/>
      <c r="G98" s="39">
        <v>12566924</v>
      </c>
      <c r="H98" s="39">
        <v>12566924</v>
      </c>
      <c r="K98" s="77" t="str">
        <f t="shared" si="3"/>
        <v>18105</v>
      </c>
      <c r="M98" t="s">
        <v>1322</v>
      </c>
      <c r="N98" t="s">
        <v>1787</v>
      </c>
      <c r="T98">
        <v>43127</v>
      </c>
      <c r="U98" s="77" t="s">
        <v>606</v>
      </c>
      <c r="V98">
        <v>1</v>
      </c>
      <c r="W98" s="27"/>
      <c r="X98">
        <f t="shared" si="2"/>
        <v>1</v>
      </c>
      <c r="AE98" s="27" t="s">
        <v>635</v>
      </c>
      <c r="AF98">
        <v>1</v>
      </c>
    </row>
    <row r="99" spans="1:32" x14ac:dyDescent="0.25">
      <c r="A99" s="77" t="s">
        <v>607</v>
      </c>
      <c r="B99" s="40" t="s">
        <v>145</v>
      </c>
      <c r="C99" s="39">
        <v>1273538.3399999999</v>
      </c>
      <c r="D99" s="39">
        <v>0</v>
      </c>
      <c r="E99" s="39">
        <v>0</v>
      </c>
      <c r="F99" s="39"/>
      <c r="G99" s="39">
        <v>0</v>
      </c>
      <c r="H99" s="39">
        <v>0</v>
      </c>
      <c r="K99" s="77" t="str">
        <f t="shared" si="3"/>
        <v>18106</v>
      </c>
      <c r="M99" t="s">
        <v>1324</v>
      </c>
      <c r="N99" t="s">
        <v>1788</v>
      </c>
      <c r="T99">
        <v>43128</v>
      </c>
      <c r="U99" s="77" t="s">
        <v>607</v>
      </c>
      <c r="V99">
        <v>1</v>
      </c>
      <c r="W99" s="27"/>
      <c r="X99">
        <f t="shared" si="2"/>
        <v>1</v>
      </c>
      <c r="AE99" s="27" t="s">
        <v>637</v>
      </c>
      <c r="AF99">
        <v>1</v>
      </c>
    </row>
    <row r="100" spans="1:32" x14ac:dyDescent="0.25">
      <c r="A100" s="77" t="s">
        <v>608</v>
      </c>
      <c r="B100" s="40" t="s">
        <v>146</v>
      </c>
      <c r="C100" s="39">
        <v>351804864.0400002</v>
      </c>
      <c r="D100" s="39">
        <v>321255897</v>
      </c>
      <c r="E100" s="39">
        <v>321255897</v>
      </c>
      <c r="F100" s="39">
        <v>296357978.1099999</v>
      </c>
      <c r="G100" s="39">
        <v>321255897</v>
      </c>
      <c r="H100" s="39">
        <v>321255897</v>
      </c>
      <c r="K100" s="77" t="str">
        <f t="shared" si="3"/>
        <v>18107</v>
      </c>
      <c r="M100" t="s">
        <v>1326</v>
      </c>
      <c r="N100" t="s">
        <v>1789</v>
      </c>
      <c r="T100">
        <v>43129</v>
      </c>
      <c r="U100" s="77" t="s">
        <v>608</v>
      </c>
      <c r="V100">
        <v>1</v>
      </c>
      <c r="W100" s="27"/>
      <c r="X100">
        <f t="shared" si="2"/>
        <v>1</v>
      </c>
      <c r="AE100" s="27" t="s">
        <v>639</v>
      </c>
      <c r="AF100">
        <v>1</v>
      </c>
    </row>
    <row r="101" spans="1:32" x14ac:dyDescent="0.25">
      <c r="A101" s="77" t="s">
        <v>610</v>
      </c>
      <c r="B101" s="40" t="s">
        <v>147</v>
      </c>
      <c r="C101" s="39">
        <v>78946401.819999978</v>
      </c>
      <c r="D101" s="39">
        <v>67944649</v>
      </c>
      <c r="E101" s="39">
        <v>67944649</v>
      </c>
      <c r="F101" s="39">
        <v>87621372.100000024</v>
      </c>
      <c r="G101" s="39">
        <v>67944649</v>
      </c>
      <c r="H101" s="39">
        <v>67944649</v>
      </c>
      <c r="K101" s="77" t="str">
        <f t="shared" si="3"/>
        <v>18108</v>
      </c>
      <c r="M101" t="s">
        <v>1328</v>
      </c>
      <c r="N101" t="s">
        <v>1790</v>
      </c>
      <c r="T101">
        <v>43130</v>
      </c>
      <c r="U101" s="77" t="s">
        <v>610</v>
      </c>
      <c r="V101">
        <v>1</v>
      </c>
      <c r="W101" s="27"/>
      <c r="X101">
        <f t="shared" si="2"/>
        <v>1</v>
      </c>
      <c r="AE101" s="27" t="s">
        <v>641</v>
      </c>
      <c r="AF101">
        <v>1</v>
      </c>
    </row>
    <row r="102" spans="1:32" x14ac:dyDescent="0.25">
      <c r="A102" s="77" t="s">
        <v>611</v>
      </c>
      <c r="B102" s="40" t="s">
        <v>148</v>
      </c>
      <c r="C102" s="39">
        <v>2638142.7800000003</v>
      </c>
      <c r="D102" s="39">
        <v>3102298</v>
      </c>
      <c r="E102" s="39">
        <v>3102298</v>
      </c>
      <c r="F102" s="39">
        <v>3258146.1900000009</v>
      </c>
      <c r="G102" s="39">
        <v>3102298</v>
      </c>
      <c r="H102" s="39">
        <v>3102298</v>
      </c>
      <c r="K102" s="77" t="str">
        <f t="shared" si="3"/>
        <v>18109</v>
      </c>
      <c r="M102" t="s">
        <v>1330</v>
      </c>
      <c r="T102">
        <v>43131</v>
      </c>
      <c r="U102" s="77" t="s">
        <v>611</v>
      </c>
      <c r="V102">
        <v>1</v>
      </c>
      <c r="W102" s="27"/>
      <c r="X102">
        <f t="shared" si="2"/>
        <v>1</v>
      </c>
      <c r="AE102" s="27" t="s">
        <v>643</v>
      </c>
      <c r="AF102">
        <v>1</v>
      </c>
    </row>
    <row r="103" spans="1:32" x14ac:dyDescent="0.25">
      <c r="A103" s="77" t="s">
        <v>612</v>
      </c>
      <c r="B103" s="40" t="s">
        <v>149</v>
      </c>
      <c r="C103" s="39">
        <v>22173091.729999989</v>
      </c>
      <c r="D103" s="39">
        <v>23373402</v>
      </c>
      <c r="E103" s="39">
        <v>23373402</v>
      </c>
      <c r="F103" s="39">
        <v>24141219.700000003</v>
      </c>
      <c r="G103" s="39">
        <v>23373402</v>
      </c>
      <c r="H103" s="39">
        <v>23373402</v>
      </c>
      <c r="K103" s="77" t="str">
        <f t="shared" si="3"/>
        <v>18110</v>
      </c>
      <c r="M103" t="s">
        <v>1332</v>
      </c>
      <c r="T103">
        <v>43132</v>
      </c>
      <c r="U103" s="77" t="s">
        <v>612</v>
      </c>
      <c r="V103">
        <v>1</v>
      </c>
      <c r="W103" s="27"/>
      <c r="X103">
        <f t="shared" si="2"/>
        <v>1</v>
      </c>
      <c r="AE103" s="27" t="s">
        <v>645</v>
      </c>
      <c r="AF103">
        <v>1</v>
      </c>
    </row>
    <row r="104" spans="1:32" x14ac:dyDescent="0.25">
      <c r="A104" s="77" t="s">
        <v>613</v>
      </c>
      <c r="B104" s="40" t="s">
        <v>150</v>
      </c>
      <c r="C104" s="39">
        <v>2333168.4399999976</v>
      </c>
      <c r="D104" s="39">
        <v>2432200</v>
      </c>
      <c r="E104" s="39">
        <v>2432200</v>
      </c>
      <c r="F104" s="39">
        <v>2540180.69</v>
      </c>
      <c r="G104" s="39">
        <v>2432200</v>
      </c>
      <c r="H104" s="39">
        <v>2432200</v>
      </c>
      <c r="K104" s="77" t="str">
        <f t="shared" si="3"/>
        <v>18111</v>
      </c>
      <c r="N104" t="s">
        <v>1791</v>
      </c>
      <c r="T104">
        <v>43133</v>
      </c>
      <c r="U104" s="77" t="s">
        <v>613</v>
      </c>
      <c r="V104">
        <v>1</v>
      </c>
      <c r="W104" s="27"/>
      <c r="X104">
        <f t="shared" si="2"/>
        <v>1</v>
      </c>
      <c r="AE104" s="27" t="s">
        <v>647</v>
      </c>
      <c r="AF104">
        <v>1</v>
      </c>
    </row>
    <row r="105" spans="1:32" x14ac:dyDescent="0.25">
      <c r="A105" s="77" t="s">
        <v>614</v>
      </c>
      <c r="B105" s="40" t="s">
        <v>151</v>
      </c>
      <c r="C105" s="39">
        <v>559717429.4799999</v>
      </c>
      <c r="D105" s="39">
        <v>420000348</v>
      </c>
      <c r="E105" s="39">
        <v>420000348</v>
      </c>
      <c r="F105" s="39">
        <v>430420008.33000016</v>
      </c>
      <c r="G105" s="39">
        <v>420000348</v>
      </c>
      <c r="H105" s="39">
        <v>420000348</v>
      </c>
      <c r="K105" s="77" t="str">
        <f t="shared" si="3"/>
        <v>18112</v>
      </c>
      <c r="N105" t="s">
        <v>1791</v>
      </c>
      <c r="T105">
        <v>43134</v>
      </c>
      <c r="U105" s="77" t="s">
        <v>614</v>
      </c>
      <c r="V105">
        <v>1</v>
      </c>
      <c r="W105" s="27"/>
      <c r="X105">
        <f t="shared" si="2"/>
        <v>1</v>
      </c>
      <c r="AE105" s="27" t="s">
        <v>649</v>
      </c>
      <c r="AF105">
        <v>1</v>
      </c>
    </row>
    <row r="106" spans="1:32" x14ac:dyDescent="0.25">
      <c r="A106" s="77" t="s">
        <v>615</v>
      </c>
      <c r="B106" s="40" t="s">
        <v>152</v>
      </c>
      <c r="C106" s="39">
        <v>1164596.2900000003</v>
      </c>
      <c r="D106" s="39">
        <v>3369361</v>
      </c>
      <c r="E106" s="39">
        <v>3369361</v>
      </c>
      <c r="F106" s="39">
        <v>1615044.42</v>
      </c>
      <c r="G106" s="39">
        <v>3369361</v>
      </c>
      <c r="H106" s="39">
        <v>3369361</v>
      </c>
      <c r="K106" s="77" t="str">
        <f t="shared" si="3"/>
        <v>18113</v>
      </c>
      <c r="M106" t="s">
        <v>1334</v>
      </c>
      <c r="N106" t="s">
        <v>1792</v>
      </c>
      <c r="T106">
        <v>43136</v>
      </c>
      <c r="U106" s="77" t="s">
        <v>615</v>
      </c>
      <c r="V106">
        <v>1</v>
      </c>
      <c r="W106" s="27"/>
      <c r="X106">
        <f t="shared" si="2"/>
        <v>1</v>
      </c>
      <c r="AE106" s="27" t="s">
        <v>651</v>
      </c>
      <c r="AF106">
        <v>1</v>
      </c>
    </row>
    <row r="107" spans="1:32" x14ac:dyDescent="0.25">
      <c r="A107" s="77" t="s">
        <v>616</v>
      </c>
      <c r="B107" s="40" t="s">
        <v>153</v>
      </c>
      <c r="C107" s="39">
        <v>447913.57999999996</v>
      </c>
      <c r="D107" s="39">
        <v>473101</v>
      </c>
      <c r="E107" s="39">
        <v>473101</v>
      </c>
      <c r="F107" s="39">
        <v>516722.09999999992</v>
      </c>
      <c r="G107" s="39">
        <v>473101</v>
      </c>
      <c r="H107" s="39">
        <v>473101</v>
      </c>
      <c r="K107" s="77" t="str">
        <f t="shared" si="3"/>
        <v>18114</v>
      </c>
      <c r="M107" t="s">
        <v>1334</v>
      </c>
      <c r="T107">
        <v>43137</v>
      </c>
      <c r="U107" s="77" t="s">
        <v>616</v>
      </c>
      <c r="V107">
        <v>1</v>
      </c>
      <c r="W107" s="27"/>
      <c r="X107">
        <f t="shared" si="2"/>
        <v>1</v>
      </c>
      <c r="AE107" s="27" t="s">
        <v>653</v>
      </c>
      <c r="AF107">
        <v>1</v>
      </c>
    </row>
    <row r="108" spans="1:32" x14ac:dyDescent="0.25">
      <c r="A108" s="77" t="s">
        <v>617</v>
      </c>
      <c r="B108" s="40" t="s">
        <v>154</v>
      </c>
      <c r="C108" s="39">
        <v>1015205.0200000004</v>
      </c>
      <c r="D108" s="39">
        <v>909733</v>
      </c>
      <c r="E108" s="39">
        <v>909733</v>
      </c>
      <c r="F108" s="39">
        <v>1074781.6800000002</v>
      </c>
      <c r="G108" s="39">
        <v>909733</v>
      </c>
      <c r="H108" s="39">
        <v>909733</v>
      </c>
      <c r="K108" s="77" t="str">
        <f t="shared" si="3"/>
        <v>18115</v>
      </c>
      <c r="M108" t="s">
        <v>1336</v>
      </c>
      <c r="T108">
        <v>43138</v>
      </c>
      <c r="U108" s="77" t="s">
        <v>617</v>
      </c>
      <c r="V108">
        <v>1</v>
      </c>
      <c r="W108" s="27"/>
      <c r="X108">
        <f t="shared" si="2"/>
        <v>1</v>
      </c>
      <c r="AE108" s="27" t="s">
        <v>655</v>
      </c>
      <c r="AF108">
        <v>1</v>
      </c>
    </row>
    <row r="109" spans="1:32" x14ac:dyDescent="0.25">
      <c r="A109" s="77" t="s">
        <v>1733</v>
      </c>
      <c r="B109" s="40" t="s">
        <v>1700</v>
      </c>
      <c r="C109" s="39">
        <v>10033751.139999999</v>
      </c>
      <c r="D109" s="39">
        <v>44800005</v>
      </c>
      <c r="E109" s="39">
        <v>44800005</v>
      </c>
      <c r="F109" s="39">
        <v>8680249.9199999999</v>
      </c>
      <c r="G109" s="39">
        <v>44800005</v>
      </c>
      <c r="H109" s="39">
        <v>44800005</v>
      </c>
      <c r="K109" s="77" t="str">
        <f t="shared" si="3"/>
        <v>18117</v>
      </c>
      <c r="T109">
        <v>43139</v>
      </c>
      <c r="U109" s="77" t="s">
        <v>1733</v>
      </c>
      <c r="V109">
        <v>1</v>
      </c>
      <c r="W109" s="27"/>
      <c r="X109">
        <f t="shared" si="2"/>
        <v>1</v>
      </c>
      <c r="AE109" s="27" t="s">
        <v>656</v>
      </c>
      <c r="AF109">
        <v>1</v>
      </c>
    </row>
    <row r="110" spans="1:32" x14ac:dyDescent="0.25">
      <c r="A110" s="77" t="s">
        <v>1734</v>
      </c>
      <c r="B110" s="40" t="s">
        <v>1701</v>
      </c>
      <c r="C110" s="39"/>
      <c r="D110" s="39">
        <v>6000000</v>
      </c>
      <c r="E110" s="39">
        <v>6000000</v>
      </c>
      <c r="F110" s="39"/>
      <c r="G110" s="39">
        <v>6000000</v>
      </c>
      <c r="H110" s="39">
        <v>6000000</v>
      </c>
      <c r="K110" s="77" t="str">
        <f t="shared" si="3"/>
        <v>18118</v>
      </c>
      <c r="T110">
        <v>43140</v>
      </c>
      <c r="U110" s="77" t="s">
        <v>1734</v>
      </c>
      <c r="V110">
        <v>1</v>
      </c>
      <c r="W110" s="27"/>
      <c r="X110">
        <f t="shared" si="2"/>
        <v>1</v>
      </c>
      <c r="AE110" s="27" t="s">
        <v>658</v>
      </c>
      <c r="AF110">
        <v>1</v>
      </c>
    </row>
    <row r="111" spans="1:32" x14ac:dyDescent="0.25">
      <c r="A111" s="77" t="s">
        <v>618</v>
      </c>
      <c r="B111" s="36" t="s">
        <v>155</v>
      </c>
      <c r="C111" s="37"/>
      <c r="D111" s="37"/>
      <c r="E111" s="37"/>
      <c r="F111" s="37"/>
      <c r="G111" s="37"/>
      <c r="H111" s="37"/>
      <c r="K111" s="77" t="str">
        <f t="shared" si="3"/>
        <v>19000</v>
      </c>
      <c r="T111">
        <v>43141</v>
      </c>
      <c r="U111" s="77" t="s">
        <v>618</v>
      </c>
      <c r="V111">
        <v>1</v>
      </c>
      <c r="W111" s="27"/>
      <c r="X111">
        <f t="shared" si="2"/>
        <v>1</v>
      </c>
      <c r="AE111" s="27" t="s">
        <v>659</v>
      </c>
      <c r="AF111">
        <v>1</v>
      </c>
    </row>
    <row r="112" spans="1:32" x14ac:dyDescent="0.25">
      <c r="A112" s="77" t="s">
        <v>619</v>
      </c>
      <c r="B112" s="38" t="s">
        <v>156</v>
      </c>
      <c r="C112" s="39"/>
      <c r="D112" s="39"/>
      <c r="E112" s="39"/>
      <c r="F112" s="39"/>
      <c r="G112" s="39"/>
      <c r="H112" s="39"/>
      <c r="K112" s="77" t="str">
        <f t="shared" si="3"/>
        <v>19100</v>
      </c>
      <c r="T112">
        <v>43142</v>
      </c>
      <c r="U112" s="77" t="s">
        <v>619</v>
      </c>
      <c r="V112">
        <v>1</v>
      </c>
      <c r="W112" s="27"/>
      <c r="X112">
        <f t="shared" si="2"/>
        <v>1</v>
      </c>
      <c r="AE112" s="27" t="s">
        <v>661</v>
      </c>
      <c r="AF112">
        <v>1</v>
      </c>
    </row>
    <row r="113" spans="1:32" x14ac:dyDescent="0.25">
      <c r="A113" s="77" t="s">
        <v>620</v>
      </c>
      <c r="B113" s="40" t="s">
        <v>157</v>
      </c>
      <c r="C113" s="39"/>
      <c r="D113" s="39"/>
      <c r="E113" s="39"/>
      <c r="F113" s="39"/>
      <c r="G113" s="39"/>
      <c r="H113" s="39"/>
      <c r="K113" s="77" t="str">
        <f t="shared" si="3"/>
        <v>19101</v>
      </c>
      <c r="T113">
        <v>43143</v>
      </c>
      <c r="U113" s="77" t="s">
        <v>620</v>
      </c>
      <c r="V113">
        <v>1</v>
      </c>
      <c r="W113" s="27"/>
      <c r="X113">
        <f t="shared" si="2"/>
        <v>1</v>
      </c>
      <c r="AE113" s="27" t="s">
        <v>663</v>
      </c>
      <c r="AF113">
        <v>1</v>
      </c>
    </row>
    <row r="114" spans="1:32" x14ac:dyDescent="0.25">
      <c r="A114" s="77" t="s">
        <v>1736</v>
      </c>
      <c r="B114" s="36" t="s">
        <v>1702</v>
      </c>
      <c r="C114" s="37">
        <v>22898891.550000001</v>
      </c>
      <c r="D114" s="37">
        <v>112000000</v>
      </c>
      <c r="E114" s="37">
        <v>112000000</v>
      </c>
      <c r="F114" s="37">
        <v>14498756.369999999</v>
      </c>
      <c r="G114" s="37">
        <v>112000000</v>
      </c>
      <c r="H114" s="37">
        <v>112000000</v>
      </c>
      <c r="K114" s="77" t="str">
        <f t="shared" si="3"/>
        <v>16000</v>
      </c>
      <c r="T114">
        <v>43144</v>
      </c>
      <c r="U114" s="77" t="s">
        <v>1736</v>
      </c>
      <c r="V114">
        <v>1</v>
      </c>
      <c r="W114" s="27"/>
      <c r="X114">
        <f t="shared" si="2"/>
        <v>1</v>
      </c>
      <c r="AE114" s="27" t="s">
        <v>665</v>
      </c>
      <c r="AF114">
        <v>1</v>
      </c>
    </row>
    <row r="115" spans="1:32" x14ac:dyDescent="0.25">
      <c r="A115" s="77" t="s">
        <v>1737</v>
      </c>
      <c r="B115" s="38" t="s">
        <v>1703</v>
      </c>
      <c r="C115" s="39">
        <v>22898891.550000001</v>
      </c>
      <c r="D115" s="39">
        <v>112000000</v>
      </c>
      <c r="E115" s="39">
        <v>112000000</v>
      </c>
      <c r="F115" s="39">
        <v>14498756.369999999</v>
      </c>
      <c r="G115" s="39">
        <v>112000000</v>
      </c>
      <c r="H115" s="39">
        <v>112000000</v>
      </c>
      <c r="K115" s="77" t="str">
        <f t="shared" si="3"/>
        <v>16100</v>
      </c>
      <c r="N115" t="s">
        <v>1793</v>
      </c>
      <c r="T115" s="33">
        <v>43200</v>
      </c>
      <c r="U115" s="77" t="s">
        <v>1737</v>
      </c>
      <c r="V115">
        <v>1</v>
      </c>
      <c r="W115" s="27"/>
      <c r="X115">
        <f t="shared" si="2"/>
        <v>1</v>
      </c>
      <c r="AE115" s="27" t="s">
        <v>667</v>
      </c>
      <c r="AF115">
        <v>1</v>
      </c>
    </row>
    <row r="116" spans="1:32" x14ac:dyDescent="0.25">
      <c r="A116" s="77" t="s">
        <v>1738</v>
      </c>
      <c r="B116" s="40" t="s">
        <v>1704</v>
      </c>
      <c r="C116" s="39">
        <v>22297923.780000001</v>
      </c>
      <c r="D116" s="39">
        <v>100000000</v>
      </c>
      <c r="E116" s="39">
        <v>100000000</v>
      </c>
      <c r="F116" s="39">
        <v>11975125.52</v>
      </c>
      <c r="G116" s="39">
        <v>100000000</v>
      </c>
      <c r="H116" s="39">
        <v>100000000</v>
      </c>
      <c r="K116" s="77" t="str">
        <f t="shared" si="3"/>
        <v>16101</v>
      </c>
      <c r="N116" t="s">
        <v>1794</v>
      </c>
      <c r="T116">
        <v>43201</v>
      </c>
      <c r="U116" s="77" t="s">
        <v>1738</v>
      </c>
      <c r="V116">
        <v>1</v>
      </c>
      <c r="W116" s="27"/>
      <c r="X116">
        <f t="shared" si="2"/>
        <v>1</v>
      </c>
      <c r="AE116" s="27" t="s">
        <v>669</v>
      </c>
      <c r="AF116">
        <v>1</v>
      </c>
    </row>
    <row r="117" spans="1:32" x14ac:dyDescent="0.25">
      <c r="A117" s="77" t="s">
        <v>1739</v>
      </c>
      <c r="B117" s="40" t="s">
        <v>1705</v>
      </c>
      <c r="C117" s="39">
        <v>600967.77000000014</v>
      </c>
      <c r="D117" s="39">
        <v>2000000</v>
      </c>
      <c r="E117" s="39">
        <v>2000000</v>
      </c>
      <c r="F117" s="39">
        <v>882153.19000000006</v>
      </c>
      <c r="G117" s="39">
        <v>2000000</v>
      </c>
      <c r="H117" s="39">
        <v>2000000</v>
      </c>
      <c r="K117" s="77" t="str">
        <f t="shared" si="3"/>
        <v>16102</v>
      </c>
      <c r="M117" t="s">
        <v>1338</v>
      </c>
      <c r="N117" t="s">
        <v>1795</v>
      </c>
      <c r="T117">
        <v>43202</v>
      </c>
      <c r="U117" s="77" t="s">
        <v>1739</v>
      </c>
      <c r="V117">
        <v>1</v>
      </c>
      <c r="W117" s="27"/>
      <c r="X117">
        <f t="shared" si="2"/>
        <v>1</v>
      </c>
      <c r="AE117" s="27" t="s">
        <v>671</v>
      </c>
      <c r="AF117">
        <v>1</v>
      </c>
    </row>
    <row r="118" spans="1:32" x14ac:dyDescent="0.25">
      <c r="A118" s="77" t="s">
        <v>1740</v>
      </c>
      <c r="B118" s="40" t="s">
        <v>1706</v>
      </c>
      <c r="C118" s="39"/>
      <c r="D118" s="39">
        <v>5000000</v>
      </c>
      <c r="E118" s="39">
        <v>5000000</v>
      </c>
      <c r="F118" s="39">
        <v>817115.92</v>
      </c>
      <c r="G118" s="39">
        <v>5000000</v>
      </c>
      <c r="H118" s="39">
        <v>5000000</v>
      </c>
      <c r="K118" s="77" t="str">
        <f t="shared" si="3"/>
        <v>16103</v>
      </c>
      <c r="M118" t="s">
        <v>1340</v>
      </c>
      <c r="T118">
        <v>43203</v>
      </c>
      <c r="U118" s="77" t="s">
        <v>1740</v>
      </c>
      <c r="V118">
        <v>1</v>
      </c>
      <c r="W118" s="27"/>
      <c r="X118">
        <f t="shared" si="2"/>
        <v>1</v>
      </c>
      <c r="AE118" s="27" t="s">
        <v>673</v>
      </c>
      <c r="AF118">
        <v>1</v>
      </c>
    </row>
    <row r="119" spans="1:32" x14ac:dyDescent="0.25">
      <c r="A119" s="77" t="s">
        <v>1741</v>
      </c>
      <c r="B119" s="40" t="s">
        <v>1707</v>
      </c>
      <c r="C119" s="39"/>
      <c r="D119" s="39">
        <v>5000000</v>
      </c>
      <c r="E119" s="39">
        <v>5000000</v>
      </c>
      <c r="F119" s="39">
        <v>824361.74</v>
      </c>
      <c r="G119" s="39">
        <v>5000000</v>
      </c>
      <c r="H119" s="39">
        <v>5000000</v>
      </c>
      <c r="K119" s="77" t="str">
        <f t="shared" si="3"/>
        <v>16104</v>
      </c>
      <c r="M119" t="s">
        <v>1342</v>
      </c>
      <c r="T119">
        <v>43204</v>
      </c>
      <c r="U119" s="77" t="s">
        <v>1741</v>
      </c>
      <c r="V119">
        <v>1</v>
      </c>
      <c r="W119" s="27"/>
      <c r="X119">
        <f t="shared" si="2"/>
        <v>1</v>
      </c>
      <c r="AE119" s="27" t="s">
        <v>675</v>
      </c>
      <c r="AF119">
        <v>1</v>
      </c>
    </row>
    <row r="120" spans="1:32" x14ac:dyDescent="0.25">
      <c r="A120" s="77" t="s">
        <v>621</v>
      </c>
      <c r="B120" s="62" t="s">
        <v>158</v>
      </c>
      <c r="C120" s="63">
        <v>1757028650.8599994</v>
      </c>
      <c r="D120" s="63">
        <v>1380920564</v>
      </c>
      <c r="E120" s="63">
        <v>1380920564</v>
      </c>
      <c r="F120" s="63">
        <v>1613536827.1799998</v>
      </c>
      <c r="G120" s="63">
        <v>1380920564</v>
      </c>
      <c r="H120" s="63">
        <v>1380920564</v>
      </c>
      <c r="K120" s="77" t="str">
        <f t="shared" si="3"/>
        <v>40000</v>
      </c>
      <c r="T120">
        <v>43205</v>
      </c>
      <c r="U120" s="77" t="s">
        <v>621</v>
      </c>
      <c r="V120">
        <v>1</v>
      </c>
      <c r="W120" s="27"/>
      <c r="X120">
        <f t="shared" si="2"/>
        <v>1</v>
      </c>
      <c r="AE120" s="27" t="s">
        <v>677</v>
      </c>
      <c r="AF120">
        <v>1</v>
      </c>
    </row>
    <row r="121" spans="1:32" x14ac:dyDescent="0.25">
      <c r="A121" s="77" t="s">
        <v>623</v>
      </c>
      <c r="B121" s="36" t="s">
        <v>159</v>
      </c>
      <c r="C121" s="37">
        <v>1650939946.0799994</v>
      </c>
      <c r="D121" s="37">
        <v>1304012711</v>
      </c>
      <c r="E121" s="37">
        <v>1304012711</v>
      </c>
      <c r="F121" s="37">
        <v>1548857046.8399999</v>
      </c>
      <c r="G121" s="37">
        <v>1304012711</v>
      </c>
      <c r="H121" s="37">
        <v>1304012711</v>
      </c>
      <c r="K121" s="77" t="str">
        <f t="shared" si="3"/>
        <v>43000</v>
      </c>
      <c r="M121" t="s">
        <v>1344</v>
      </c>
      <c r="T121">
        <v>43206</v>
      </c>
      <c r="U121" s="77" t="s">
        <v>623</v>
      </c>
      <c r="V121">
        <v>1</v>
      </c>
      <c r="W121" s="27"/>
      <c r="X121">
        <f t="shared" si="2"/>
        <v>1</v>
      </c>
      <c r="AE121" s="27" t="s">
        <v>678</v>
      </c>
      <c r="AF121">
        <v>1</v>
      </c>
    </row>
    <row r="122" spans="1:32" x14ac:dyDescent="0.25">
      <c r="A122" s="77" t="s">
        <v>625</v>
      </c>
      <c r="B122" s="38" t="s">
        <v>160</v>
      </c>
      <c r="C122" s="39">
        <v>175218173.57999989</v>
      </c>
      <c r="D122" s="39">
        <v>169861655</v>
      </c>
      <c r="E122" s="39">
        <v>169861655</v>
      </c>
      <c r="F122" s="39">
        <v>197214511.73000002</v>
      </c>
      <c r="G122" s="39">
        <v>169861655</v>
      </c>
      <c r="H122" s="39">
        <v>169861655</v>
      </c>
      <c r="K122" s="77" t="str">
        <f t="shared" si="3"/>
        <v>43100</v>
      </c>
      <c r="T122">
        <v>43207</v>
      </c>
      <c r="U122" s="77" t="s">
        <v>625</v>
      </c>
      <c r="V122">
        <v>1</v>
      </c>
      <c r="W122" s="27"/>
      <c r="X122">
        <f t="shared" si="2"/>
        <v>1</v>
      </c>
      <c r="AE122" s="27" t="s">
        <v>680</v>
      </c>
      <c r="AF122">
        <v>1</v>
      </c>
    </row>
    <row r="123" spans="1:32" x14ac:dyDescent="0.25">
      <c r="A123" s="77" t="s">
        <v>626</v>
      </c>
      <c r="B123" s="40" t="s">
        <v>161</v>
      </c>
      <c r="C123" s="39">
        <v>125119143.22999993</v>
      </c>
      <c r="D123" s="39">
        <v>122876826</v>
      </c>
      <c r="E123" s="39">
        <v>122876826</v>
      </c>
      <c r="F123" s="39">
        <v>137866134.01999998</v>
      </c>
      <c r="G123" s="39">
        <v>122876826</v>
      </c>
      <c r="H123" s="39">
        <v>122876826</v>
      </c>
      <c r="K123" s="77" t="str">
        <f t="shared" si="3"/>
        <v>43101</v>
      </c>
      <c r="T123">
        <v>43208</v>
      </c>
      <c r="U123" s="77" t="s">
        <v>626</v>
      </c>
      <c r="V123">
        <v>1</v>
      </c>
      <c r="W123" s="27"/>
      <c r="X123">
        <f t="shared" si="2"/>
        <v>1</v>
      </c>
      <c r="AE123" s="27" t="s">
        <v>682</v>
      </c>
      <c r="AF123">
        <v>1</v>
      </c>
    </row>
    <row r="124" spans="1:32" x14ac:dyDescent="0.25">
      <c r="A124" s="77" t="s">
        <v>627</v>
      </c>
      <c r="B124" s="40" t="s">
        <v>162</v>
      </c>
      <c r="C124" s="39">
        <v>4719950.1899999985</v>
      </c>
      <c r="D124" s="39">
        <v>4914220</v>
      </c>
      <c r="E124" s="39">
        <v>4914220</v>
      </c>
      <c r="F124" s="39">
        <v>7431108.04</v>
      </c>
      <c r="G124" s="39">
        <v>4914220</v>
      </c>
      <c r="H124" s="39">
        <v>4914220</v>
      </c>
      <c r="K124" s="77" t="str">
        <f t="shared" si="3"/>
        <v>43102</v>
      </c>
      <c r="T124">
        <v>43209</v>
      </c>
      <c r="U124" s="77" t="s">
        <v>627</v>
      </c>
      <c r="V124">
        <v>1</v>
      </c>
      <c r="W124" s="27"/>
      <c r="X124">
        <f t="shared" si="2"/>
        <v>1</v>
      </c>
      <c r="AE124" s="27" t="s">
        <v>684</v>
      </c>
      <c r="AF124">
        <v>1</v>
      </c>
    </row>
    <row r="125" spans="1:32" x14ac:dyDescent="0.25">
      <c r="A125" s="77" t="s">
        <v>628</v>
      </c>
      <c r="B125" s="40" t="s">
        <v>163</v>
      </c>
      <c r="C125" s="39">
        <v>4841573.5399999991</v>
      </c>
      <c r="D125" s="39">
        <v>4458746</v>
      </c>
      <c r="E125" s="39">
        <v>4458746</v>
      </c>
      <c r="F125" s="39">
        <v>7008357.9399999985</v>
      </c>
      <c r="G125" s="39">
        <v>4458746</v>
      </c>
      <c r="H125" s="39">
        <v>4458746</v>
      </c>
      <c r="K125" s="77" t="str">
        <f t="shared" si="3"/>
        <v>43103</v>
      </c>
      <c r="T125">
        <v>43212</v>
      </c>
      <c r="U125" s="77" t="s">
        <v>628</v>
      </c>
      <c r="V125">
        <v>1</v>
      </c>
      <c r="W125" s="27"/>
      <c r="X125">
        <f t="shared" si="2"/>
        <v>1</v>
      </c>
      <c r="AE125" s="27" t="s">
        <v>686</v>
      </c>
      <c r="AF125">
        <v>1</v>
      </c>
    </row>
    <row r="126" spans="1:32" x14ac:dyDescent="0.25">
      <c r="A126" s="77" t="s">
        <v>630</v>
      </c>
      <c r="B126" s="40" t="s">
        <v>164</v>
      </c>
      <c r="C126" s="39">
        <v>24077825.000000004</v>
      </c>
      <c r="D126" s="39">
        <v>21580334</v>
      </c>
      <c r="E126" s="39">
        <v>21580334</v>
      </c>
      <c r="F126" s="39">
        <v>26870129.190000001</v>
      </c>
      <c r="G126" s="39">
        <v>21580334</v>
      </c>
      <c r="H126" s="39">
        <v>21580334</v>
      </c>
      <c r="K126" s="77" t="str">
        <f t="shared" si="3"/>
        <v>43104</v>
      </c>
      <c r="T126">
        <v>43213</v>
      </c>
      <c r="U126" s="77" t="s">
        <v>630</v>
      </c>
      <c r="V126">
        <v>1</v>
      </c>
      <c r="W126" s="27"/>
      <c r="X126">
        <f t="shared" si="2"/>
        <v>1</v>
      </c>
      <c r="AE126" s="27" t="s">
        <v>688</v>
      </c>
      <c r="AF126">
        <v>1</v>
      </c>
    </row>
    <row r="127" spans="1:32" x14ac:dyDescent="0.25">
      <c r="A127" s="77" t="s">
        <v>631</v>
      </c>
      <c r="B127" s="40" t="s">
        <v>165</v>
      </c>
      <c r="C127" s="39">
        <v>7500</v>
      </c>
      <c r="D127" s="39">
        <v>4203</v>
      </c>
      <c r="E127" s="39">
        <v>4203</v>
      </c>
      <c r="F127" s="39">
        <v>16458.57</v>
      </c>
      <c r="G127" s="39">
        <v>4203</v>
      </c>
      <c r="H127" s="39">
        <v>4203</v>
      </c>
      <c r="K127" s="77" t="str">
        <f t="shared" si="3"/>
        <v>43105</v>
      </c>
      <c r="T127">
        <v>43214</v>
      </c>
      <c r="U127" s="77" t="s">
        <v>631</v>
      </c>
      <c r="V127">
        <v>1</v>
      </c>
      <c r="W127" s="27"/>
      <c r="X127">
        <f t="shared" si="2"/>
        <v>1</v>
      </c>
      <c r="AE127" s="27" t="s">
        <v>690</v>
      </c>
      <c r="AF127">
        <v>1</v>
      </c>
    </row>
    <row r="128" spans="1:32" x14ac:dyDescent="0.25">
      <c r="A128" s="77" t="s">
        <v>633</v>
      </c>
      <c r="B128" s="40" t="s">
        <v>166</v>
      </c>
      <c r="C128" s="39">
        <v>131945.57</v>
      </c>
      <c r="D128" s="39">
        <v>231959</v>
      </c>
      <c r="E128" s="39">
        <v>231959</v>
      </c>
      <c r="F128" s="39">
        <v>129229.05</v>
      </c>
      <c r="G128" s="39">
        <v>231959</v>
      </c>
      <c r="H128" s="39">
        <v>231959</v>
      </c>
      <c r="K128" s="77" t="str">
        <f t="shared" si="3"/>
        <v>43106</v>
      </c>
      <c r="N128" t="s">
        <v>648</v>
      </c>
      <c r="T128">
        <v>43218</v>
      </c>
      <c r="U128" s="77" t="s">
        <v>633</v>
      </c>
      <c r="V128">
        <v>1</v>
      </c>
      <c r="W128" s="27"/>
      <c r="X128">
        <f t="shared" si="2"/>
        <v>1</v>
      </c>
      <c r="AE128" s="27" t="s">
        <v>692</v>
      </c>
      <c r="AF128">
        <v>1</v>
      </c>
    </row>
    <row r="129" spans="1:32" x14ac:dyDescent="0.25">
      <c r="A129" s="77" t="s">
        <v>635</v>
      </c>
      <c r="B129" s="40" t="s">
        <v>167</v>
      </c>
      <c r="C129" s="39">
        <v>1556.1000000000001</v>
      </c>
      <c r="D129" s="39">
        <v>4777</v>
      </c>
      <c r="E129" s="39">
        <v>4777</v>
      </c>
      <c r="F129" s="39">
        <v>1085.7</v>
      </c>
      <c r="G129" s="39">
        <v>4777</v>
      </c>
      <c r="H129" s="39">
        <v>4777</v>
      </c>
      <c r="K129" s="77" t="str">
        <f t="shared" si="3"/>
        <v>43109</v>
      </c>
      <c r="U129" s="77" t="s">
        <v>635</v>
      </c>
      <c r="V129">
        <v>1</v>
      </c>
      <c r="W129" s="27"/>
      <c r="X129">
        <f t="shared" si="2"/>
        <v>1</v>
      </c>
      <c r="AE129" s="27" t="s">
        <v>1569</v>
      </c>
      <c r="AF129">
        <v>1</v>
      </c>
    </row>
    <row r="130" spans="1:32" x14ac:dyDescent="0.25">
      <c r="A130" s="77" t="s">
        <v>637</v>
      </c>
      <c r="B130" s="40" t="s">
        <v>168</v>
      </c>
      <c r="C130" s="39"/>
      <c r="D130" s="39">
        <v>0</v>
      </c>
      <c r="E130" s="39">
        <v>0</v>
      </c>
      <c r="F130" s="39">
        <v>1085.7</v>
      </c>
      <c r="G130" s="39">
        <v>0</v>
      </c>
      <c r="H130" s="39">
        <v>0</v>
      </c>
      <c r="K130" s="77" t="str">
        <f t="shared" si="3"/>
        <v>43111</v>
      </c>
      <c r="M130" t="s">
        <v>1346</v>
      </c>
      <c r="T130" s="33">
        <v>43300</v>
      </c>
      <c r="U130" s="77" t="s">
        <v>637</v>
      </c>
      <c r="V130">
        <v>1</v>
      </c>
      <c r="W130" s="27"/>
      <c r="X130">
        <f t="shared" si="2"/>
        <v>1</v>
      </c>
      <c r="AE130" s="65" t="s">
        <v>1606</v>
      </c>
      <c r="AF130">
        <v>1</v>
      </c>
    </row>
    <row r="131" spans="1:32" x14ac:dyDescent="0.25">
      <c r="A131" s="77" t="s">
        <v>639</v>
      </c>
      <c r="B131" s="40" t="s">
        <v>169</v>
      </c>
      <c r="C131" s="39">
        <v>216718.3000000001</v>
      </c>
      <c r="D131" s="39">
        <v>166750</v>
      </c>
      <c r="E131" s="39">
        <v>166750</v>
      </c>
      <c r="F131" s="39">
        <v>348207.3</v>
      </c>
      <c r="G131" s="39">
        <v>166750</v>
      </c>
      <c r="H131" s="39">
        <v>166750</v>
      </c>
      <c r="K131" s="77" t="str">
        <f t="shared" si="3"/>
        <v>43112</v>
      </c>
      <c r="T131">
        <v>43301</v>
      </c>
      <c r="U131" s="77" t="s">
        <v>639</v>
      </c>
      <c r="V131">
        <v>1</v>
      </c>
      <c r="W131" s="27"/>
      <c r="X131">
        <f t="shared" si="2"/>
        <v>1</v>
      </c>
      <c r="AE131" s="27" t="s">
        <v>1619</v>
      </c>
      <c r="AF131">
        <v>1</v>
      </c>
    </row>
    <row r="132" spans="1:32" x14ac:dyDescent="0.25">
      <c r="A132" s="77" t="s">
        <v>641</v>
      </c>
      <c r="B132" s="40" t="s">
        <v>170</v>
      </c>
      <c r="C132" s="39">
        <v>411536.57999999996</v>
      </c>
      <c r="D132" s="39">
        <v>287828</v>
      </c>
      <c r="E132" s="39">
        <v>287828</v>
      </c>
      <c r="F132" s="39">
        <v>724729.72</v>
      </c>
      <c r="G132" s="39">
        <v>287828</v>
      </c>
      <c r="H132" s="39">
        <v>287828</v>
      </c>
      <c r="K132" s="77" t="str">
        <f t="shared" si="3"/>
        <v>43114</v>
      </c>
      <c r="N132" t="s">
        <v>648</v>
      </c>
      <c r="T132">
        <v>43302</v>
      </c>
      <c r="U132" s="77" t="s">
        <v>641</v>
      </c>
      <c r="V132">
        <v>1</v>
      </c>
      <c r="W132" s="27"/>
      <c r="X132">
        <f t="shared" ref="X132:X195" si="4">+V132+W132</f>
        <v>1</v>
      </c>
      <c r="AE132" s="27" t="s">
        <v>693</v>
      </c>
      <c r="AF132">
        <v>1</v>
      </c>
    </row>
    <row r="133" spans="1:32" x14ac:dyDescent="0.25">
      <c r="A133" s="77" t="s">
        <v>643</v>
      </c>
      <c r="B133" s="40" t="s">
        <v>171</v>
      </c>
      <c r="C133" s="39">
        <v>179323.8</v>
      </c>
      <c r="D133" s="39">
        <v>187226</v>
      </c>
      <c r="E133" s="39">
        <v>187226</v>
      </c>
      <c r="F133" s="39">
        <v>304244.32999999996</v>
      </c>
      <c r="G133" s="39">
        <v>187226</v>
      </c>
      <c r="H133" s="39">
        <v>187226</v>
      </c>
      <c r="K133" s="77" t="str">
        <f t="shared" ref="K133:K196" si="5">MID(B133,1,5)</f>
        <v>43115</v>
      </c>
      <c r="T133">
        <v>43303</v>
      </c>
      <c r="U133" s="77" t="s">
        <v>643</v>
      </c>
      <c r="V133">
        <v>1</v>
      </c>
      <c r="W133" s="27"/>
      <c r="X133">
        <f t="shared" si="4"/>
        <v>1</v>
      </c>
      <c r="AE133" s="27" t="s">
        <v>695</v>
      </c>
      <c r="AF133">
        <v>1</v>
      </c>
    </row>
    <row r="134" spans="1:32" x14ac:dyDescent="0.25">
      <c r="A134" s="77" t="s">
        <v>645</v>
      </c>
      <c r="B134" s="40" t="s">
        <v>172</v>
      </c>
      <c r="C134" s="39">
        <v>19091.300000000003</v>
      </c>
      <c r="D134" s="39">
        <v>24678</v>
      </c>
      <c r="E134" s="39">
        <v>24678</v>
      </c>
      <c r="F134" s="39">
        <v>10784.550000000001</v>
      </c>
      <c r="G134" s="39">
        <v>24678</v>
      </c>
      <c r="H134" s="39">
        <v>24678</v>
      </c>
      <c r="K134" s="77" t="str">
        <f t="shared" si="5"/>
        <v>43116</v>
      </c>
      <c r="M134" t="s">
        <v>1348</v>
      </c>
      <c r="N134" t="s">
        <v>1796</v>
      </c>
      <c r="T134">
        <v>43304</v>
      </c>
      <c r="U134" s="77" t="s">
        <v>645</v>
      </c>
      <c r="V134">
        <v>1</v>
      </c>
      <c r="W134" s="27"/>
      <c r="X134">
        <f t="shared" si="4"/>
        <v>1</v>
      </c>
      <c r="AE134" s="27" t="s">
        <v>697</v>
      </c>
      <c r="AF134">
        <v>1</v>
      </c>
    </row>
    <row r="135" spans="1:32" x14ac:dyDescent="0.25">
      <c r="A135" s="77" t="s">
        <v>647</v>
      </c>
      <c r="B135" s="40" t="s">
        <v>173</v>
      </c>
      <c r="C135" s="39">
        <v>173638.20000000004</v>
      </c>
      <c r="D135" s="39">
        <v>163271</v>
      </c>
      <c r="E135" s="39">
        <v>163271</v>
      </c>
      <c r="F135" s="39">
        <v>180949.65000000002</v>
      </c>
      <c r="G135" s="39">
        <v>163271</v>
      </c>
      <c r="H135" s="39">
        <v>163271</v>
      </c>
      <c r="K135" s="77" t="str">
        <f t="shared" si="5"/>
        <v>43117</v>
      </c>
      <c r="T135">
        <v>43305</v>
      </c>
      <c r="U135" s="77" t="s">
        <v>647</v>
      </c>
      <c r="V135">
        <v>1</v>
      </c>
      <c r="W135" s="27"/>
      <c r="X135">
        <f t="shared" si="4"/>
        <v>1</v>
      </c>
      <c r="AE135" s="27" t="s">
        <v>699</v>
      </c>
      <c r="AF135">
        <v>1</v>
      </c>
    </row>
    <row r="136" spans="1:32" x14ac:dyDescent="0.25">
      <c r="A136" s="77" t="s">
        <v>649</v>
      </c>
      <c r="B136" s="40" t="s">
        <v>174</v>
      </c>
      <c r="C136" s="39">
        <v>31122</v>
      </c>
      <c r="D136" s="39">
        <v>35080</v>
      </c>
      <c r="E136" s="39">
        <v>35080</v>
      </c>
      <c r="F136" s="39"/>
      <c r="G136" s="39">
        <v>35080</v>
      </c>
      <c r="H136" s="39">
        <v>35080</v>
      </c>
      <c r="K136" s="77" t="str">
        <f t="shared" si="5"/>
        <v>43118</v>
      </c>
      <c r="M136" t="s">
        <v>1350</v>
      </c>
      <c r="T136">
        <v>43306</v>
      </c>
      <c r="U136" s="77" t="s">
        <v>649</v>
      </c>
      <c r="V136">
        <v>1</v>
      </c>
      <c r="W136" s="27"/>
      <c r="X136">
        <f t="shared" si="4"/>
        <v>1</v>
      </c>
      <c r="AE136" s="27" t="s">
        <v>701</v>
      </c>
      <c r="AF136">
        <v>1</v>
      </c>
    </row>
    <row r="137" spans="1:32" x14ac:dyDescent="0.25">
      <c r="A137" s="77" t="s">
        <v>651</v>
      </c>
      <c r="B137" s="40" t="s">
        <v>175</v>
      </c>
      <c r="C137" s="39"/>
      <c r="D137" s="39">
        <v>27676</v>
      </c>
      <c r="E137" s="39">
        <v>27676</v>
      </c>
      <c r="F137" s="39">
        <v>27142.499999999996</v>
      </c>
      <c r="G137" s="39">
        <v>27676</v>
      </c>
      <c r="H137" s="39">
        <v>27676</v>
      </c>
      <c r="K137" s="77" t="str">
        <f t="shared" si="5"/>
        <v>43121</v>
      </c>
      <c r="T137">
        <v>43307</v>
      </c>
      <c r="U137" s="77" t="s">
        <v>651</v>
      </c>
      <c r="V137">
        <v>1</v>
      </c>
      <c r="W137" s="27"/>
      <c r="X137">
        <f t="shared" si="4"/>
        <v>1</v>
      </c>
      <c r="AE137" s="27" t="s">
        <v>703</v>
      </c>
      <c r="AF137">
        <v>1</v>
      </c>
    </row>
    <row r="138" spans="1:32" x14ac:dyDescent="0.25">
      <c r="A138" s="77" t="s">
        <v>653</v>
      </c>
      <c r="B138" s="40" t="s">
        <v>176</v>
      </c>
      <c r="C138" s="39">
        <v>593356.2100000002</v>
      </c>
      <c r="D138" s="39">
        <v>1021890</v>
      </c>
      <c r="E138" s="39">
        <v>1021890</v>
      </c>
      <c r="F138" s="39">
        <v>721339.94999999984</v>
      </c>
      <c r="G138" s="39">
        <v>1021890</v>
      </c>
      <c r="H138" s="39">
        <v>1021890</v>
      </c>
      <c r="K138" s="77" t="str">
        <f t="shared" si="5"/>
        <v>43122</v>
      </c>
      <c r="T138">
        <v>43308</v>
      </c>
      <c r="U138" s="77" t="s">
        <v>653</v>
      </c>
      <c r="V138">
        <v>1</v>
      </c>
      <c r="W138" s="27"/>
      <c r="X138">
        <f t="shared" si="4"/>
        <v>1</v>
      </c>
      <c r="AE138" s="27" t="s">
        <v>705</v>
      </c>
      <c r="AF138">
        <v>1</v>
      </c>
    </row>
    <row r="139" spans="1:32" x14ac:dyDescent="0.25">
      <c r="A139" s="77" t="s">
        <v>655</v>
      </c>
      <c r="B139" s="40" t="s">
        <v>177</v>
      </c>
      <c r="C139" s="39">
        <v>518.70000000000005</v>
      </c>
      <c r="D139" s="39">
        <v>3783</v>
      </c>
      <c r="E139" s="39">
        <v>3783</v>
      </c>
      <c r="F139" s="39">
        <v>2171.4</v>
      </c>
      <c r="G139" s="39">
        <v>3783</v>
      </c>
      <c r="H139" s="39">
        <v>3783</v>
      </c>
      <c r="K139" s="77" t="str">
        <f t="shared" si="5"/>
        <v>43123</v>
      </c>
      <c r="T139">
        <v>43309</v>
      </c>
      <c r="U139" s="77" t="s">
        <v>655</v>
      </c>
      <c r="V139">
        <v>1</v>
      </c>
      <c r="W139" s="27"/>
      <c r="X139">
        <f t="shared" si="4"/>
        <v>1</v>
      </c>
      <c r="AE139" s="27" t="s">
        <v>706</v>
      </c>
      <c r="AF139">
        <v>1</v>
      </c>
    </row>
    <row r="140" spans="1:32" x14ac:dyDescent="0.25">
      <c r="A140" s="77" t="s">
        <v>656</v>
      </c>
      <c r="B140" s="40" t="s">
        <v>178</v>
      </c>
      <c r="C140" s="39"/>
      <c r="D140" s="39"/>
      <c r="E140" s="39"/>
      <c r="F140" s="39">
        <v>300</v>
      </c>
      <c r="G140" s="39"/>
      <c r="H140" s="39"/>
      <c r="K140" s="77" t="str">
        <f t="shared" si="5"/>
        <v>43124</v>
      </c>
      <c r="T140">
        <v>43310</v>
      </c>
      <c r="U140" s="77" t="s">
        <v>656</v>
      </c>
      <c r="V140">
        <v>1</v>
      </c>
      <c r="W140" s="27"/>
      <c r="X140">
        <f t="shared" si="4"/>
        <v>1</v>
      </c>
      <c r="AE140" s="27" t="s">
        <v>707</v>
      </c>
      <c r="AF140">
        <v>1</v>
      </c>
    </row>
    <row r="141" spans="1:32" x14ac:dyDescent="0.25">
      <c r="A141" s="77" t="s">
        <v>658</v>
      </c>
      <c r="B141" s="40" t="s">
        <v>179</v>
      </c>
      <c r="C141" s="39">
        <v>718781.39999999991</v>
      </c>
      <c r="D141" s="39">
        <v>738810</v>
      </c>
      <c r="E141" s="39">
        <v>738810</v>
      </c>
      <c r="F141" s="39">
        <v>704942.69999999984</v>
      </c>
      <c r="G141" s="39">
        <v>738810</v>
      </c>
      <c r="H141" s="39">
        <v>738810</v>
      </c>
      <c r="K141" s="77" t="str">
        <f t="shared" si="5"/>
        <v>43125</v>
      </c>
      <c r="T141">
        <v>43311</v>
      </c>
      <c r="U141" s="77" t="s">
        <v>658</v>
      </c>
      <c r="V141">
        <v>1</v>
      </c>
      <c r="W141" s="27"/>
      <c r="X141">
        <f t="shared" si="4"/>
        <v>1</v>
      </c>
      <c r="AE141" s="27" t="s">
        <v>709</v>
      </c>
      <c r="AF141">
        <v>1</v>
      </c>
    </row>
    <row r="142" spans="1:32" x14ac:dyDescent="0.25">
      <c r="A142" s="77" t="s">
        <v>659</v>
      </c>
      <c r="B142" s="40" t="s">
        <v>180</v>
      </c>
      <c r="C142" s="39"/>
      <c r="D142" s="39">
        <v>0</v>
      </c>
      <c r="E142" s="39">
        <v>0</v>
      </c>
      <c r="F142" s="39"/>
      <c r="G142" s="39">
        <v>0</v>
      </c>
      <c r="H142" s="39">
        <v>0</v>
      </c>
      <c r="K142" s="77" t="str">
        <f t="shared" si="5"/>
        <v>43126</v>
      </c>
      <c r="T142">
        <v>43312</v>
      </c>
      <c r="U142" s="77" t="s">
        <v>659</v>
      </c>
      <c r="V142">
        <v>1</v>
      </c>
      <c r="W142" s="27"/>
      <c r="X142">
        <f t="shared" si="4"/>
        <v>1</v>
      </c>
      <c r="AE142" s="27" t="s">
        <v>711</v>
      </c>
      <c r="AF142">
        <v>1</v>
      </c>
    </row>
    <row r="143" spans="1:32" x14ac:dyDescent="0.25">
      <c r="A143" s="77" t="s">
        <v>661</v>
      </c>
      <c r="B143" s="40" t="s">
        <v>181</v>
      </c>
      <c r="C143" s="39"/>
      <c r="D143" s="39"/>
      <c r="E143" s="39"/>
      <c r="F143" s="39"/>
      <c r="G143" s="39"/>
      <c r="H143" s="39"/>
      <c r="K143" s="77" t="str">
        <f t="shared" si="5"/>
        <v>43127</v>
      </c>
      <c r="T143">
        <v>43313</v>
      </c>
      <c r="U143" s="77" t="s">
        <v>661</v>
      </c>
      <c r="V143">
        <v>1</v>
      </c>
      <c r="W143" s="27"/>
      <c r="X143">
        <f t="shared" si="4"/>
        <v>1</v>
      </c>
      <c r="AE143" s="27" t="s">
        <v>713</v>
      </c>
      <c r="AF143">
        <v>1</v>
      </c>
    </row>
    <row r="144" spans="1:32" x14ac:dyDescent="0.25">
      <c r="A144" s="77" t="s">
        <v>663</v>
      </c>
      <c r="B144" s="40" t="s">
        <v>182</v>
      </c>
      <c r="C144" s="39">
        <v>291205.15999999997</v>
      </c>
      <c r="D144" s="39">
        <v>280092</v>
      </c>
      <c r="E144" s="39">
        <v>280092</v>
      </c>
      <c r="F144" s="39">
        <v>325569.3</v>
      </c>
      <c r="G144" s="39">
        <v>280092</v>
      </c>
      <c r="H144" s="39">
        <v>280092</v>
      </c>
      <c r="K144" s="77" t="str">
        <f t="shared" si="5"/>
        <v>43128</v>
      </c>
      <c r="N144" t="s">
        <v>1797</v>
      </c>
      <c r="T144">
        <v>43314</v>
      </c>
      <c r="U144" s="77" t="s">
        <v>663</v>
      </c>
      <c r="V144">
        <v>1</v>
      </c>
      <c r="W144" s="27"/>
      <c r="X144">
        <f t="shared" si="4"/>
        <v>1</v>
      </c>
      <c r="AE144" s="27" t="s">
        <v>715</v>
      </c>
      <c r="AF144">
        <v>1</v>
      </c>
    </row>
    <row r="145" spans="1:32" x14ac:dyDescent="0.25">
      <c r="A145" s="77" t="s">
        <v>665</v>
      </c>
      <c r="B145" s="40" t="s">
        <v>183</v>
      </c>
      <c r="C145" s="39">
        <v>29370.380000000005</v>
      </c>
      <c r="D145" s="39">
        <v>22861</v>
      </c>
      <c r="E145" s="39">
        <v>22861</v>
      </c>
      <c r="F145" s="39">
        <v>43543.71</v>
      </c>
      <c r="G145" s="39">
        <v>22861</v>
      </c>
      <c r="H145" s="39">
        <v>22861</v>
      </c>
      <c r="K145" s="77" t="str">
        <f t="shared" si="5"/>
        <v>43129</v>
      </c>
      <c r="T145">
        <v>43399</v>
      </c>
      <c r="U145" s="77" t="s">
        <v>665</v>
      </c>
      <c r="V145">
        <v>1</v>
      </c>
      <c r="W145" s="27"/>
      <c r="X145">
        <f t="shared" si="4"/>
        <v>1</v>
      </c>
      <c r="AE145" s="27" t="s">
        <v>717</v>
      </c>
      <c r="AF145">
        <v>1</v>
      </c>
    </row>
    <row r="146" spans="1:32" x14ac:dyDescent="0.25">
      <c r="A146" s="77" t="s">
        <v>667</v>
      </c>
      <c r="B146" s="40" t="s">
        <v>184</v>
      </c>
      <c r="C146" s="39">
        <v>3866.92</v>
      </c>
      <c r="D146" s="39">
        <v>4262</v>
      </c>
      <c r="E146" s="39">
        <v>4262</v>
      </c>
      <c r="F146" s="39">
        <v>1737.12</v>
      </c>
      <c r="G146" s="39">
        <v>4262</v>
      </c>
      <c r="H146" s="39">
        <v>4262</v>
      </c>
      <c r="K146" s="77" t="str">
        <f t="shared" si="5"/>
        <v>43130</v>
      </c>
      <c r="M146" t="s">
        <v>1352</v>
      </c>
      <c r="T146" s="33">
        <v>43400</v>
      </c>
      <c r="U146" s="77" t="s">
        <v>667</v>
      </c>
      <c r="V146">
        <v>1</v>
      </c>
      <c r="W146" s="27"/>
      <c r="X146">
        <f t="shared" si="4"/>
        <v>1</v>
      </c>
      <c r="AE146" s="74" t="s">
        <v>1499</v>
      </c>
      <c r="AF146">
        <v>1</v>
      </c>
    </row>
    <row r="147" spans="1:32" x14ac:dyDescent="0.25">
      <c r="A147" s="77" t="s">
        <v>669</v>
      </c>
      <c r="B147" s="40" t="s">
        <v>185</v>
      </c>
      <c r="C147" s="39">
        <v>349984.05999999988</v>
      </c>
      <c r="D147" s="39">
        <v>454213</v>
      </c>
      <c r="E147" s="39">
        <v>454213</v>
      </c>
      <c r="F147" s="39">
        <v>247895.90000000002</v>
      </c>
      <c r="G147" s="39">
        <v>454213</v>
      </c>
      <c r="H147" s="39">
        <v>454213</v>
      </c>
      <c r="K147" s="77" t="str">
        <f t="shared" si="5"/>
        <v>43131</v>
      </c>
      <c r="T147">
        <v>43401</v>
      </c>
      <c r="U147" s="77" t="s">
        <v>669</v>
      </c>
      <c r="V147">
        <v>1</v>
      </c>
      <c r="W147" s="27"/>
      <c r="X147">
        <f t="shared" si="4"/>
        <v>1</v>
      </c>
      <c r="AE147" s="27" t="s">
        <v>1612</v>
      </c>
      <c r="AF147">
        <v>1</v>
      </c>
    </row>
    <row r="148" spans="1:32" x14ac:dyDescent="0.25">
      <c r="A148" s="77" t="s">
        <v>671</v>
      </c>
      <c r="B148" s="40" t="s">
        <v>186</v>
      </c>
      <c r="C148" s="39">
        <v>1116813.6999999988</v>
      </c>
      <c r="D148" s="39">
        <v>1001823</v>
      </c>
      <c r="E148" s="39">
        <v>1001823</v>
      </c>
      <c r="F148" s="39">
        <v>1134502.6499999999</v>
      </c>
      <c r="G148" s="39">
        <v>1001823</v>
      </c>
      <c r="H148" s="39">
        <v>1001823</v>
      </c>
      <c r="K148" s="77" t="str">
        <f t="shared" si="5"/>
        <v>43132</v>
      </c>
      <c r="T148">
        <v>43402</v>
      </c>
      <c r="U148" s="77" t="s">
        <v>671</v>
      </c>
      <c r="V148">
        <v>1</v>
      </c>
      <c r="W148" s="27"/>
      <c r="X148">
        <f t="shared" si="4"/>
        <v>1</v>
      </c>
      <c r="AE148" s="27" t="s">
        <v>719</v>
      </c>
      <c r="AF148">
        <v>1</v>
      </c>
    </row>
    <row r="149" spans="1:32" x14ac:dyDescent="0.25">
      <c r="A149" s="77" t="s">
        <v>673</v>
      </c>
      <c r="B149" s="40" t="s">
        <v>187</v>
      </c>
      <c r="C149" s="39">
        <v>862154.72</v>
      </c>
      <c r="D149" s="39">
        <v>708467</v>
      </c>
      <c r="E149" s="39">
        <v>708467</v>
      </c>
      <c r="F149" s="39">
        <v>920719.85</v>
      </c>
      <c r="G149" s="39">
        <v>708467</v>
      </c>
      <c r="H149" s="39">
        <v>708467</v>
      </c>
      <c r="K149" s="77" t="str">
        <f t="shared" si="5"/>
        <v>43133</v>
      </c>
      <c r="T149">
        <v>43403</v>
      </c>
      <c r="U149" s="77" t="s">
        <v>673</v>
      </c>
      <c r="V149">
        <v>1</v>
      </c>
      <c r="W149" s="27"/>
      <c r="X149">
        <f t="shared" si="4"/>
        <v>1</v>
      </c>
      <c r="AE149" s="27" t="s">
        <v>721</v>
      </c>
      <c r="AF149">
        <v>1</v>
      </c>
    </row>
    <row r="150" spans="1:32" x14ac:dyDescent="0.25">
      <c r="A150" s="77" t="s">
        <v>675</v>
      </c>
      <c r="B150" s="40" t="s">
        <v>188</v>
      </c>
      <c r="C150" s="39">
        <v>304478.07999999996</v>
      </c>
      <c r="D150" s="39">
        <v>241559</v>
      </c>
      <c r="E150" s="39">
        <v>241559</v>
      </c>
      <c r="F150" s="39">
        <v>351716.82</v>
      </c>
      <c r="G150" s="39">
        <v>241559</v>
      </c>
      <c r="H150" s="39">
        <v>241559</v>
      </c>
      <c r="K150" s="77" t="str">
        <f t="shared" si="5"/>
        <v>43134</v>
      </c>
      <c r="T150">
        <v>43404</v>
      </c>
      <c r="U150" s="77" t="s">
        <v>675</v>
      </c>
      <c r="V150">
        <v>1</v>
      </c>
      <c r="W150" s="27"/>
      <c r="X150">
        <f t="shared" si="4"/>
        <v>1</v>
      </c>
      <c r="AE150" s="27" t="s">
        <v>723</v>
      </c>
      <c r="AF150">
        <v>1</v>
      </c>
    </row>
    <row r="151" spans="1:32" x14ac:dyDescent="0.25">
      <c r="A151" s="77" t="s">
        <v>677</v>
      </c>
      <c r="B151" s="40" t="s">
        <v>189</v>
      </c>
      <c r="C151" s="39"/>
      <c r="D151" s="39"/>
      <c r="E151" s="39"/>
      <c r="F151" s="39"/>
      <c r="G151" s="39"/>
      <c r="H151" s="39"/>
      <c r="K151" s="77" t="str">
        <f t="shared" si="5"/>
        <v>43136</v>
      </c>
      <c r="T151">
        <v>43405</v>
      </c>
      <c r="U151" s="77" t="s">
        <v>677</v>
      </c>
      <c r="V151">
        <v>1</v>
      </c>
      <c r="W151" s="27"/>
      <c r="X151">
        <f t="shared" si="4"/>
        <v>1</v>
      </c>
      <c r="AE151" s="27" t="s">
        <v>725</v>
      </c>
      <c r="AF151">
        <v>1</v>
      </c>
    </row>
    <row r="152" spans="1:32" x14ac:dyDescent="0.25">
      <c r="A152" s="77" t="s">
        <v>678</v>
      </c>
      <c r="B152" s="40" t="s">
        <v>190</v>
      </c>
      <c r="C152" s="39">
        <v>92208.099999999991</v>
      </c>
      <c r="D152" s="39">
        <v>134104</v>
      </c>
      <c r="E152" s="39">
        <v>134104</v>
      </c>
      <c r="F152" s="39">
        <v>64538.25</v>
      </c>
      <c r="G152" s="39">
        <v>134104</v>
      </c>
      <c r="H152" s="39">
        <v>134104</v>
      </c>
      <c r="K152" s="77" t="str">
        <f t="shared" si="5"/>
        <v>43137</v>
      </c>
      <c r="T152">
        <v>43406</v>
      </c>
      <c r="U152" s="77" t="s">
        <v>678</v>
      </c>
      <c r="V152">
        <v>1</v>
      </c>
      <c r="W152" s="27"/>
      <c r="X152">
        <f t="shared" si="4"/>
        <v>1</v>
      </c>
      <c r="AE152" s="27" t="s">
        <v>727</v>
      </c>
      <c r="AF152">
        <v>1</v>
      </c>
    </row>
    <row r="153" spans="1:32" x14ac:dyDescent="0.25">
      <c r="A153" s="77" t="s">
        <v>680</v>
      </c>
      <c r="B153" s="40" t="s">
        <v>191</v>
      </c>
      <c r="C153" s="39">
        <v>107246.38000000002</v>
      </c>
      <c r="D153" s="39">
        <v>67103</v>
      </c>
      <c r="E153" s="39">
        <v>67103</v>
      </c>
      <c r="F153" s="39">
        <v>191157.96000000002</v>
      </c>
      <c r="G153" s="39">
        <v>67103</v>
      </c>
      <c r="H153" s="39">
        <v>67103</v>
      </c>
      <c r="K153" s="77" t="str">
        <f t="shared" si="5"/>
        <v>43138</v>
      </c>
      <c r="T153">
        <v>43407</v>
      </c>
      <c r="U153" s="77" t="s">
        <v>680</v>
      </c>
      <c r="V153">
        <v>1</v>
      </c>
      <c r="W153" s="27"/>
      <c r="X153">
        <f t="shared" si="4"/>
        <v>1</v>
      </c>
      <c r="AE153" s="27" t="s">
        <v>729</v>
      </c>
      <c r="AF153">
        <v>1</v>
      </c>
    </row>
    <row r="154" spans="1:32" x14ac:dyDescent="0.25">
      <c r="A154" s="77" t="s">
        <v>682</v>
      </c>
      <c r="B154" s="40" t="s">
        <v>192</v>
      </c>
      <c r="C154" s="39">
        <v>252868.01999999996</v>
      </c>
      <c r="D154" s="39">
        <v>256223</v>
      </c>
      <c r="E154" s="39">
        <v>256223</v>
      </c>
      <c r="F154" s="39">
        <v>233838.56</v>
      </c>
      <c r="G154" s="39">
        <v>256223</v>
      </c>
      <c r="H154" s="39">
        <v>256223</v>
      </c>
      <c r="K154" s="77" t="str">
        <f t="shared" si="5"/>
        <v>43139</v>
      </c>
      <c r="M154" t="s">
        <v>648</v>
      </c>
      <c r="T154">
        <v>43408</v>
      </c>
      <c r="U154" s="77" t="s">
        <v>682</v>
      </c>
      <c r="V154">
        <v>1</v>
      </c>
      <c r="W154" s="27"/>
      <c r="X154">
        <f t="shared" si="4"/>
        <v>1</v>
      </c>
      <c r="AE154" s="27" t="s">
        <v>731</v>
      </c>
      <c r="AF154">
        <v>1</v>
      </c>
    </row>
    <row r="155" spans="1:32" x14ac:dyDescent="0.25">
      <c r="A155" s="77" t="s">
        <v>684</v>
      </c>
      <c r="B155" s="40" t="s">
        <v>193</v>
      </c>
      <c r="C155" s="39">
        <v>9305988.2600000016</v>
      </c>
      <c r="D155" s="39">
        <v>8835476</v>
      </c>
      <c r="E155" s="39">
        <v>8835476</v>
      </c>
      <c r="F155" s="39">
        <v>9897021.110000005</v>
      </c>
      <c r="G155" s="39">
        <v>8835476</v>
      </c>
      <c r="H155" s="39">
        <v>8835476</v>
      </c>
      <c r="K155" s="77" t="str">
        <f t="shared" si="5"/>
        <v>43140</v>
      </c>
      <c r="T155">
        <v>43409</v>
      </c>
      <c r="U155" s="77" t="s">
        <v>684</v>
      </c>
      <c r="V155">
        <v>1</v>
      </c>
      <c r="W155" s="27"/>
      <c r="X155">
        <f t="shared" si="4"/>
        <v>1</v>
      </c>
      <c r="AE155" s="27" t="s">
        <v>732</v>
      </c>
      <c r="AF155">
        <v>1</v>
      </c>
    </row>
    <row r="156" spans="1:32" x14ac:dyDescent="0.25">
      <c r="A156" s="77" t="s">
        <v>686</v>
      </c>
      <c r="B156" s="40" t="s">
        <v>194</v>
      </c>
      <c r="C156" s="39">
        <v>518555.13999999966</v>
      </c>
      <c r="D156" s="39">
        <v>507380</v>
      </c>
      <c r="E156" s="39">
        <v>507380</v>
      </c>
      <c r="F156" s="39">
        <v>544096.77</v>
      </c>
      <c r="G156" s="39">
        <v>507380</v>
      </c>
      <c r="H156" s="39">
        <v>507380</v>
      </c>
      <c r="K156" s="77" t="str">
        <f t="shared" si="5"/>
        <v>43141</v>
      </c>
      <c r="T156">
        <v>43410</v>
      </c>
      <c r="U156" s="77" t="s">
        <v>686</v>
      </c>
      <c r="V156">
        <v>1</v>
      </c>
      <c r="W156" s="27"/>
      <c r="X156">
        <f t="shared" si="4"/>
        <v>1</v>
      </c>
      <c r="AE156" s="27" t="s">
        <v>734</v>
      </c>
      <c r="AF156">
        <v>1</v>
      </c>
    </row>
    <row r="157" spans="1:32" x14ac:dyDescent="0.25">
      <c r="A157" s="77" t="s">
        <v>688</v>
      </c>
      <c r="B157" s="40" t="s">
        <v>195</v>
      </c>
      <c r="C157" s="39">
        <v>676186.81999999972</v>
      </c>
      <c r="D157" s="39">
        <v>569217</v>
      </c>
      <c r="E157" s="39">
        <v>569217</v>
      </c>
      <c r="F157" s="39">
        <v>876068.37999999989</v>
      </c>
      <c r="G157" s="39">
        <v>569217</v>
      </c>
      <c r="H157" s="39">
        <v>569217</v>
      </c>
      <c r="K157" s="77" t="str">
        <f t="shared" si="5"/>
        <v>43142</v>
      </c>
      <c r="T157">
        <v>43411</v>
      </c>
      <c r="U157" s="77" t="s">
        <v>688</v>
      </c>
      <c r="V157">
        <v>1</v>
      </c>
      <c r="W157" s="27"/>
      <c r="X157">
        <f t="shared" si="4"/>
        <v>1</v>
      </c>
      <c r="AE157" s="27" t="s">
        <v>736</v>
      </c>
      <c r="AF157">
        <v>1</v>
      </c>
    </row>
    <row r="158" spans="1:32" x14ac:dyDescent="0.25">
      <c r="A158" s="77" t="s">
        <v>690</v>
      </c>
      <c r="B158" s="40" t="s">
        <v>196</v>
      </c>
      <c r="C158" s="39"/>
      <c r="D158" s="39">
        <v>0</v>
      </c>
      <c r="E158" s="39">
        <v>0</v>
      </c>
      <c r="F158" s="39">
        <v>1110.3</v>
      </c>
      <c r="G158" s="39">
        <v>0</v>
      </c>
      <c r="H158" s="39">
        <v>0</v>
      </c>
      <c r="K158" s="77" t="str">
        <f t="shared" si="5"/>
        <v>43143</v>
      </c>
      <c r="T158">
        <v>43412</v>
      </c>
      <c r="U158" s="77" t="s">
        <v>690</v>
      </c>
      <c r="V158">
        <v>1</v>
      </c>
      <c r="W158" s="27"/>
      <c r="X158">
        <f t="shared" si="4"/>
        <v>1</v>
      </c>
      <c r="AE158" s="27" t="s">
        <v>738</v>
      </c>
      <c r="AF158">
        <v>1</v>
      </c>
    </row>
    <row r="159" spans="1:32" x14ac:dyDescent="0.25">
      <c r="A159" s="77" t="s">
        <v>692</v>
      </c>
      <c r="B159" s="40" t="s">
        <v>197</v>
      </c>
      <c r="C159" s="39">
        <v>62215.360000000001</v>
      </c>
      <c r="D159" s="39">
        <v>49643</v>
      </c>
      <c r="E159" s="39">
        <v>49643</v>
      </c>
      <c r="F159" s="39">
        <v>31243.32</v>
      </c>
      <c r="G159" s="39">
        <v>49643</v>
      </c>
      <c r="H159" s="39">
        <v>49643</v>
      </c>
      <c r="K159" s="77" t="str">
        <f t="shared" si="5"/>
        <v>43144</v>
      </c>
      <c r="T159">
        <v>43413</v>
      </c>
      <c r="U159" s="77" t="s">
        <v>692</v>
      </c>
      <c r="V159">
        <v>1</v>
      </c>
      <c r="W159" s="27"/>
      <c r="X159">
        <f t="shared" si="4"/>
        <v>1</v>
      </c>
      <c r="AE159" s="27" t="s">
        <v>740</v>
      </c>
      <c r="AF159">
        <v>1</v>
      </c>
    </row>
    <row r="160" spans="1:32" x14ac:dyDescent="0.25">
      <c r="A160" s="77" t="s">
        <v>1569</v>
      </c>
      <c r="B160" s="40" t="s">
        <v>1557</v>
      </c>
      <c r="C160" s="39"/>
      <c r="D160" s="39"/>
      <c r="E160" s="39"/>
      <c r="F160" s="39"/>
      <c r="G160" s="39"/>
      <c r="H160" s="39"/>
      <c r="K160" s="77" t="str">
        <f t="shared" si="5"/>
        <v>43108</v>
      </c>
      <c r="T160">
        <v>43414</v>
      </c>
      <c r="U160" s="77" t="s">
        <v>1569</v>
      </c>
      <c r="V160">
        <v>1</v>
      </c>
      <c r="W160" s="27"/>
      <c r="X160">
        <f t="shared" si="4"/>
        <v>1</v>
      </c>
      <c r="AE160" s="27" t="s">
        <v>742</v>
      </c>
      <c r="AF160">
        <v>1</v>
      </c>
    </row>
    <row r="161" spans="1:32" x14ac:dyDescent="0.25">
      <c r="A161" s="77" t="s">
        <v>1606</v>
      </c>
      <c r="B161" s="40" t="s">
        <v>1605</v>
      </c>
      <c r="C161" s="39"/>
      <c r="D161" s="39">
        <v>0</v>
      </c>
      <c r="E161" s="39">
        <v>0</v>
      </c>
      <c r="F161" s="39">
        <v>700</v>
      </c>
      <c r="G161" s="39">
        <v>0</v>
      </c>
      <c r="H161" s="39">
        <v>0</v>
      </c>
      <c r="K161" s="77" t="str">
        <f t="shared" si="5"/>
        <v>43120</v>
      </c>
      <c r="T161">
        <v>43415</v>
      </c>
      <c r="U161" s="77" t="s">
        <v>1606</v>
      </c>
      <c r="V161">
        <v>1</v>
      </c>
      <c r="W161" s="27"/>
      <c r="X161">
        <f t="shared" si="4"/>
        <v>1</v>
      </c>
      <c r="AE161" s="27" t="s">
        <v>744</v>
      </c>
      <c r="AF161">
        <v>1</v>
      </c>
    </row>
    <row r="162" spans="1:32" x14ac:dyDescent="0.25">
      <c r="A162" s="77" t="s">
        <v>1619</v>
      </c>
      <c r="B162" s="40" t="s">
        <v>1618</v>
      </c>
      <c r="C162" s="39">
        <v>518.69999999999993</v>
      </c>
      <c r="D162" s="39">
        <v>534</v>
      </c>
      <c r="E162" s="39">
        <v>534</v>
      </c>
      <c r="F162" s="39"/>
      <c r="G162" s="39">
        <v>534</v>
      </c>
      <c r="H162" s="39">
        <v>534</v>
      </c>
      <c r="K162" s="77" t="str">
        <f t="shared" si="5"/>
        <v>43135</v>
      </c>
      <c r="T162">
        <v>43416</v>
      </c>
      <c r="U162" s="77" t="s">
        <v>1619</v>
      </c>
      <c r="V162">
        <v>1</v>
      </c>
      <c r="W162" s="27"/>
      <c r="X162">
        <f t="shared" si="4"/>
        <v>1</v>
      </c>
      <c r="AE162" s="27" t="s">
        <v>746</v>
      </c>
      <c r="AF162">
        <v>1</v>
      </c>
    </row>
    <row r="163" spans="1:32" x14ac:dyDescent="0.25">
      <c r="A163" s="77" t="s">
        <v>1798</v>
      </c>
      <c r="B163" s="40" t="s">
        <v>1767</v>
      </c>
      <c r="C163" s="39">
        <v>933.66000000000008</v>
      </c>
      <c r="D163" s="39">
        <v>641</v>
      </c>
      <c r="E163" s="39">
        <v>641</v>
      </c>
      <c r="F163" s="39">
        <v>651.41999999999996</v>
      </c>
      <c r="G163" s="39">
        <v>641</v>
      </c>
      <c r="H163" s="39">
        <v>641</v>
      </c>
      <c r="K163" s="77" t="str">
        <f t="shared" si="5"/>
        <v>43113</v>
      </c>
      <c r="N163" t="s">
        <v>1800</v>
      </c>
      <c r="T163">
        <v>43417</v>
      </c>
      <c r="U163" s="77" t="s">
        <v>1798</v>
      </c>
      <c r="V163">
        <v>1</v>
      </c>
      <c r="W163" s="27"/>
      <c r="X163">
        <f t="shared" si="4"/>
        <v>1</v>
      </c>
      <c r="AE163" s="27" t="s">
        <v>748</v>
      </c>
      <c r="AF163">
        <v>1</v>
      </c>
    </row>
    <row r="164" spans="1:32" x14ac:dyDescent="0.25">
      <c r="A164" s="77" t="s">
        <v>693</v>
      </c>
      <c r="B164" s="38" t="s">
        <v>198</v>
      </c>
      <c r="C164" s="39">
        <v>7276290.6799999988</v>
      </c>
      <c r="D164" s="39">
        <v>7755728</v>
      </c>
      <c r="E164" s="39">
        <v>7755728</v>
      </c>
      <c r="F164" s="39">
        <v>8923532.6600000001</v>
      </c>
      <c r="G164" s="39">
        <v>7755728</v>
      </c>
      <c r="H164" s="39">
        <v>7755728</v>
      </c>
      <c r="K164" s="77" t="str">
        <f t="shared" si="5"/>
        <v>43200</v>
      </c>
      <c r="T164">
        <v>43421</v>
      </c>
      <c r="U164" s="77" t="s">
        <v>693</v>
      </c>
      <c r="V164">
        <v>1</v>
      </c>
      <c r="W164" s="27"/>
      <c r="X164">
        <f t="shared" si="4"/>
        <v>1</v>
      </c>
      <c r="AE164" s="27" t="s">
        <v>750</v>
      </c>
      <c r="AF164">
        <v>1</v>
      </c>
    </row>
    <row r="165" spans="1:32" x14ac:dyDescent="0.25">
      <c r="A165" s="77" t="s">
        <v>695</v>
      </c>
      <c r="B165" s="40" t="s">
        <v>199</v>
      </c>
      <c r="C165" s="39">
        <v>2649037.6999999974</v>
      </c>
      <c r="D165" s="39">
        <v>3650721</v>
      </c>
      <c r="E165" s="39">
        <v>3650721</v>
      </c>
      <c r="F165" s="39">
        <v>2845911.6300000004</v>
      </c>
      <c r="G165" s="39">
        <v>3650721</v>
      </c>
      <c r="H165" s="39">
        <v>3650721</v>
      </c>
      <c r="K165" s="77" t="str">
        <f t="shared" si="5"/>
        <v>43201</v>
      </c>
      <c r="M165" t="s">
        <v>1355</v>
      </c>
      <c r="T165">
        <v>43499</v>
      </c>
      <c r="U165" s="77" t="s">
        <v>695</v>
      </c>
      <c r="V165">
        <v>1</v>
      </c>
      <c r="W165" s="27"/>
      <c r="X165">
        <f t="shared" si="4"/>
        <v>1</v>
      </c>
      <c r="AE165" s="27" t="s">
        <v>752</v>
      </c>
      <c r="AF165">
        <v>1</v>
      </c>
    </row>
    <row r="166" spans="1:32" x14ac:dyDescent="0.25">
      <c r="A166" s="77" t="s">
        <v>697</v>
      </c>
      <c r="B166" s="40" t="s">
        <v>200</v>
      </c>
      <c r="C166" s="39">
        <v>865.98</v>
      </c>
      <c r="D166" s="39">
        <v>3855</v>
      </c>
      <c r="E166" s="39">
        <v>3855</v>
      </c>
      <c r="F166" s="39"/>
      <c r="G166" s="39">
        <v>3855</v>
      </c>
      <c r="H166" s="39">
        <v>3855</v>
      </c>
      <c r="K166" s="77" t="str">
        <f t="shared" si="5"/>
        <v>43202</v>
      </c>
      <c r="M166" t="s">
        <v>1357</v>
      </c>
      <c r="T166" s="33">
        <v>43500</v>
      </c>
      <c r="U166" s="77" t="s">
        <v>697</v>
      </c>
      <c r="V166">
        <v>1</v>
      </c>
      <c r="W166" s="27"/>
      <c r="X166">
        <f t="shared" si="4"/>
        <v>1</v>
      </c>
      <c r="AE166" s="27" t="s">
        <v>754</v>
      </c>
      <c r="AF166">
        <v>1</v>
      </c>
    </row>
    <row r="167" spans="1:32" x14ac:dyDescent="0.25">
      <c r="A167" s="77" t="s">
        <v>699</v>
      </c>
      <c r="B167" s="40" t="s">
        <v>201</v>
      </c>
      <c r="C167" s="39">
        <v>13752.299999999997</v>
      </c>
      <c r="D167" s="39">
        <v>9794</v>
      </c>
      <c r="E167" s="39">
        <v>9794</v>
      </c>
      <c r="F167" s="39">
        <v>29991.78</v>
      </c>
      <c r="G167" s="39">
        <v>9794</v>
      </c>
      <c r="H167" s="39">
        <v>9794</v>
      </c>
      <c r="K167" s="77" t="str">
        <f t="shared" si="5"/>
        <v>43203</v>
      </c>
      <c r="T167">
        <v>43501</v>
      </c>
      <c r="U167" s="77" t="s">
        <v>699</v>
      </c>
      <c r="V167">
        <v>1</v>
      </c>
      <c r="W167" s="27"/>
      <c r="X167">
        <f t="shared" si="4"/>
        <v>1</v>
      </c>
      <c r="AE167" s="27" t="s">
        <v>756</v>
      </c>
      <c r="AF167">
        <v>1</v>
      </c>
    </row>
    <row r="168" spans="1:32" x14ac:dyDescent="0.25">
      <c r="A168" s="77" t="s">
        <v>701</v>
      </c>
      <c r="B168" s="40" t="s">
        <v>202</v>
      </c>
      <c r="C168" s="39">
        <v>190343.05999999997</v>
      </c>
      <c r="D168" s="39">
        <v>186651</v>
      </c>
      <c r="E168" s="39">
        <v>186651</v>
      </c>
      <c r="F168" s="39">
        <v>248764.53000000012</v>
      </c>
      <c r="G168" s="39">
        <v>186651</v>
      </c>
      <c r="H168" s="39">
        <v>186651</v>
      </c>
      <c r="K168" s="77" t="str">
        <f t="shared" si="5"/>
        <v>43204</v>
      </c>
      <c r="T168">
        <v>43502</v>
      </c>
      <c r="U168" s="77" t="s">
        <v>701</v>
      </c>
      <c r="V168">
        <v>1</v>
      </c>
      <c r="W168" s="27"/>
      <c r="X168">
        <f t="shared" si="4"/>
        <v>1</v>
      </c>
      <c r="AE168" s="27" t="s">
        <v>758</v>
      </c>
      <c r="AF168">
        <v>1</v>
      </c>
    </row>
    <row r="169" spans="1:32" x14ac:dyDescent="0.25">
      <c r="A169" s="77" t="s">
        <v>703</v>
      </c>
      <c r="B169" s="40" t="s">
        <v>203</v>
      </c>
      <c r="C169" s="39">
        <v>2343.2399999999998</v>
      </c>
      <c r="D169" s="39">
        <v>4567</v>
      </c>
      <c r="E169" s="39">
        <v>4567</v>
      </c>
      <c r="F169" s="39">
        <v>477.62</v>
      </c>
      <c r="G169" s="39">
        <v>4567</v>
      </c>
      <c r="H169" s="39">
        <v>4567</v>
      </c>
      <c r="K169" s="77" t="str">
        <f t="shared" si="5"/>
        <v>43205</v>
      </c>
      <c r="T169">
        <v>43503</v>
      </c>
      <c r="U169" s="77" t="s">
        <v>703</v>
      </c>
      <c r="V169">
        <v>1</v>
      </c>
      <c r="W169" s="27"/>
      <c r="X169">
        <f t="shared" si="4"/>
        <v>1</v>
      </c>
      <c r="AE169" s="27" t="s">
        <v>760</v>
      </c>
      <c r="AF169">
        <v>1</v>
      </c>
    </row>
    <row r="170" spans="1:32" x14ac:dyDescent="0.25">
      <c r="A170" s="77" t="s">
        <v>705</v>
      </c>
      <c r="B170" s="40" t="s">
        <v>204</v>
      </c>
      <c r="C170" s="39">
        <v>4149.5999999999995</v>
      </c>
      <c r="D170" s="39">
        <v>4929</v>
      </c>
      <c r="E170" s="39">
        <v>4929</v>
      </c>
      <c r="F170" s="39">
        <v>4837.3500000000004</v>
      </c>
      <c r="G170" s="39">
        <v>4929</v>
      </c>
      <c r="H170" s="39">
        <v>4929</v>
      </c>
      <c r="K170" s="77" t="str">
        <f t="shared" si="5"/>
        <v>43206</v>
      </c>
      <c r="T170">
        <v>43504</v>
      </c>
      <c r="U170" s="77" t="s">
        <v>705</v>
      </c>
      <c r="V170">
        <v>1</v>
      </c>
      <c r="W170" s="27"/>
      <c r="X170">
        <f t="shared" si="4"/>
        <v>1</v>
      </c>
      <c r="AE170" s="27" t="s">
        <v>762</v>
      </c>
      <c r="AF170">
        <v>1</v>
      </c>
    </row>
    <row r="171" spans="1:32" x14ac:dyDescent="0.25">
      <c r="A171" s="77" t="s">
        <v>706</v>
      </c>
      <c r="B171" s="40" t="s">
        <v>205</v>
      </c>
      <c r="C171" s="39">
        <v>33001.279999999999</v>
      </c>
      <c r="D171" s="39">
        <v>50199</v>
      </c>
      <c r="E171" s="39">
        <v>50199</v>
      </c>
      <c r="F171" s="39">
        <v>23453.43</v>
      </c>
      <c r="G171" s="39">
        <v>50199</v>
      </c>
      <c r="H171" s="39">
        <v>50199</v>
      </c>
      <c r="K171" s="77" t="str">
        <f t="shared" si="5"/>
        <v>43207</v>
      </c>
      <c r="T171">
        <v>43505</v>
      </c>
      <c r="U171" s="77" t="s">
        <v>706</v>
      </c>
      <c r="V171">
        <v>1</v>
      </c>
      <c r="W171" s="27"/>
      <c r="X171">
        <f t="shared" si="4"/>
        <v>1</v>
      </c>
      <c r="AE171" s="27" t="s">
        <v>764</v>
      </c>
      <c r="AF171">
        <v>1</v>
      </c>
    </row>
    <row r="172" spans="1:32" x14ac:dyDescent="0.25">
      <c r="A172" s="77" t="s">
        <v>707</v>
      </c>
      <c r="B172" s="40" t="s">
        <v>206</v>
      </c>
      <c r="C172" s="39">
        <v>1159429.8799999997</v>
      </c>
      <c r="D172" s="39">
        <v>1022038</v>
      </c>
      <c r="E172" s="39">
        <v>1022038</v>
      </c>
      <c r="F172" s="39">
        <v>997254.72999999986</v>
      </c>
      <c r="G172" s="39">
        <v>1022038</v>
      </c>
      <c r="H172" s="39">
        <v>1022038</v>
      </c>
      <c r="K172" s="77" t="str">
        <f t="shared" si="5"/>
        <v>43208</v>
      </c>
      <c r="T172">
        <v>43507</v>
      </c>
      <c r="U172" s="77" t="s">
        <v>707</v>
      </c>
      <c r="V172">
        <v>1</v>
      </c>
      <c r="W172" s="27"/>
      <c r="X172">
        <f t="shared" si="4"/>
        <v>1</v>
      </c>
      <c r="AE172" s="27" t="s">
        <v>766</v>
      </c>
      <c r="AF172">
        <v>1</v>
      </c>
    </row>
    <row r="173" spans="1:32" x14ac:dyDescent="0.25">
      <c r="A173" s="77" t="s">
        <v>709</v>
      </c>
      <c r="B173" s="40" t="s">
        <v>207</v>
      </c>
      <c r="C173" s="39"/>
      <c r="D173" s="39">
        <v>0</v>
      </c>
      <c r="E173" s="39">
        <v>0</v>
      </c>
      <c r="F173" s="39"/>
      <c r="G173" s="39">
        <v>0</v>
      </c>
      <c r="H173" s="39">
        <v>0</v>
      </c>
      <c r="K173" s="77" t="str">
        <f t="shared" si="5"/>
        <v>43209</v>
      </c>
      <c r="T173">
        <v>43508</v>
      </c>
      <c r="U173" s="77" t="s">
        <v>709</v>
      </c>
      <c r="V173">
        <v>1</v>
      </c>
      <c r="W173" s="27"/>
      <c r="X173">
        <f t="shared" si="4"/>
        <v>1</v>
      </c>
      <c r="AE173" s="27" t="s">
        <v>768</v>
      </c>
      <c r="AF173">
        <v>1</v>
      </c>
    </row>
    <row r="174" spans="1:32" x14ac:dyDescent="0.25">
      <c r="A174" s="77" t="s">
        <v>711</v>
      </c>
      <c r="B174" s="40" t="s">
        <v>208</v>
      </c>
      <c r="C174" s="39">
        <v>550407.48</v>
      </c>
      <c r="D174" s="39">
        <v>468362</v>
      </c>
      <c r="E174" s="39">
        <v>468362</v>
      </c>
      <c r="F174" s="39">
        <v>690979.94000000018</v>
      </c>
      <c r="G174" s="39">
        <v>468362</v>
      </c>
      <c r="H174" s="39">
        <v>468362</v>
      </c>
      <c r="K174" s="77" t="str">
        <f t="shared" si="5"/>
        <v>43212</v>
      </c>
      <c r="T174">
        <v>43510</v>
      </c>
      <c r="U174" s="77" t="s">
        <v>711</v>
      </c>
      <c r="V174">
        <v>1</v>
      </c>
      <c r="W174" s="27"/>
      <c r="X174">
        <f t="shared" si="4"/>
        <v>1</v>
      </c>
      <c r="AE174" s="27" t="s">
        <v>770</v>
      </c>
      <c r="AF174">
        <v>1</v>
      </c>
    </row>
    <row r="175" spans="1:32" x14ac:dyDescent="0.25">
      <c r="A175" s="77" t="s">
        <v>713</v>
      </c>
      <c r="B175" s="40" t="s">
        <v>209</v>
      </c>
      <c r="C175" s="39">
        <v>2508962.2800000007</v>
      </c>
      <c r="D175" s="39">
        <v>1992953</v>
      </c>
      <c r="E175" s="39">
        <v>1992953</v>
      </c>
      <c r="F175" s="39">
        <v>2732343.09</v>
      </c>
      <c r="G175" s="39">
        <v>1992953</v>
      </c>
      <c r="H175" s="39">
        <v>1992953</v>
      </c>
      <c r="K175" s="77" t="str">
        <f t="shared" si="5"/>
        <v>43213</v>
      </c>
      <c r="T175">
        <v>43511</v>
      </c>
      <c r="U175" s="77" t="s">
        <v>713</v>
      </c>
      <c r="V175">
        <v>1</v>
      </c>
      <c r="W175" s="27"/>
      <c r="X175">
        <f t="shared" si="4"/>
        <v>1</v>
      </c>
      <c r="AE175" s="27" t="s">
        <v>772</v>
      </c>
      <c r="AF175">
        <v>1</v>
      </c>
    </row>
    <row r="176" spans="1:32" x14ac:dyDescent="0.25">
      <c r="A176" s="77" t="s">
        <v>715</v>
      </c>
      <c r="B176" s="40" t="s">
        <v>210</v>
      </c>
      <c r="C176" s="39">
        <v>24504</v>
      </c>
      <c r="D176" s="39">
        <v>103062</v>
      </c>
      <c r="E176" s="39">
        <v>103062</v>
      </c>
      <c r="F176" s="39">
        <v>13254.21</v>
      </c>
      <c r="G176" s="39">
        <v>103062</v>
      </c>
      <c r="H176" s="39">
        <v>103062</v>
      </c>
      <c r="K176" s="77" t="str">
        <f t="shared" si="5"/>
        <v>43214</v>
      </c>
      <c r="T176">
        <v>43512</v>
      </c>
      <c r="U176" s="77" t="s">
        <v>715</v>
      </c>
      <c r="V176">
        <v>1</v>
      </c>
      <c r="W176" s="27"/>
      <c r="X176">
        <f t="shared" si="4"/>
        <v>1</v>
      </c>
      <c r="AE176" s="27" t="s">
        <v>1395</v>
      </c>
      <c r="AF176">
        <v>1</v>
      </c>
    </row>
    <row r="177" spans="1:32" x14ac:dyDescent="0.25">
      <c r="A177" s="77" t="s">
        <v>717</v>
      </c>
      <c r="B177" s="40" t="s">
        <v>211</v>
      </c>
      <c r="C177" s="39"/>
      <c r="D177" s="39">
        <v>717</v>
      </c>
      <c r="E177" s="39">
        <v>717</v>
      </c>
      <c r="F177" s="39"/>
      <c r="G177" s="39">
        <v>717</v>
      </c>
      <c r="H177" s="39">
        <v>717</v>
      </c>
      <c r="K177" s="77" t="str">
        <f t="shared" si="5"/>
        <v>43218</v>
      </c>
      <c r="T177">
        <v>43513</v>
      </c>
      <c r="U177" s="77" t="s">
        <v>717</v>
      </c>
      <c r="V177">
        <v>1</v>
      </c>
      <c r="W177" s="27"/>
      <c r="X177">
        <f t="shared" si="4"/>
        <v>1</v>
      </c>
      <c r="AE177" s="27" t="s">
        <v>774</v>
      </c>
      <c r="AF177">
        <v>1</v>
      </c>
    </row>
    <row r="178" spans="1:32" x14ac:dyDescent="0.25">
      <c r="A178" s="77" t="s">
        <v>1307</v>
      </c>
      <c r="B178" s="40" t="s">
        <v>1307</v>
      </c>
      <c r="C178" s="39"/>
      <c r="D178" s="39"/>
      <c r="E178" s="39"/>
      <c r="F178" s="39"/>
      <c r="G178" s="39"/>
      <c r="H178" s="39"/>
      <c r="K178" s="77" t="str">
        <f t="shared" si="5"/>
        <v>#N/A</v>
      </c>
      <c r="T178">
        <v>43514</v>
      </c>
      <c r="U178" s="77" t="s">
        <v>1307</v>
      </c>
      <c r="V178">
        <v>1</v>
      </c>
      <c r="W178" s="27"/>
      <c r="X178">
        <f t="shared" si="4"/>
        <v>1</v>
      </c>
      <c r="AE178" s="27" t="s">
        <v>776</v>
      </c>
      <c r="AF178">
        <v>1</v>
      </c>
    </row>
    <row r="179" spans="1:32" x14ac:dyDescent="0.25">
      <c r="A179" s="77" t="s">
        <v>1612</v>
      </c>
      <c r="B179" s="40" t="s">
        <v>1653</v>
      </c>
      <c r="C179" s="39"/>
      <c r="D179" s="39">
        <v>176815</v>
      </c>
      <c r="E179" s="39">
        <v>176815</v>
      </c>
      <c r="F179" s="39">
        <v>34897.5</v>
      </c>
      <c r="G179" s="39">
        <v>176815</v>
      </c>
      <c r="H179" s="39">
        <v>176815</v>
      </c>
      <c r="K179" s="77" t="str">
        <f t="shared" si="5"/>
        <v>43220</v>
      </c>
      <c r="N179" t="s">
        <v>1801</v>
      </c>
      <c r="T179">
        <v>43515</v>
      </c>
      <c r="U179" s="77" t="s">
        <v>1612</v>
      </c>
      <c r="V179">
        <v>1</v>
      </c>
      <c r="W179" s="27"/>
      <c r="X179">
        <f t="shared" si="4"/>
        <v>1</v>
      </c>
      <c r="AE179" s="27" t="s">
        <v>778</v>
      </c>
      <c r="AF179">
        <v>1</v>
      </c>
    </row>
    <row r="180" spans="1:32" x14ac:dyDescent="0.25">
      <c r="A180" s="77" t="s">
        <v>1499</v>
      </c>
      <c r="B180" s="40" t="s">
        <v>1842</v>
      </c>
      <c r="C180" s="39">
        <v>139493.88000000003</v>
      </c>
      <c r="D180" s="39">
        <v>81065</v>
      </c>
      <c r="E180" s="39">
        <v>81065</v>
      </c>
      <c r="F180" s="39">
        <v>1301366.8500000001</v>
      </c>
      <c r="G180" s="39">
        <v>81065</v>
      </c>
      <c r="H180" s="39">
        <v>81065</v>
      </c>
      <c r="K180" s="77" t="str">
        <f t="shared" si="5"/>
        <v>43219</v>
      </c>
      <c r="T180">
        <v>43516</v>
      </c>
      <c r="U180" s="77" t="s">
        <v>1499</v>
      </c>
      <c r="V180">
        <v>1</v>
      </c>
      <c r="W180" s="27"/>
      <c r="X180">
        <f t="shared" si="4"/>
        <v>1</v>
      </c>
      <c r="AE180" s="27" t="s">
        <v>780</v>
      </c>
      <c r="AF180">
        <v>1</v>
      </c>
    </row>
    <row r="181" spans="1:32" x14ac:dyDescent="0.25">
      <c r="A181" s="77" t="s">
        <v>719</v>
      </c>
      <c r="B181" s="38" t="s">
        <v>212</v>
      </c>
      <c r="C181" s="39">
        <v>57097145.389999978</v>
      </c>
      <c r="D181" s="39">
        <v>58433480</v>
      </c>
      <c r="E181" s="39">
        <v>58433480</v>
      </c>
      <c r="F181" s="39">
        <v>62902425.660000019</v>
      </c>
      <c r="G181" s="39">
        <v>58433480</v>
      </c>
      <c r="H181" s="39">
        <v>58433480</v>
      </c>
      <c r="K181" s="77" t="str">
        <f t="shared" si="5"/>
        <v>43300</v>
      </c>
      <c r="M181" t="s">
        <v>1359</v>
      </c>
      <c r="T181">
        <v>43521</v>
      </c>
      <c r="U181" s="77" t="s">
        <v>719</v>
      </c>
      <c r="V181">
        <v>1</v>
      </c>
      <c r="W181" s="27"/>
      <c r="X181">
        <f t="shared" si="4"/>
        <v>1</v>
      </c>
      <c r="AE181" s="27" t="s">
        <v>782</v>
      </c>
      <c r="AF181">
        <v>1</v>
      </c>
    </row>
    <row r="182" spans="1:32" x14ac:dyDescent="0.25">
      <c r="A182" s="77" t="s">
        <v>721</v>
      </c>
      <c r="B182" s="40" t="s">
        <v>213</v>
      </c>
      <c r="C182" s="39">
        <v>13337.34</v>
      </c>
      <c r="D182" s="39">
        <v>9577</v>
      </c>
      <c r="E182" s="39">
        <v>9577</v>
      </c>
      <c r="F182" s="39">
        <v>18210.78</v>
      </c>
      <c r="G182" s="39">
        <v>9577</v>
      </c>
      <c r="H182" s="39">
        <v>9577</v>
      </c>
      <c r="K182" s="77" t="str">
        <f t="shared" si="5"/>
        <v>43301</v>
      </c>
      <c r="T182" s="33">
        <v>43600</v>
      </c>
      <c r="U182" s="77" t="s">
        <v>721</v>
      </c>
      <c r="V182">
        <v>1</v>
      </c>
      <c r="W182" s="27"/>
      <c r="X182">
        <f t="shared" si="4"/>
        <v>1</v>
      </c>
      <c r="AE182" s="27" t="s">
        <v>784</v>
      </c>
      <c r="AF182">
        <v>1</v>
      </c>
    </row>
    <row r="183" spans="1:32" x14ac:dyDescent="0.25">
      <c r="A183" s="77" t="s">
        <v>723</v>
      </c>
      <c r="B183" s="40" t="s">
        <v>214</v>
      </c>
      <c r="C183" s="39">
        <v>916128.9599999981</v>
      </c>
      <c r="D183" s="39">
        <v>868735</v>
      </c>
      <c r="E183" s="39">
        <v>868735</v>
      </c>
      <c r="F183" s="39">
        <v>997703.43000000028</v>
      </c>
      <c r="G183" s="39">
        <v>868735</v>
      </c>
      <c r="H183" s="39">
        <v>868735</v>
      </c>
      <c r="K183" s="77" t="str">
        <f t="shared" si="5"/>
        <v>43302</v>
      </c>
      <c r="T183">
        <v>43601</v>
      </c>
      <c r="U183" s="77" t="s">
        <v>723</v>
      </c>
      <c r="V183">
        <v>1</v>
      </c>
      <c r="W183" s="27"/>
      <c r="X183">
        <f t="shared" si="4"/>
        <v>1</v>
      </c>
      <c r="AE183" s="27" t="s">
        <v>786</v>
      </c>
      <c r="AF183">
        <v>1</v>
      </c>
    </row>
    <row r="184" spans="1:32" x14ac:dyDescent="0.25">
      <c r="A184" s="77" t="s">
        <v>725</v>
      </c>
      <c r="B184" s="40" t="s">
        <v>215</v>
      </c>
      <c r="C184" s="39">
        <v>2291087.7299999981</v>
      </c>
      <c r="D184" s="39">
        <v>2427486</v>
      </c>
      <c r="E184" s="39">
        <v>2427486</v>
      </c>
      <c r="F184" s="39">
        <v>2290794.1000000006</v>
      </c>
      <c r="G184" s="39">
        <v>2427486</v>
      </c>
      <c r="H184" s="39">
        <v>2427486</v>
      </c>
      <c r="K184" s="77" t="str">
        <f t="shared" si="5"/>
        <v>43303</v>
      </c>
      <c r="T184">
        <v>43602</v>
      </c>
      <c r="U184" s="77" t="s">
        <v>725</v>
      </c>
      <c r="V184">
        <v>1</v>
      </c>
      <c r="W184" s="27"/>
      <c r="X184">
        <f t="shared" si="4"/>
        <v>1</v>
      </c>
      <c r="AE184" s="27" t="s">
        <v>787</v>
      </c>
      <c r="AF184">
        <v>1</v>
      </c>
    </row>
    <row r="185" spans="1:32" x14ac:dyDescent="0.25">
      <c r="A185" s="77" t="s">
        <v>727</v>
      </c>
      <c r="B185" s="40" t="s">
        <v>216</v>
      </c>
      <c r="C185" s="39">
        <v>1596110.3699999976</v>
      </c>
      <c r="D185" s="39">
        <v>1406237</v>
      </c>
      <c r="E185" s="39">
        <v>1406237</v>
      </c>
      <c r="F185" s="39">
        <v>1666977.8899999997</v>
      </c>
      <c r="G185" s="39">
        <v>1406237</v>
      </c>
      <c r="H185" s="39">
        <v>1406237</v>
      </c>
      <c r="K185" s="77" t="str">
        <f t="shared" si="5"/>
        <v>43304</v>
      </c>
      <c r="T185">
        <v>43605</v>
      </c>
      <c r="U185" s="77" t="s">
        <v>727</v>
      </c>
      <c r="V185">
        <v>1</v>
      </c>
      <c r="W185" s="27"/>
      <c r="X185">
        <f t="shared" si="4"/>
        <v>1</v>
      </c>
      <c r="AE185" s="27" t="s">
        <v>788</v>
      </c>
      <c r="AF185">
        <v>1</v>
      </c>
    </row>
    <row r="186" spans="1:32" x14ac:dyDescent="0.25">
      <c r="A186" s="77" t="s">
        <v>729</v>
      </c>
      <c r="B186" s="40" t="s">
        <v>217</v>
      </c>
      <c r="C186" s="39">
        <v>4571903.9999999916</v>
      </c>
      <c r="D186" s="39">
        <v>4079930</v>
      </c>
      <c r="E186" s="39">
        <v>4079930</v>
      </c>
      <c r="F186" s="39">
        <v>4825391.450000002</v>
      </c>
      <c r="G186" s="39">
        <v>4079930</v>
      </c>
      <c r="H186" s="39">
        <v>4079930</v>
      </c>
      <c r="K186" s="77" t="str">
        <f t="shared" si="5"/>
        <v>43305</v>
      </c>
      <c r="T186" s="33">
        <v>43700</v>
      </c>
      <c r="U186" s="77" t="s">
        <v>729</v>
      </c>
      <c r="V186">
        <v>1</v>
      </c>
      <c r="W186" s="27"/>
      <c r="X186">
        <f t="shared" si="4"/>
        <v>1</v>
      </c>
      <c r="AE186" s="27" t="s">
        <v>790</v>
      </c>
      <c r="AF186">
        <v>1</v>
      </c>
    </row>
    <row r="187" spans="1:32" x14ac:dyDescent="0.25">
      <c r="A187" s="77" t="s">
        <v>731</v>
      </c>
      <c r="B187" s="40" t="s">
        <v>218</v>
      </c>
      <c r="C187" s="39">
        <v>23078.30000000001</v>
      </c>
      <c r="D187" s="39">
        <v>31546</v>
      </c>
      <c r="E187" s="39">
        <v>31546</v>
      </c>
      <c r="F187" s="39">
        <v>20943.089999999997</v>
      </c>
      <c r="G187" s="39">
        <v>31546</v>
      </c>
      <c r="H187" s="39">
        <v>31546</v>
      </c>
      <c r="K187" s="77" t="str">
        <f t="shared" si="5"/>
        <v>43306</v>
      </c>
      <c r="T187">
        <v>43702</v>
      </c>
      <c r="U187" s="77" t="s">
        <v>731</v>
      </c>
      <c r="V187">
        <v>1</v>
      </c>
      <c r="W187" s="27"/>
      <c r="X187">
        <f t="shared" si="4"/>
        <v>1</v>
      </c>
      <c r="AE187" s="27" t="s">
        <v>792</v>
      </c>
      <c r="AF187">
        <v>1</v>
      </c>
    </row>
    <row r="188" spans="1:32" x14ac:dyDescent="0.25">
      <c r="A188" s="77" t="s">
        <v>732</v>
      </c>
      <c r="B188" s="40" t="s">
        <v>219</v>
      </c>
      <c r="C188" s="39">
        <v>806374.20000000054</v>
      </c>
      <c r="D188" s="39">
        <v>738590</v>
      </c>
      <c r="E188" s="39">
        <v>738590</v>
      </c>
      <c r="F188" s="39">
        <v>938016.79999999993</v>
      </c>
      <c r="G188" s="39">
        <v>738590</v>
      </c>
      <c r="H188" s="39">
        <v>738590</v>
      </c>
      <c r="K188" s="77" t="str">
        <f t="shared" si="5"/>
        <v>43307</v>
      </c>
      <c r="T188">
        <v>43703</v>
      </c>
      <c r="U188" s="77" t="s">
        <v>732</v>
      </c>
      <c r="V188">
        <v>1</v>
      </c>
      <c r="W188" s="27"/>
      <c r="X188">
        <f t="shared" si="4"/>
        <v>1</v>
      </c>
      <c r="AE188" s="27" t="s">
        <v>794</v>
      </c>
      <c r="AF188">
        <v>1</v>
      </c>
    </row>
    <row r="189" spans="1:32" x14ac:dyDescent="0.25">
      <c r="A189" s="77" t="s">
        <v>734</v>
      </c>
      <c r="B189" s="40" t="s">
        <v>220</v>
      </c>
      <c r="C189" s="39">
        <v>793559.78</v>
      </c>
      <c r="D189" s="39">
        <v>684061</v>
      </c>
      <c r="E189" s="39">
        <v>684061</v>
      </c>
      <c r="F189" s="39">
        <v>721589.26</v>
      </c>
      <c r="G189" s="39">
        <v>684061</v>
      </c>
      <c r="H189" s="39">
        <v>684061</v>
      </c>
      <c r="K189" s="77" t="str">
        <f t="shared" si="5"/>
        <v>43308</v>
      </c>
      <c r="T189">
        <v>43704</v>
      </c>
      <c r="U189" s="77" t="s">
        <v>734</v>
      </c>
      <c r="V189">
        <v>1</v>
      </c>
      <c r="W189" s="27"/>
      <c r="X189">
        <f t="shared" si="4"/>
        <v>1</v>
      </c>
      <c r="AE189" s="27" t="s">
        <v>796</v>
      </c>
      <c r="AF189">
        <v>1</v>
      </c>
    </row>
    <row r="190" spans="1:32" x14ac:dyDescent="0.25">
      <c r="A190" s="77" t="s">
        <v>736</v>
      </c>
      <c r="B190" s="40" t="s">
        <v>221</v>
      </c>
      <c r="C190" s="39">
        <v>1017117.8399999999</v>
      </c>
      <c r="D190" s="39">
        <v>812848</v>
      </c>
      <c r="E190" s="39">
        <v>812848</v>
      </c>
      <c r="F190" s="39">
        <v>1039583.4800000001</v>
      </c>
      <c r="G190" s="39">
        <v>812848</v>
      </c>
      <c r="H190" s="39">
        <v>812848</v>
      </c>
      <c r="K190" s="77" t="str">
        <f t="shared" si="5"/>
        <v>43309</v>
      </c>
      <c r="T190">
        <v>43705</v>
      </c>
      <c r="U190" s="77" t="s">
        <v>736</v>
      </c>
      <c r="V190">
        <v>1</v>
      </c>
      <c r="W190" s="27"/>
      <c r="X190">
        <f t="shared" si="4"/>
        <v>1</v>
      </c>
      <c r="AE190" s="27" t="s">
        <v>798</v>
      </c>
      <c r="AF190">
        <v>1</v>
      </c>
    </row>
    <row r="191" spans="1:32" x14ac:dyDescent="0.25">
      <c r="A191" s="77" t="s">
        <v>738</v>
      </c>
      <c r="B191" s="40" t="s">
        <v>222</v>
      </c>
      <c r="C191" s="39">
        <v>42682821.959999986</v>
      </c>
      <c r="D191" s="39">
        <v>38779625</v>
      </c>
      <c r="E191" s="39">
        <v>38779625</v>
      </c>
      <c r="F191" s="39">
        <v>46971932.080000013</v>
      </c>
      <c r="G191" s="39">
        <v>38779625</v>
      </c>
      <c r="H191" s="39">
        <v>38779625</v>
      </c>
      <c r="K191" s="77" t="str">
        <f t="shared" si="5"/>
        <v>43310</v>
      </c>
      <c r="T191">
        <v>43798</v>
      </c>
      <c r="U191" s="77" t="s">
        <v>738</v>
      </c>
      <c r="V191">
        <v>1</v>
      </c>
      <c r="W191" s="27"/>
      <c r="X191">
        <f t="shared" si="4"/>
        <v>1</v>
      </c>
      <c r="AE191" s="27" t="s">
        <v>800</v>
      </c>
      <c r="AF191">
        <v>1</v>
      </c>
    </row>
    <row r="192" spans="1:32" x14ac:dyDescent="0.25">
      <c r="A192" s="77" t="s">
        <v>740</v>
      </c>
      <c r="B192" s="40" t="s">
        <v>223</v>
      </c>
      <c r="C192" s="39">
        <v>510252.52999999997</v>
      </c>
      <c r="D192" s="39">
        <v>411743</v>
      </c>
      <c r="E192" s="39">
        <v>411743</v>
      </c>
      <c r="F192" s="39">
        <v>642644.93999999994</v>
      </c>
      <c r="G192" s="39">
        <v>411743</v>
      </c>
      <c r="H192" s="39">
        <v>411743</v>
      </c>
      <c r="K192" s="77" t="str">
        <f t="shared" si="5"/>
        <v>43311</v>
      </c>
      <c r="T192">
        <v>43799</v>
      </c>
      <c r="U192" s="77" t="s">
        <v>740</v>
      </c>
      <c r="V192">
        <v>1</v>
      </c>
      <c r="W192" s="27"/>
      <c r="X192">
        <f t="shared" si="4"/>
        <v>1</v>
      </c>
      <c r="AE192" s="27" t="s">
        <v>802</v>
      </c>
      <c r="AF192">
        <v>1</v>
      </c>
    </row>
    <row r="193" spans="1:32" x14ac:dyDescent="0.25">
      <c r="A193" s="77" t="s">
        <v>744</v>
      </c>
      <c r="B193" s="40" t="s">
        <v>225</v>
      </c>
      <c r="C193" s="39">
        <v>2648.3599999999997</v>
      </c>
      <c r="D193" s="39">
        <v>3529</v>
      </c>
      <c r="E193" s="39">
        <v>3529</v>
      </c>
      <c r="F193" s="39">
        <v>2978.49</v>
      </c>
      <c r="G193" s="39">
        <v>3529</v>
      </c>
      <c r="H193" s="39">
        <v>3529</v>
      </c>
      <c r="K193" s="77" t="str">
        <f t="shared" si="5"/>
        <v>43313</v>
      </c>
      <c r="T193" s="33">
        <v>43800</v>
      </c>
      <c r="U193" s="77" t="s">
        <v>744</v>
      </c>
      <c r="V193">
        <v>1</v>
      </c>
      <c r="W193" s="27"/>
      <c r="X193">
        <f t="shared" si="4"/>
        <v>1</v>
      </c>
      <c r="AE193" s="27" t="s">
        <v>804</v>
      </c>
      <c r="AF193">
        <v>1</v>
      </c>
    </row>
    <row r="194" spans="1:32" x14ac:dyDescent="0.25">
      <c r="A194" s="77" t="s">
        <v>746</v>
      </c>
      <c r="B194" s="40" t="s">
        <v>226</v>
      </c>
      <c r="C194" s="39"/>
      <c r="D194" s="39">
        <v>2775</v>
      </c>
      <c r="E194" s="39">
        <v>2775</v>
      </c>
      <c r="F194" s="39"/>
      <c r="G194" s="39">
        <v>2775</v>
      </c>
      <c r="H194" s="39">
        <v>2775</v>
      </c>
      <c r="K194" s="77" t="str">
        <f t="shared" si="5"/>
        <v>43314</v>
      </c>
      <c r="T194">
        <v>43801</v>
      </c>
      <c r="U194" s="77" t="s">
        <v>746</v>
      </c>
      <c r="V194">
        <v>1</v>
      </c>
      <c r="W194" s="27"/>
      <c r="X194">
        <f t="shared" si="4"/>
        <v>1</v>
      </c>
      <c r="AE194" s="27" t="s">
        <v>806</v>
      </c>
      <c r="AF194">
        <v>1</v>
      </c>
    </row>
    <row r="195" spans="1:32" x14ac:dyDescent="0.25">
      <c r="A195" s="77" t="s">
        <v>748</v>
      </c>
      <c r="B195" s="40" t="s">
        <v>227</v>
      </c>
      <c r="C195" s="39">
        <v>211290.84000000008</v>
      </c>
      <c r="D195" s="39">
        <v>7219792</v>
      </c>
      <c r="E195" s="39">
        <v>7219792</v>
      </c>
      <c r="F195" s="39">
        <v>220630.60000000012</v>
      </c>
      <c r="G195" s="39">
        <v>7219792</v>
      </c>
      <c r="H195" s="39">
        <v>7219792</v>
      </c>
      <c r="K195" s="77" t="str">
        <f t="shared" si="5"/>
        <v>43399</v>
      </c>
      <c r="T195" s="34">
        <v>45000</v>
      </c>
      <c r="U195" s="77" t="s">
        <v>748</v>
      </c>
      <c r="V195">
        <v>1</v>
      </c>
      <c r="W195" s="27"/>
      <c r="X195">
        <f t="shared" si="4"/>
        <v>1</v>
      </c>
      <c r="AE195" s="27" t="s">
        <v>808</v>
      </c>
      <c r="AF195">
        <v>1</v>
      </c>
    </row>
    <row r="196" spans="1:32" x14ac:dyDescent="0.25">
      <c r="A196" s="77" t="s">
        <v>742</v>
      </c>
      <c r="B196" s="40" t="s">
        <v>1843</v>
      </c>
      <c r="C196" s="39">
        <v>1661433.18</v>
      </c>
      <c r="D196" s="39">
        <v>957006</v>
      </c>
      <c r="E196" s="39">
        <v>957006</v>
      </c>
      <c r="F196" s="39">
        <v>2545029.27</v>
      </c>
      <c r="G196" s="39">
        <v>957006</v>
      </c>
      <c r="H196" s="39">
        <v>957006</v>
      </c>
      <c r="K196" s="77" t="str">
        <f t="shared" si="5"/>
        <v>43312</v>
      </c>
      <c r="T196">
        <v>45100</v>
      </c>
      <c r="U196" s="77" t="s">
        <v>742</v>
      </c>
      <c r="V196">
        <v>1</v>
      </c>
      <c r="W196" s="27"/>
      <c r="X196">
        <f t="shared" ref="X196:X259" si="6">+V196+W196</f>
        <v>1</v>
      </c>
      <c r="AE196" s="27" t="s">
        <v>810</v>
      </c>
      <c r="AF196">
        <v>1</v>
      </c>
    </row>
    <row r="197" spans="1:32" x14ac:dyDescent="0.25">
      <c r="A197" s="77" t="s">
        <v>750</v>
      </c>
      <c r="B197" s="38" t="s">
        <v>228</v>
      </c>
      <c r="C197" s="39">
        <v>6342260.8999999994</v>
      </c>
      <c r="D197" s="39">
        <v>6080511</v>
      </c>
      <c r="E197" s="39">
        <v>6080511</v>
      </c>
      <c r="F197" s="39">
        <v>7053413.7499999991</v>
      </c>
      <c r="G197" s="39">
        <v>6080511</v>
      </c>
      <c r="H197" s="39">
        <v>6080511</v>
      </c>
      <c r="K197" s="77" t="str">
        <f t="shared" ref="K197:K260" si="7">MID(B197,1,5)</f>
        <v>43400</v>
      </c>
      <c r="T197">
        <v>45101</v>
      </c>
      <c r="U197" s="77" t="s">
        <v>750</v>
      </c>
      <c r="V197">
        <v>1</v>
      </c>
      <c r="W197" s="27"/>
      <c r="X197">
        <f t="shared" si="6"/>
        <v>1</v>
      </c>
      <c r="AE197" s="27" t="s">
        <v>812</v>
      </c>
      <c r="AF197">
        <v>1</v>
      </c>
    </row>
    <row r="198" spans="1:32" x14ac:dyDescent="0.25">
      <c r="A198" s="77" t="s">
        <v>752</v>
      </c>
      <c r="B198" s="40" t="s">
        <v>229</v>
      </c>
      <c r="C198" s="39">
        <v>23754.919999999995</v>
      </c>
      <c r="D198" s="39">
        <v>16750</v>
      </c>
      <c r="E198" s="39">
        <v>16750</v>
      </c>
      <c r="F198" s="39">
        <v>51515.1</v>
      </c>
      <c r="G198" s="39">
        <v>16750</v>
      </c>
      <c r="H198" s="39">
        <v>16750</v>
      </c>
      <c r="K198" s="77" t="str">
        <f t="shared" si="7"/>
        <v>43401</v>
      </c>
      <c r="T198">
        <v>45105</v>
      </c>
      <c r="U198" s="77" t="s">
        <v>752</v>
      </c>
      <c r="V198">
        <v>1</v>
      </c>
      <c r="W198" s="27"/>
      <c r="X198">
        <f t="shared" si="6"/>
        <v>1</v>
      </c>
      <c r="AE198" s="27" t="s">
        <v>814</v>
      </c>
      <c r="AF198">
        <v>1</v>
      </c>
    </row>
    <row r="199" spans="1:32" x14ac:dyDescent="0.25">
      <c r="A199" s="77" t="s">
        <v>754</v>
      </c>
      <c r="B199" s="40" t="s">
        <v>230</v>
      </c>
      <c r="C199" s="39">
        <v>207.48</v>
      </c>
      <c r="D199" s="39">
        <v>1207</v>
      </c>
      <c r="E199" s="39">
        <v>1207</v>
      </c>
      <c r="F199" s="39">
        <v>434.28</v>
      </c>
      <c r="G199" s="39">
        <v>1207</v>
      </c>
      <c r="H199" s="39">
        <v>1207</v>
      </c>
      <c r="K199" s="77" t="str">
        <f t="shared" si="7"/>
        <v>43402</v>
      </c>
      <c r="T199">
        <v>45200</v>
      </c>
      <c r="U199" s="77" t="s">
        <v>754</v>
      </c>
      <c r="V199">
        <v>1</v>
      </c>
      <c r="X199">
        <f t="shared" si="6"/>
        <v>1</v>
      </c>
      <c r="AE199" s="27" t="s">
        <v>816</v>
      </c>
      <c r="AF199">
        <v>1</v>
      </c>
    </row>
    <row r="200" spans="1:32" x14ac:dyDescent="0.25">
      <c r="A200" s="77" t="s">
        <v>756</v>
      </c>
      <c r="B200" s="40" t="s">
        <v>231</v>
      </c>
      <c r="C200" s="39">
        <v>73032.600000000006</v>
      </c>
      <c r="D200" s="39">
        <v>113785</v>
      </c>
      <c r="E200" s="39">
        <v>113785</v>
      </c>
      <c r="F200" s="39">
        <v>58482.899999999994</v>
      </c>
      <c r="G200" s="39">
        <v>113785</v>
      </c>
      <c r="H200" s="39">
        <v>113785</v>
      </c>
      <c r="K200" s="77" t="str">
        <f t="shared" si="7"/>
        <v>43403</v>
      </c>
      <c r="T200">
        <v>45201</v>
      </c>
      <c r="U200" s="77" t="s">
        <v>756</v>
      </c>
      <c r="V200">
        <v>1</v>
      </c>
      <c r="W200" s="27"/>
      <c r="X200">
        <f t="shared" si="6"/>
        <v>1</v>
      </c>
      <c r="AE200" s="27" t="s">
        <v>1571</v>
      </c>
      <c r="AF200">
        <v>1</v>
      </c>
    </row>
    <row r="201" spans="1:32" x14ac:dyDescent="0.25">
      <c r="A201" s="77" t="s">
        <v>758</v>
      </c>
      <c r="B201" s="40" t="s">
        <v>232</v>
      </c>
      <c r="C201" s="39">
        <v>14758.080000000002</v>
      </c>
      <c r="D201" s="39">
        <v>13351</v>
      </c>
      <c r="E201" s="39">
        <v>13351</v>
      </c>
      <c r="F201" s="39">
        <v>7759.08</v>
      </c>
      <c r="G201" s="39">
        <v>13351</v>
      </c>
      <c r="H201" s="39">
        <v>13351</v>
      </c>
      <c r="K201" s="77" t="str">
        <f t="shared" si="7"/>
        <v>43404</v>
      </c>
      <c r="T201">
        <v>45203</v>
      </c>
      <c r="U201" s="77" t="s">
        <v>758</v>
      </c>
      <c r="V201">
        <v>1</v>
      </c>
      <c r="W201" s="27"/>
      <c r="X201">
        <f t="shared" si="6"/>
        <v>1</v>
      </c>
      <c r="AE201" s="27" t="s">
        <v>1627</v>
      </c>
      <c r="AF201">
        <v>1</v>
      </c>
    </row>
    <row r="202" spans="1:32" x14ac:dyDescent="0.25">
      <c r="A202" s="77" t="s">
        <v>760</v>
      </c>
      <c r="B202" s="40" t="s">
        <v>233</v>
      </c>
      <c r="C202" s="39">
        <v>102655.76000000001</v>
      </c>
      <c r="D202" s="39">
        <v>139065</v>
      </c>
      <c r="E202" s="39">
        <v>139065</v>
      </c>
      <c r="F202" s="39">
        <v>250289.96999999997</v>
      </c>
      <c r="G202" s="39">
        <v>139065</v>
      </c>
      <c r="H202" s="39">
        <v>139065</v>
      </c>
      <c r="K202" s="77" t="str">
        <f t="shared" si="7"/>
        <v>43405</v>
      </c>
      <c r="T202">
        <v>45204</v>
      </c>
      <c r="U202" s="77" t="s">
        <v>760</v>
      </c>
      <c r="V202">
        <v>1</v>
      </c>
      <c r="W202" s="27"/>
      <c r="X202">
        <f t="shared" si="6"/>
        <v>1</v>
      </c>
      <c r="AE202" s="27" t="s">
        <v>818</v>
      </c>
      <c r="AF202">
        <v>1</v>
      </c>
    </row>
    <row r="203" spans="1:32" x14ac:dyDescent="0.25">
      <c r="A203" s="77" t="s">
        <v>762</v>
      </c>
      <c r="B203" s="40" t="s">
        <v>234</v>
      </c>
      <c r="C203" s="39">
        <v>5705.7</v>
      </c>
      <c r="D203" s="39">
        <v>4996</v>
      </c>
      <c r="E203" s="39">
        <v>4996</v>
      </c>
      <c r="F203" s="39">
        <v>10857</v>
      </c>
      <c r="G203" s="39">
        <v>4996</v>
      </c>
      <c r="H203" s="39">
        <v>4996</v>
      </c>
      <c r="K203" s="77" t="str">
        <f t="shared" si="7"/>
        <v>43406</v>
      </c>
      <c r="T203">
        <v>45300</v>
      </c>
      <c r="U203" s="77" t="s">
        <v>762</v>
      </c>
      <c r="V203">
        <v>1</v>
      </c>
      <c r="W203" s="27"/>
      <c r="X203">
        <f t="shared" si="6"/>
        <v>1</v>
      </c>
      <c r="AE203" s="27" t="s">
        <v>820</v>
      </c>
      <c r="AF203">
        <v>1</v>
      </c>
    </row>
    <row r="204" spans="1:32" x14ac:dyDescent="0.25">
      <c r="A204" s="77" t="s">
        <v>764</v>
      </c>
      <c r="B204" s="40" t="s">
        <v>235</v>
      </c>
      <c r="C204" s="39"/>
      <c r="D204" s="39">
        <v>364</v>
      </c>
      <c r="E204" s="39">
        <v>364</v>
      </c>
      <c r="F204" s="39"/>
      <c r="G204" s="39">
        <v>364</v>
      </c>
      <c r="H204" s="39">
        <v>364</v>
      </c>
      <c r="K204" s="77" t="str">
        <f t="shared" si="7"/>
        <v>43407</v>
      </c>
      <c r="T204">
        <v>45301</v>
      </c>
      <c r="U204" s="77" t="s">
        <v>764</v>
      </c>
      <c r="V204">
        <v>1</v>
      </c>
      <c r="W204" s="27"/>
      <c r="X204">
        <f t="shared" si="6"/>
        <v>1</v>
      </c>
      <c r="AE204" s="27" t="s">
        <v>822</v>
      </c>
      <c r="AF204">
        <v>1</v>
      </c>
    </row>
    <row r="205" spans="1:32" x14ac:dyDescent="0.25">
      <c r="A205" s="77" t="s">
        <v>766</v>
      </c>
      <c r="B205" s="40" t="s">
        <v>236</v>
      </c>
      <c r="C205" s="39">
        <v>207.48</v>
      </c>
      <c r="D205" s="39">
        <v>578</v>
      </c>
      <c r="E205" s="39">
        <v>578</v>
      </c>
      <c r="F205" s="39">
        <v>217.14</v>
      </c>
      <c r="G205" s="39">
        <v>578</v>
      </c>
      <c r="H205" s="39">
        <v>578</v>
      </c>
      <c r="K205" s="77" t="str">
        <f t="shared" si="7"/>
        <v>43408</v>
      </c>
      <c r="T205">
        <v>45303</v>
      </c>
      <c r="U205" s="77" t="s">
        <v>766</v>
      </c>
      <c r="V205">
        <v>1</v>
      </c>
      <c r="W205" s="27"/>
      <c r="X205">
        <f t="shared" si="6"/>
        <v>1</v>
      </c>
      <c r="AE205" s="27" t="s">
        <v>824</v>
      </c>
      <c r="AF205">
        <v>1</v>
      </c>
    </row>
    <row r="206" spans="1:32" x14ac:dyDescent="0.25">
      <c r="A206" s="77" t="s">
        <v>768</v>
      </c>
      <c r="B206" s="40" t="s">
        <v>237</v>
      </c>
      <c r="C206" s="39">
        <v>3415.8999999999992</v>
      </c>
      <c r="D206" s="39">
        <v>16709</v>
      </c>
      <c r="E206" s="39">
        <v>16709</v>
      </c>
      <c r="F206" s="39">
        <v>5966.5199999999995</v>
      </c>
      <c r="G206" s="39">
        <v>16709</v>
      </c>
      <c r="H206" s="39">
        <v>16709</v>
      </c>
      <c r="K206" s="77" t="str">
        <f t="shared" si="7"/>
        <v>43409</v>
      </c>
      <c r="T206" s="35">
        <v>50000</v>
      </c>
      <c r="U206" s="77" t="s">
        <v>768</v>
      </c>
      <c r="V206">
        <v>1</v>
      </c>
      <c r="W206" s="27"/>
      <c r="X206">
        <f t="shared" si="6"/>
        <v>1</v>
      </c>
      <c r="AE206" s="27" t="s">
        <v>1573</v>
      </c>
      <c r="AF206">
        <v>1</v>
      </c>
    </row>
    <row r="207" spans="1:32" x14ac:dyDescent="0.25">
      <c r="A207" s="77" t="s">
        <v>770</v>
      </c>
      <c r="B207" s="40" t="s">
        <v>238</v>
      </c>
      <c r="C207" s="39">
        <v>549188.05999999994</v>
      </c>
      <c r="D207" s="39">
        <v>452166</v>
      </c>
      <c r="E207" s="39">
        <v>452166</v>
      </c>
      <c r="F207" s="39">
        <v>486622.71000000008</v>
      </c>
      <c r="G207" s="39">
        <v>452166</v>
      </c>
      <c r="H207" s="39">
        <v>452166</v>
      </c>
      <c r="K207" s="77" t="str">
        <f t="shared" si="7"/>
        <v>43410</v>
      </c>
      <c r="T207" s="34">
        <v>51000</v>
      </c>
      <c r="U207" s="77" t="s">
        <v>770</v>
      </c>
      <c r="V207">
        <v>1</v>
      </c>
      <c r="W207" s="27"/>
      <c r="X207">
        <f t="shared" si="6"/>
        <v>1</v>
      </c>
      <c r="AE207" s="27" t="s">
        <v>826</v>
      </c>
      <c r="AF207">
        <v>1</v>
      </c>
    </row>
    <row r="208" spans="1:32" x14ac:dyDescent="0.25">
      <c r="A208" s="77" t="s">
        <v>772</v>
      </c>
      <c r="B208" s="40" t="s">
        <v>239</v>
      </c>
      <c r="C208" s="39">
        <v>5050449.54</v>
      </c>
      <c r="D208" s="39">
        <v>4904742</v>
      </c>
      <c r="E208" s="39">
        <v>4904742</v>
      </c>
      <c r="F208" s="39">
        <v>5608029.5299999993</v>
      </c>
      <c r="G208" s="39">
        <v>4904742</v>
      </c>
      <c r="H208" s="39">
        <v>4904742</v>
      </c>
      <c r="K208" s="77" t="str">
        <f t="shared" si="7"/>
        <v>43411</v>
      </c>
      <c r="T208" s="33">
        <v>51100</v>
      </c>
      <c r="U208" s="77" t="s">
        <v>772</v>
      </c>
      <c r="V208">
        <v>1</v>
      </c>
      <c r="W208" s="27"/>
      <c r="X208">
        <f t="shared" si="6"/>
        <v>1</v>
      </c>
      <c r="AE208" s="27" t="s">
        <v>827</v>
      </c>
      <c r="AF208">
        <v>1</v>
      </c>
    </row>
    <row r="209" spans="1:32" x14ac:dyDescent="0.25">
      <c r="A209" s="77" t="s">
        <v>1395</v>
      </c>
      <c r="B209" s="40" t="s">
        <v>1394</v>
      </c>
      <c r="C209" s="39">
        <v>518.70000000000005</v>
      </c>
      <c r="D209" s="39">
        <v>534</v>
      </c>
      <c r="E209" s="39">
        <v>534</v>
      </c>
      <c r="F209" s="39"/>
      <c r="G209" s="39">
        <v>534</v>
      </c>
      <c r="H209" s="39">
        <v>534</v>
      </c>
      <c r="K209" s="77" t="str">
        <f t="shared" si="7"/>
        <v>43412</v>
      </c>
      <c r="N209" t="s">
        <v>1802</v>
      </c>
      <c r="T209">
        <v>51101</v>
      </c>
      <c r="U209" s="77" t="s">
        <v>1395</v>
      </c>
      <c r="V209">
        <v>1</v>
      </c>
      <c r="W209" s="27"/>
      <c r="X209">
        <f t="shared" si="6"/>
        <v>1</v>
      </c>
      <c r="AE209" s="27" t="s">
        <v>829</v>
      </c>
      <c r="AF209">
        <v>1</v>
      </c>
    </row>
    <row r="210" spans="1:32" x14ac:dyDescent="0.25">
      <c r="A210" s="77" t="s">
        <v>774</v>
      </c>
      <c r="B210" s="40" t="s">
        <v>240</v>
      </c>
      <c r="C210" s="39">
        <v>414.96</v>
      </c>
      <c r="D210" s="39">
        <v>973</v>
      </c>
      <c r="E210" s="39">
        <v>973</v>
      </c>
      <c r="F210" s="39"/>
      <c r="G210" s="39">
        <v>973</v>
      </c>
      <c r="H210" s="39">
        <v>973</v>
      </c>
      <c r="K210" s="77" t="str">
        <f t="shared" si="7"/>
        <v>43413</v>
      </c>
      <c r="T210">
        <v>51102</v>
      </c>
      <c r="U210" s="77" t="s">
        <v>774</v>
      </c>
      <c r="V210">
        <v>1</v>
      </c>
      <c r="W210" s="27"/>
      <c r="X210">
        <f t="shared" si="6"/>
        <v>1</v>
      </c>
      <c r="AE210" s="27" t="s">
        <v>831</v>
      </c>
      <c r="AF210">
        <v>1</v>
      </c>
    </row>
    <row r="211" spans="1:32" x14ac:dyDescent="0.25">
      <c r="A211" s="77" t="s">
        <v>776</v>
      </c>
      <c r="B211" s="40" t="s">
        <v>241</v>
      </c>
      <c r="C211" s="39">
        <v>70080.040000000008</v>
      </c>
      <c r="D211" s="39">
        <v>70492</v>
      </c>
      <c r="E211" s="39">
        <v>70492</v>
      </c>
      <c r="F211" s="39">
        <v>58637.04</v>
      </c>
      <c r="G211" s="39">
        <v>70492</v>
      </c>
      <c r="H211" s="39">
        <v>70492</v>
      </c>
      <c r="K211" s="77" t="str">
        <f t="shared" si="7"/>
        <v>43414</v>
      </c>
      <c r="M211" t="s">
        <v>1361</v>
      </c>
      <c r="T211">
        <v>51104</v>
      </c>
      <c r="U211" s="77" t="s">
        <v>776</v>
      </c>
      <c r="V211">
        <v>1</v>
      </c>
      <c r="W211" s="27"/>
      <c r="X211">
        <f t="shared" si="6"/>
        <v>1</v>
      </c>
      <c r="AE211" s="27" t="s">
        <v>833</v>
      </c>
      <c r="AF211">
        <v>1</v>
      </c>
    </row>
    <row r="212" spans="1:32" x14ac:dyDescent="0.25">
      <c r="A212" s="77" t="s">
        <v>778</v>
      </c>
      <c r="B212" s="40" t="s">
        <v>242</v>
      </c>
      <c r="C212" s="39">
        <v>414.96</v>
      </c>
      <c r="D212" s="39">
        <v>3136</v>
      </c>
      <c r="E212" s="39">
        <v>3136</v>
      </c>
      <c r="F212" s="39">
        <v>868.56</v>
      </c>
      <c r="G212" s="39">
        <v>3136</v>
      </c>
      <c r="H212" s="39">
        <v>3136</v>
      </c>
      <c r="K212" s="77" t="str">
        <f t="shared" si="7"/>
        <v>43415</v>
      </c>
      <c r="T212">
        <v>51106</v>
      </c>
      <c r="U212" s="77" t="s">
        <v>778</v>
      </c>
      <c r="V212">
        <v>1</v>
      </c>
      <c r="W212" s="27"/>
      <c r="X212">
        <f t="shared" si="6"/>
        <v>1</v>
      </c>
      <c r="AE212" s="27" t="s">
        <v>835</v>
      </c>
      <c r="AF212">
        <v>1</v>
      </c>
    </row>
    <row r="213" spans="1:32" x14ac:dyDescent="0.25">
      <c r="A213" s="77" t="s">
        <v>780</v>
      </c>
      <c r="B213" s="40" t="s">
        <v>243</v>
      </c>
      <c r="C213" s="39">
        <v>28553.959999999988</v>
      </c>
      <c r="D213" s="39">
        <v>25772</v>
      </c>
      <c r="E213" s="39">
        <v>25772</v>
      </c>
      <c r="F213" s="39">
        <v>25950.539999999994</v>
      </c>
      <c r="G213" s="39">
        <v>25772</v>
      </c>
      <c r="H213" s="39">
        <v>25772</v>
      </c>
      <c r="K213" s="77" t="str">
        <f t="shared" si="7"/>
        <v>43416</v>
      </c>
      <c r="T213">
        <v>51107</v>
      </c>
      <c r="U213" s="77" t="s">
        <v>780</v>
      </c>
      <c r="V213">
        <v>1</v>
      </c>
      <c r="W213" s="27"/>
      <c r="X213">
        <f t="shared" si="6"/>
        <v>1</v>
      </c>
      <c r="AE213" s="27" t="s">
        <v>837</v>
      </c>
      <c r="AF213">
        <v>1</v>
      </c>
    </row>
    <row r="214" spans="1:32" x14ac:dyDescent="0.25">
      <c r="A214" s="77" t="s">
        <v>782</v>
      </c>
      <c r="B214" s="40" t="s">
        <v>244</v>
      </c>
      <c r="C214" s="39">
        <v>32542.739999999998</v>
      </c>
      <c r="D214" s="39">
        <v>22408</v>
      </c>
      <c r="E214" s="39">
        <v>22408</v>
      </c>
      <c r="F214" s="39">
        <v>46735.5</v>
      </c>
      <c r="G214" s="39">
        <v>22408</v>
      </c>
      <c r="H214" s="39">
        <v>22408</v>
      </c>
      <c r="K214" s="77" t="str">
        <f t="shared" si="7"/>
        <v>43417</v>
      </c>
      <c r="T214">
        <v>51108</v>
      </c>
      <c r="U214" s="77" t="s">
        <v>782</v>
      </c>
      <c r="V214">
        <v>1</v>
      </c>
      <c r="W214" s="27"/>
      <c r="X214">
        <f t="shared" si="6"/>
        <v>1</v>
      </c>
      <c r="AE214" s="27" t="s">
        <v>839</v>
      </c>
      <c r="AF214">
        <v>1</v>
      </c>
    </row>
    <row r="215" spans="1:32" x14ac:dyDescent="0.25">
      <c r="A215" s="77" t="s">
        <v>784</v>
      </c>
      <c r="B215" s="40" t="s">
        <v>245</v>
      </c>
      <c r="C215" s="39">
        <v>386360.01999999973</v>
      </c>
      <c r="D215" s="39">
        <v>292937</v>
      </c>
      <c r="E215" s="39">
        <v>292937</v>
      </c>
      <c r="F215" s="39">
        <v>441047.88000000006</v>
      </c>
      <c r="G215" s="39">
        <v>292937</v>
      </c>
      <c r="H215" s="39">
        <v>292937</v>
      </c>
      <c r="K215" s="77" t="str">
        <f t="shared" si="7"/>
        <v>43421</v>
      </c>
      <c r="T215">
        <v>51109</v>
      </c>
      <c r="U215" s="77" t="s">
        <v>784</v>
      </c>
      <c r="V215">
        <v>1</v>
      </c>
      <c r="W215" s="27"/>
      <c r="X215">
        <f t="shared" si="6"/>
        <v>1</v>
      </c>
      <c r="AE215" s="27" t="s">
        <v>841</v>
      </c>
      <c r="AF215">
        <v>1</v>
      </c>
    </row>
    <row r="216" spans="1:32" x14ac:dyDescent="0.25">
      <c r="A216" s="77" t="s">
        <v>786</v>
      </c>
      <c r="B216" s="40" t="s">
        <v>246</v>
      </c>
      <c r="C216" s="39"/>
      <c r="D216" s="39">
        <v>546</v>
      </c>
      <c r="E216" s="39">
        <v>546</v>
      </c>
      <c r="F216" s="39"/>
      <c r="G216" s="39">
        <v>546</v>
      </c>
      <c r="H216" s="39">
        <v>546</v>
      </c>
      <c r="K216" s="77" t="str">
        <f t="shared" si="7"/>
        <v>43499</v>
      </c>
      <c r="T216">
        <v>51112</v>
      </c>
      <c r="U216" s="77" t="s">
        <v>786</v>
      </c>
      <c r="V216">
        <v>1</v>
      </c>
      <c r="W216" s="27"/>
      <c r="X216">
        <f t="shared" si="6"/>
        <v>1</v>
      </c>
      <c r="AE216" s="27" t="s">
        <v>843</v>
      </c>
      <c r="AF216">
        <v>1</v>
      </c>
    </row>
    <row r="217" spans="1:32" x14ac:dyDescent="0.25">
      <c r="A217" s="77" t="s">
        <v>787</v>
      </c>
      <c r="B217" s="38" t="s">
        <v>247</v>
      </c>
      <c r="C217" s="39">
        <v>1398414788.3999996</v>
      </c>
      <c r="D217" s="39">
        <v>1050000864</v>
      </c>
      <c r="E217" s="39">
        <v>1050000864</v>
      </c>
      <c r="F217" s="39">
        <v>1264682984.5999997</v>
      </c>
      <c r="G217" s="39">
        <v>1050000864</v>
      </c>
      <c r="H217" s="39">
        <v>1050000864</v>
      </c>
      <c r="K217" s="77" t="str">
        <f t="shared" si="7"/>
        <v>43500</v>
      </c>
      <c r="T217">
        <v>51113</v>
      </c>
      <c r="U217" s="77" t="s">
        <v>787</v>
      </c>
      <c r="V217">
        <v>1</v>
      </c>
      <c r="W217" s="27"/>
      <c r="X217">
        <f t="shared" si="6"/>
        <v>1</v>
      </c>
      <c r="AE217" s="27" t="s">
        <v>845</v>
      </c>
      <c r="AF217">
        <v>1</v>
      </c>
    </row>
    <row r="218" spans="1:32" x14ac:dyDescent="0.25">
      <c r="A218" s="77" t="s">
        <v>788</v>
      </c>
      <c r="B218" s="40" t="s">
        <v>248</v>
      </c>
      <c r="C218" s="39">
        <v>372397306.49999994</v>
      </c>
      <c r="D218" s="39">
        <v>125906168</v>
      </c>
      <c r="E218" s="39">
        <v>125906168</v>
      </c>
      <c r="F218" s="39">
        <v>171129311.48000002</v>
      </c>
      <c r="G218" s="39">
        <v>125906168</v>
      </c>
      <c r="H218" s="39">
        <v>125906168</v>
      </c>
      <c r="K218" s="77" t="str">
        <f t="shared" si="7"/>
        <v>43501</v>
      </c>
      <c r="T218" s="34">
        <v>52000</v>
      </c>
      <c r="U218" s="77" t="s">
        <v>788</v>
      </c>
      <c r="V218">
        <v>1</v>
      </c>
      <c r="W218" s="27"/>
      <c r="X218">
        <f t="shared" si="6"/>
        <v>1</v>
      </c>
      <c r="AE218" s="27" t="s">
        <v>847</v>
      </c>
      <c r="AF218">
        <v>1</v>
      </c>
    </row>
    <row r="219" spans="1:32" x14ac:dyDescent="0.25">
      <c r="A219" s="77" t="s">
        <v>790</v>
      </c>
      <c r="B219" s="40" t="s">
        <v>249</v>
      </c>
      <c r="C219" s="39">
        <v>640450856.79999959</v>
      </c>
      <c r="D219" s="39">
        <v>641040191</v>
      </c>
      <c r="E219" s="39">
        <v>641040191</v>
      </c>
      <c r="F219" s="39">
        <v>794591321.35999978</v>
      </c>
      <c r="G219" s="39">
        <v>641040191</v>
      </c>
      <c r="H219" s="39">
        <v>641040191</v>
      </c>
      <c r="K219" s="77" t="str">
        <f t="shared" si="7"/>
        <v>43502</v>
      </c>
      <c r="T219" s="33">
        <v>52200</v>
      </c>
      <c r="U219" s="77" t="s">
        <v>790</v>
      </c>
      <c r="V219">
        <v>1</v>
      </c>
      <c r="W219" s="27"/>
      <c r="X219">
        <f t="shared" si="6"/>
        <v>1</v>
      </c>
      <c r="AE219" s="27" t="s">
        <v>849</v>
      </c>
      <c r="AF219">
        <v>1</v>
      </c>
    </row>
    <row r="220" spans="1:32" x14ac:dyDescent="0.25">
      <c r="A220" s="77" t="s">
        <v>792</v>
      </c>
      <c r="B220" s="40" t="s">
        <v>250</v>
      </c>
      <c r="C220" s="39">
        <v>70589.319999999992</v>
      </c>
      <c r="D220" s="39">
        <v>212405</v>
      </c>
      <c r="E220" s="39">
        <v>212405</v>
      </c>
      <c r="F220" s="39">
        <v>51635.5</v>
      </c>
      <c r="G220" s="39">
        <v>212405</v>
      </c>
      <c r="H220" s="39">
        <v>212405</v>
      </c>
      <c r="K220" s="77" t="str">
        <f t="shared" si="7"/>
        <v>43503</v>
      </c>
      <c r="T220">
        <v>52201</v>
      </c>
      <c r="U220" s="77" t="s">
        <v>792</v>
      </c>
      <c r="V220">
        <v>1</v>
      </c>
      <c r="W220" s="27"/>
      <c r="X220">
        <f t="shared" si="6"/>
        <v>1</v>
      </c>
      <c r="AE220" s="27" t="s">
        <v>851</v>
      </c>
      <c r="AF220">
        <v>1</v>
      </c>
    </row>
    <row r="221" spans="1:32" x14ac:dyDescent="0.25">
      <c r="A221" s="77" t="s">
        <v>794</v>
      </c>
      <c r="B221" s="40" t="s">
        <v>251</v>
      </c>
      <c r="C221" s="39">
        <v>245601.36999999959</v>
      </c>
      <c r="D221" s="39">
        <v>608845</v>
      </c>
      <c r="E221" s="39">
        <v>608845</v>
      </c>
      <c r="F221" s="39">
        <v>721253.30999999982</v>
      </c>
      <c r="G221" s="39">
        <v>608845</v>
      </c>
      <c r="H221" s="39">
        <v>608845</v>
      </c>
      <c r="K221" s="77" t="str">
        <f t="shared" si="7"/>
        <v>43504</v>
      </c>
      <c r="T221">
        <v>52202</v>
      </c>
      <c r="U221" s="77" t="s">
        <v>794</v>
      </c>
      <c r="V221">
        <v>1</v>
      </c>
      <c r="W221" s="27"/>
      <c r="X221">
        <f t="shared" si="6"/>
        <v>1</v>
      </c>
      <c r="AE221" s="27" t="s">
        <v>853</v>
      </c>
      <c r="AF221">
        <v>1</v>
      </c>
    </row>
    <row r="222" spans="1:32" x14ac:dyDescent="0.25">
      <c r="A222" s="77" t="s">
        <v>796</v>
      </c>
      <c r="B222" s="40" t="s">
        <v>252</v>
      </c>
      <c r="C222" s="39">
        <v>18725966.179999981</v>
      </c>
      <c r="D222" s="39">
        <v>16823727</v>
      </c>
      <c r="E222" s="39">
        <v>16823727</v>
      </c>
      <c r="F222" s="39">
        <v>17710970.93</v>
      </c>
      <c r="G222" s="39">
        <v>16823727</v>
      </c>
      <c r="H222" s="39">
        <v>16823727</v>
      </c>
      <c r="K222" s="77" t="str">
        <f t="shared" si="7"/>
        <v>43505</v>
      </c>
      <c r="T222">
        <v>52203</v>
      </c>
      <c r="U222" s="77" t="s">
        <v>796</v>
      </c>
      <c r="V222">
        <v>1</v>
      </c>
      <c r="W222" s="27"/>
      <c r="X222">
        <f t="shared" si="6"/>
        <v>1</v>
      </c>
      <c r="AE222" s="27" t="s">
        <v>854</v>
      </c>
      <c r="AF222">
        <v>1</v>
      </c>
    </row>
    <row r="223" spans="1:32" x14ac:dyDescent="0.25">
      <c r="A223" s="77" t="s">
        <v>798</v>
      </c>
      <c r="B223" s="40" t="s">
        <v>253</v>
      </c>
      <c r="C223" s="39">
        <v>170020207.01999986</v>
      </c>
      <c r="D223" s="39">
        <v>126943893</v>
      </c>
      <c r="E223" s="39">
        <v>126943893</v>
      </c>
      <c r="F223" s="39">
        <v>136528421.47999999</v>
      </c>
      <c r="G223" s="39">
        <v>126943893</v>
      </c>
      <c r="H223" s="39">
        <v>126943893</v>
      </c>
      <c r="K223" s="77" t="str">
        <f t="shared" si="7"/>
        <v>43507</v>
      </c>
      <c r="T223" s="34">
        <v>59000</v>
      </c>
      <c r="U223" s="77" t="s">
        <v>798</v>
      </c>
      <c r="V223">
        <v>1</v>
      </c>
      <c r="W223" s="27"/>
      <c r="X223">
        <f t="shared" si="6"/>
        <v>1</v>
      </c>
      <c r="AE223" s="27" t="s">
        <v>855</v>
      </c>
      <c r="AF223">
        <v>1</v>
      </c>
    </row>
    <row r="224" spans="1:32" x14ac:dyDescent="0.25">
      <c r="A224" s="77" t="s">
        <v>800</v>
      </c>
      <c r="B224" s="40" t="s">
        <v>254</v>
      </c>
      <c r="C224" s="39">
        <v>63649445.400000021</v>
      </c>
      <c r="D224" s="39">
        <v>52913667</v>
      </c>
      <c r="E224" s="39">
        <v>52913667</v>
      </c>
      <c r="F224" s="39">
        <v>61017579.909999989</v>
      </c>
      <c r="G224" s="39">
        <v>52913667</v>
      </c>
      <c r="H224" s="39">
        <v>52913667</v>
      </c>
      <c r="K224" s="77" t="str">
        <f t="shared" si="7"/>
        <v>43508</v>
      </c>
      <c r="T224" s="33">
        <v>59100</v>
      </c>
      <c r="U224" s="77" t="s">
        <v>800</v>
      </c>
      <c r="V224">
        <v>1</v>
      </c>
      <c r="W224" s="27"/>
      <c r="X224">
        <f t="shared" si="6"/>
        <v>1</v>
      </c>
      <c r="AE224" s="27" t="s">
        <v>857</v>
      </c>
      <c r="AF224">
        <v>1</v>
      </c>
    </row>
    <row r="225" spans="1:32" x14ac:dyDescent="0.25">
      <c r="A225" s="77" t="s">
        <v>802</v>
      </c>
      <c r="B225" s="40" t="s">
        <v>255</v>
      </c>
      <c r="C225" s="39">
        <v>311480.94</v>
      </c>
      <c r="D225" s="39">
        <v>188557</v>
      </c>
      <c r="E225" s="39">
        <v>188557</v>
      </c>
      <c r="F225" s="39">
        <v>441815.01</v>
      </c>
      <c r="G225" s="39">
        <v>188557</v>
      </c>
      <c r="H225" s="39">
        <v>188557</v>
      </c>
      <c r="K225" s="77" t="str">
        <f t="shared" si="7"/>
        <v>43510</v>
      </c>
      <c r="T225">
        <v>59101</v>
      </c>
      <c r="U225" s="77" t="s">
        <v>802</v>
      </c>
      <c r="V225">
        <v>1</v>
      </c>
      <c r="W225" s="27"/>
      <c r="X225">
        <f t="shared" si="6"/>
        <v>1</v>
      </c>
      <c r="AE225" s="27" t="s">
        <v>859</v>
      </c>
      <c r="AF225">
        <v>1</v>
      </c>
    </row>
    <row r="226" spans="1:32" x14ac:dyDescent="0.25">
      <c r="A226" s="77" t="s">
        <v>804</v>
      </c>
      <c r="B226" s="40" t="s">
        <v>256</v>
      </c>
      <c r="C226" s="39">
        <v>306301.90000000002</v>
      </c>
      <c r="D226" s="39">
        <v>184360</v>
      </c>
      <c r="E226" s="39">
        <v>184360</v>
      </c>
      <c r="F226" s="39">
        <v>489990.01</v>
      </c>
      <c r="G226" s="39">
        <v>184360</v>
      </c>
      <c r="H226" s="39">
        <v>184360</v>
      </c>
      <c r="K226" s="77" t="str">
        <f t="shared" si="7"/>
        <v>43511</v>
      </c>
      <c r="T226" s="35">
        <v>60000</v>
      </c>
      <c r="U226" s="77" t="s">
        <v>804</v>
      </c>
      <c r="V226">
        <v>1</v>
      </c>
      <c r="W226" s="27"/>
      <c r="X226">
        <f t="shared" si="6"/>
        <v>1</v>
      </c>
      <c r="AE226" s="27" t="s">
        <v>860</v>
      </c>
      <c r="AF226">
        <v>1</v>
      </c>
    </row>
    <row r="227" spans="1:32" x14ac:dyDescent="0.25">
      <c r="A227" s="77" t="s">
        <v>806</v>
      </c>
      <c r="B227" s="40" t="s">
        <v>257</v>
      </c>
      <c r="C227" s="39">
        <v>442846.45</v>
      </c>
      <c r="D227" s="39">
        <v>246641</v>
      </c>
      <c r="E227" s="39">
        <v>246641</v>
      </c>
      <c r="F227" s="39">
        <v>663376.34</v>
      </c>
      <c r="G227" s="39">
        <v>246641</v>
      </c>
      <c r="H227" s="39">
        <v>246641</v>
      </c>
      <c r="K227" s="77" t="str">
        <f t="shared" si="7"/>
        <v>43512</v>
      </c>
      <c r="T227" s="34">
        <v>61000</v>
      </c>
      <c r="U227" s="77" t="s">
        <v>806</v>
      </c>
      <c r="V227">
        <v>1</v>
      </c>
      <c r="W227" s="27"/>
      <c r="X227">
        <f t="shared" si="6"/>
        <v>1</v>
      </c>
      <c r="AE227" s="27" t="s">
        <v>1614</v>
      </c>
      <c r="AF227">
        <v>1</v>
      </c>
    </row>
    <row r="228" spans="1:32" x14ac:dyDescent="0.25">
      <c r="A228" s="77" t="s">
        <v>808</v>
      </c>
      <c r="B228" s="40" t="s">
        <v>258</v>
      </c>
      <c r="C228" s="39">
        <v>83278969.63000001</v>
      </c>
      <c r="D228" s="39">
        <v>39944300</v>
      </c>
      <c r="E228" s="39">
        <v>39944300</v>
      </c>
      <c r="F228" s="39">
        <v>46167065.579999998</v>
      </c>
      <c r="G228" s="39">
        <v>39944300</v>
      </c>
      <c r="H228" s="39">
        <v>39944300</v>
      </c>
      <c r="K228" s="77" t="str">
        <f t="shared" si="7"/>
        <v>43513</v>
      </c>
      <c r="T228" s="33">
        <v>61100</v>
      </c>
      <c r="U228" s="77" t="s">
        <v>808</v>
      </c>
      <c r="V228">
        <v>1</v>
      </c>
      <c r="W228" s="27"/>
      <c r="X228">
        <f t="shared" si="6"/>
        <v>1</v>
      </c>
      <c r="AE228" s="27" t="s">
        <v>861</v>
      </c>
      <c r="AF228">
        <v>1</v>
      </c>
    </row>
    <row r="229" spans="1:32" x14ac:dyDescent="0.25">
      <c r="A229" s="77" t="s">
        <v>810</v>
      </c>
      <c r="B229" s="40" t="s">
        <v>259</v>
      </c>
      <c r="C229" s="39">
        <v>29008065.649999958</v>
      </c>
      <c r="D229" s="39">
        <v>18342546</v>
      </c>
      <c r="E229" s="39">
        <v>18342546</v>
      </c>
      <c r="F229" s="39">
        <v>30845577.600000001</v>
      </c>
      <c r="G229" s="39">
        <v>18342546</v>
      </c>
      <c r="H229" s="39">
        <v>18342546</v>
      </c>
      <c r="K229" s="77" t="str">
        <f t="shared" si="7"/>
        <v>43514</v>
      </c>
      <c r="T229">
        <v>61102</v>
      </c>
      <c r="U229" s="77" t="s">
        <v>810</v>
      </c>
      <c r="V229">
        <v>1</v>
      </c>
      <c r="W229" s="27"/>
      <c r="X229">
        <f t="shared" si="6"/>
        <v>1</v>
      </c>
      <c r="AE229" s="27" t="s">
        <v>863</v>
      </c>
      <c r="AF229">
        <v>1</v>
      </c>
    </row>
    <row r="230" spans="1:32" x14ac:dyDescent="0.25">
      <c r="A230" s="77" t="s">
        <v>812</v>
      </c>
      <c r="B230" s="40" t="s">
        <v>260</v>
      </c>
      <c r="C230" s="39">
        <v>15463012.379999997</v>
      </c>
      <c r="D230" s="39">
        <v>10695777</v>
      </c>
      <c r="E230" s="39">
        <v>10695777</v>
      </c>
      <c r="F230" s="39">
        <v>1116849.22</v>
      </c>
      <c r="G230" s="39">
        <v>10695777</v>
      </c>
      <c r="H230" s="39">
        <v>10695777</v>
      </c>
      <c r="K230" s="77" t="str">
        <f t="shared" si="7"/>
        <v>43515</v>
      </c>
      <c r="T230">
        <v>61103</v>
      </c>
      <c r="U230" s="77" t="s">
        <v>812</v>
      </c>
      <c r="V230">
        <v>1</v>
      </c>
      <c r="W230" s="27"/>
      <c r="X230">
        <f t="shared" si="6"/>
        <v>1</v>
      </c>
      <c r="AE230" s="27" t="s">
        <v>865</v>
      </c>
      <c r="AF230">
        <v>1</v>
      </c>
    </row>
    <row r="231" spans="1:32" x14ac:dyDescent="0.25">
      <c r="A231" s="77" t="s">
        <v>814</v>
      </c>
      <c r="B231" s="40" t="s">
        <v>261</v>
      </c>
      <c r="C231" s="39">
        <v>3971097.7600000002</v>
      </c>
      <c r="D231" s="39">
        <v>1578434</v>
      </c>
      <c r="E231" s="39">
        <v>1578434</v>
      </c>
      <c r="F231" s="39">
        <v>2037453.93</v>
      </c>
      <c r="G231" s="39">
        <v>1578434</v>
      </c>
      <c r="H231" s="39">
        <v>1578434</v>
      </c>
      <c r="K231" s="77" t="str">
        <f t="shared" si="7"/>
        <v>43516</v>
      </c>
      <c r="T231">
        <v>61104</v>
      </c>
      <c r="U231" s="77" t="s">
        <v>814</v>
      </c>
      <c r="V231">
        <v>1</v>
      </c>
      <c r="W231" s="27"/>
      <c r="X231">
        <f t="shared" si="6"/>
        <v>1</v>
      </c>
      <c r="AE231" s="27" t="s">
        <v>867</v>
      </c>
      <c r="AF231">
        <v>1</v>
      </c>
    </row>
    <row r="232" spans="1:32" x14ac:dyDescent="0.25">
      <c r="A232" s="77" t="s">
        <v>816</v>
      </c>
      <c r="B232" s="40" t="s">
        <v>262</v>
      </c>
      <c r="C232" s="39">
        <v>61180.039999999986</v>
      </c>
      <c r="D232" s="39">
        <v>81363</v>
      </c>
      <c r="E232" s="39">
        <v>81363</v>
      </c>
      <c r="F232" s="39">
        <v>26934.879999999997</v>
      </c>
      <c r="G232" s="39">
        <v>81363</v>
      </c>
      <c r="H232" s="39">
        <v>81363</v>
      </c>
      <c r="K232" s="77" t="str">
        <f t="shared" si="7"/>
        <v>43521</v>
      </c>
      <c r="N232" t="s">
        <v>1803</v>
      </c>
      <c r="T232">
        <v>61105</v>
      </c>
      <c r="U232" s="77" t="s">
        <v>816</v>
      </c>
      <c r="V232">
        <v>1</v>
      </c>
      <c r="W232" s="27"/>
      <c r="X232">
        <f t="shared" si="6"/>
        <v>1</v>
      </c>
      <c r="AE232" s="27" t="s">
        <v>869</v>
      </c>
      <c r="AF232">
        <v>1</v>
      </c>
    </row>
    <row r="233" spans="1:32" x14ac:dyDescent="0.25">
      <c r="A233" s="77" t="s">
        <v>1307</v>
      </c>
      <c r="B233" s="40" t="s">
        <v>1307</v>
      </c>
      <c r="C233" s="39"/>
      <c r="D233" s="39"/>
      <c r="E233" s="39"/>
      <c r="F233" s="39"/>
      <c r="G233" s="39"/>
      <c r="H233" s="39"/>
      <c r="K233" s="77" t="str">
        <f t="shared" si="7"/>
        <v>#N/A</v>
      </c>
      <c r="T233">
        <v>61106</v>
      </c>
      <c r="U233" s="77" t="s">
        <v>1307</v>
      </c>
      <c r="V233">
        <v>1</v>
      </c>
      <c r="W233" s="27"/>
      <c r="X233">
        <f t="shared" si="6"/>
        <v>1</v>
      </c>
      <c r="AE233" s="27" t="s">
        <v>871</v>
      </c>
      <c r="AF233">
        <v>1</v>
      </c>
    </row>
    <row r="234" spans="1:32" x14ac:dyDescent="0.25">
      <c r="A234" s="77" t="s">
        <v>1627</v>
      </c>
      <c r="B234" s="40" t="s">
        <v>1622</v>
      </c>
      <c r="C234" s="39"/>
      <c r="D234" s="39">
        <v>0</v>
      </c>
      <c r="E234" s="39">
        <v>0</v>
      </c>
      <c r="F234" s="39"/>
      <c r="G234" s="39">
        <v>0</v>
      </c>
      <c r="H234" s="39">
        <v>0</v>
      </c>
      <c r="K234" s="77" t="str">
        <f t="shared" si="7"/>
        <v>43523</v>
      </c>
      <c r="M234" t="s">
        <v>1363</v>
      </c>
      <c r="T234">
        <v>61107</v>
      </c>
      <c r="U234" s="77" t="s">
        <v>1627</v>
      </c>
      <c r="V234">
        <v>1</v>
      </c>
      <c r="W234" s="27"/>
      <c r="X234">
        <f t="shared" si="6"/>
        <v>1</v>
      </c>
      <c r="AE234" s="27" t="s">
        <v>873</v>
      </c>
      <c r="AF234">
        <v>1</v>
      </c>
    </row>
    <row r="235" spans="1:32" x14ac:dyDescent="0.25">
      <c r="A235" s="77" t="s">
        <v>1571</v>
      </c>
      <c r="B235" s="40" t="s">
        <v>1844</v>
      </c>
      <c r="C235" s="39">
        <v>11861.06</v>
      </c>
      <c r="D235" s="39">
        <v>4276</v>
      </c>
      <c r="E235" s="39">
        <v>4276</v>
      </c>
      <c r="F235" s="39">
        <v>18499.43</v>
      </c>
      <c r="G235" s="39">
        <v>4276</v>
      </c>
      <c r="H235" s="39">
        <v>4276</v>
      </c>
      <c r="K235" s="77" t="str">
        <f t="shared" si="7"/>
        <v>43522</v>
      </c>
      <c r="T235">
        <v>61108</v>
      </c>
      <c r="U235" s="77" t="s">
        <v>1571</v>
      </c>
      <c r="V235">
        <v>1</v>
      </c>
      <c r="W235" s="27"/>
      <c r="X235">
        <f t="shared" si="6"/>
        <v>1</v>
      </c>
      <c r="AE235" s="27" t="s">
        <v>875</v>
      </c>
      <c r="AF235">
        <v>1</v>
      </c>
    </row>
    <row r="236" spans="1:32" x14ac:dyDescent="0.25">
      <c r="A236" s="77" t="s">
        <v>1922</v>
      </c>
      <c r="B236" s="40" t="s">
        <v>1919</v>
      </c>
      <c r="C236" s="39"/>
      <c r="D236" s="39">
        <v>14285714</v>
      </c>
      <c r="E236" s="39">
        <v>14285714</v>
      </c>
      <c r="F236" s="39"/>
      <c r="G236" s="39">
        <v>14285714</v>
      </c>
      <c r="H236" s="39">
        <v>14285714</v>
      </c>
      <c r="K236" s="77" t="str">
        <f t="shared" si="7"/>
        <v>43524</v>
      </c>
      <c r="T236">
        <v>61109</v>
      </c>
      <c r="U236" s="77" t="s">
        <v>1922</v>
      </c>
      <c r="V236">
        <v>1</v>
      </c>
      <c r="W236" s="27"/>
      <c r="X236">
        <f t="shared" si="6"/>
        <v>1</v>
      </c>
      <c r="AE236" s="27" t="s">
        <v>877</v>
      </c>
      <c r="AF236">
        <v>1</v>
      </c>
    </row>
    <row r="237" spans="1:32" x14ac:dyDescent="0.25">
      <c r="A237" s="77" t="s">
        <v>1927</v>
      </c>
      <c r="B237" s="40" t="s">
        <v>1926</v>
      </c>
      <c r="C237" s="39"/>
      <c r="D237" s="39"/>
      <c r="E237" s="39"/>
      <c r="F237" s="39">
        <v>1363.1100000000001</v>
      </c>
      <c r="G237" s="39"/>
      <c r="H237" s="39"/>
      <c r="K237" s="77" t="str">
        <f t="shared" si="7"/>
        <v>43525</v>
      </c>
      <c r="T237">
        <v>61110</v>
      </c>
      <c r="U237" s="77" t="s">
        <v>1927</v>
      </c>
      <c r="V237">
        <v>1</v>
      </c>
      <c r="W237" s="27"/>
      <c r="X237">
        <f t="shared" si="6"/>
        <v>1</v>
      </c>
      <c r="AE237" s="27" t="s">
        <v>879</v>
      </c>
      <c r="AF237">
        <v>1</v>
      </c>
    </row>
    <row r="238" spans="1:32" x14ac:dyDescent="0.25">
      <c r="A238" s="77" t="s">
        <v>1933</v>
      </c>
      <c r="B238" s="40" t="s">
        <v>1931</v>
      </c>
      <c r="C238" s="39"/>
      <c r="D238" s="39"/>
      <c r="E238" s="39"/>
      <c r="F238" s="39">
        <v>1123565.5199999996</v>
      </c>
      <c r="G238" s="39"/>
      <c r="H238" s="39"/>
      <c r="K238" s="77" t="str">
        <f t="shared" si="7"/>
        <v>43526</v>
      </c>
      <c r="T238" t="e">
        <v>#N/A</v>
      </c>
      <c r="U238" s="77" t="s">
        <v>1933</v>
      </c>
      <c r="V238">
        <v>1</v>
      </c>
      <c r="W238" s="27"/>
      <c r="X238">
        <f t="shared" si="6"/>
        <v>1</v>
      </c>
      <c r="AE238" s="27" t="s">
        <v>881</v>
      </c>
      <c r="AF238">
        <v>1</v>
      </c>
    </row>
    <row r="239" spans="1:32" x14ac:dyDescent="0.25">
      <c r="A239" s="77" t="s">
        <v>818</v>
      </c>
      <c r="B239" s="38" t="s">
        <v>263</v>
      </c>
      <c r="C239" s="39">
        <v>2924976.92</v>
      </c>
      <c r="D239" s="39">
        <v>8423397</v>
      </c>
      <c r="E239" s="39">
        <v>8423397</v>
      </c>
      <c r="F239" s="39">
        <v>4092758.08</v>
      </c>
      <c r="G239" s="39">
        <v>8423397</v>
      </c>
      <c r="H239" s="39">
        <v>8423397</v>
      </c>
      <c r="K239" s="77" t="str">
        <f t="shared" si="7"/>
        <v>43600</v>
      </c>
      <c r="T239" s="33">
        <v>61200</v>
      </c>
      <c r="U239" s="77" t="s">
        <v>818</v>
      </c>
      <c r="V239">
        <v>1</v>
      </c>
      <c r="W239" s="27"/>
      <c r="X239">
        <f t="shared" si="6"/>
        <v>1</v>
      </c>
      <c r="AE239" s="27" t="s">
        <v>883</v>
      </c>
      <c r="AF239">
        <v>1</v>
      </c>
    </row>
    <row r="240" spans="1:32" x14ac:dyDescent="0.25">
      <c r="A240" s="77" t="s">
        <v>820</v>
      </c>
      <c r="B240" s="40" t="s">
        <v>264</v>
      </c>
      <c r="C240" s="39">
        <v>2911609</v>
      </c>
      <c r="D240" s="39">
        <v>2741946</v>
      </c>
      <c r="E240" s="39">
        <v>2741946</v>
      </c>
      <c r="F240" s="39">
        <v>4092758.08</v>
      </c>
      <c r="G240" s="39">
        <v>2741946</v>
      </c>
      <c r="H240" s="39">
        <v>2741946</v>
      </c>
      <c r="K240" s="77" t="str">
        <f t="shared" si="7"/>
        <v>43601</v>
      </c>
      <c r="T240">
        <v>61201</v>
      </c>
      <c r="U240" s="77" t="s">
        <v>820</v>
      </c>
      <c r="V240">
        <v>1</v>
      </c>
      <c r="W240" s="27"/>
      <c r="X240">
        <f t="shared" si="6"/>
        <v>1</v>
      </c>
      <c r="AE240" s="27" t="s">
        <v>1603</v>
      </c>
      <c r="AF240">
        <v>1</v>
      </c>
    </row>
    <row r="241" spans="1:32" x14ac:dyDescent="0.25">
      <c r="A241" s="77" t="s">
        <v>822</v>
      </c>
      <c r="B241" s="40" t="s">
        <v>265</v>
      </c>
      <c r="C241" s="39"/>
      <c r="D241" s="39"/>
      <c r="E241" s="39"/>
      <c r="F241" s="39"/>
      <c r="G241" s="39"/>
      <c r="H241" s="39"/>
      <c r="K241" s="77" t="str">
        <f t="shared" si="7"/>
        <v>43602</v>
      </c>
      <c r="T241">
        <v>61202</v>
      </c>
      <c r="U241" s="77" t="s">
        <v>822</v>
      </c>
      <c r="V241">
        <v>1</v>
      </c>
      <c r="W241" s="27"/>
      <c r="X241">
        <f t="shared" si="6"/>
        <v>1</v>
      </c>
      <c r="AE241" s="27" t="s">
        <v>1608</v>
      </c>
      <c r="AF241">
        <v>1</v>
      </c>
    </row>
    <row r="242" spans="1:32" x14ac:dyDescent="0.25">
      <c r="A242" s="77" t="s">
        <v>824</v>
      </c>
      <c r="B242" s="40" t="s">
        <v>266</v>
      </c>
      <c r="C242" s="39"/>
      <c r="D242" s="39"/>
      <c r="E242" s="39"/>
      <c r="F242" s="39"/>
      <c r="G242" s="39"/>
      <c r="H242" s="39"/>
      <c r="K242" s="77" t="str">
        <f t="shared" si="7"/>
        <v>43605</v>
      </c>
      <c r="T242" s="33">
        <v>61300</v>
      </c>
      <c r="U242" s="77" t="s">
        <v>824</v>
      </c>
      <c r="V242">
        <v>1</v>
      </c>
      <c r="W242" s="27"/>
      <c r="X242">
        <f t="shared" si="6"/>
        <v>1</v>
      </c>
      <c r="AE242" s="27" t="s">
        <v>1629</v>
      </c>
      <c r="AF242">
        <v>1</v>
      </c>
    </row>
    <row r="243" spans="1:32" x14ac:dyDescent="0.25">
      <c r="A243" s="77" t="s">
        <v>1307</v>
      </c>
      <c r="B243" s="40" t="s">
        <v>1307</v>
      </c>
      <c r="C243" s="39"/>
      <c r="D243" s="39"/>
      <c r="E243" s="39"/>
      <c r="F243" s="39"/>
      <c r="G243" s="39"/>
      <c r="H243" s="39"/>
      <c r="K243" s="77" t="str">
        <f t="shared" si="7"/>
        <v>#N/A</v>
      </c>
      <c r="N243" t="s">
        <v>848</v>
      </c>
      <c r="T243">
        <v>61301</v>
      </c>
      <c r="U243" s="77" t="s">
        <v>1307</v>
      </c>
      <c r="V243">
        <v>1</v>
      </c>
      <c r="W243" s="27"/>
      <c r="X243">
        <f t="shared" si="6"/>
        <v>1</v>
      </c>
      <c r="AE243" s="27" t="s">
        <v>1630</v>
      </c>
      <c r="AF243">
        <v>1</v>
      </c>
    </row>
    <row r="244" spans="1:32" x14ac:dyDescent="0.25">
      <c r="A244" s="77" t="s">
        <v>1573</v>
      </c>
      <c r="B244" s="40" t="s">
        <v>1558</v>
      </c>
      <c r="C244" s="39">
        <v>13367.92</v>
      </c>
      <c r="D244" s="39">
        <v>5681451</v>
      </c>
      <c r="E244" s="39">
        <v>5681451</v>
      </c>
      <c r="F244" s="39"/>
      <c r="G244" s="39">
        <v>5681451</v>
      </c>
      <c r="H244" s="39">
        <v>5681451</v>
      </c>
      <c r="K244" s="77" t="str">
        <f t="shared" si="7"/>
        <v>43607</v>
      </c>
      <c r="T244">
        <v>61302</v>
      </c>
      <c r="U244" s="77" t="s">
        <v>1573</v>
      </c>
      <c r="V244">
        <v>1</v>
      </c>
      <c r="W244" s="27"/>
      <c r="X244">
        <f t="shared" si="6"/>
        <v>1</v>
      </c>
      <c r="AE244" s="27" t="s">
        <v>1664</v>
      </c>
      <c r="AF244">
        <v>1</v>
      </c>
    </row>
    <row r="245" spans="1:32" x14ac:dyDescent="0.25">
      <c r="A245" s="77" t="s">
        <v>826</v>
      </c>
      <c r="B245" s="38" t="s">
        <v>267</v>
      </c>
      <c r="C245" s="39">
        <v>1128299.7199999997</v>
      </c>
      <c r="D245" s="39">
        <v>1182744</v>
      </c>
      <c r="E245" s="39">
        <v>1182744</v>
      </c>
      <c r="F245" s="39">
        <v>1300469.7299999997</v>
      </c>
      <c r="G245" s="39">
        <v>1182744</v>
      </c>
      <c r="H245" s="39">
        <v>1182744</v>
      </c>
      <c r="K245" s="77" t="str">
        <f t="shared" si="7"/>
        <v>43700</v>
      </c>
      <c r="M245" t="s">
        <v>1365</v>
      </c>
      <c r="T245">
        <v>61303</v>
      </c>
      <c r="U245" s="77" t="s">
        <v>826</v>
      </c>
      <c r="V245">
        <v>1</v>
      </c>
      <c r="W245" s="27"/>
      <c r="X245">
        <f t="shared" si="6"/>
        <v>1</v>
      </c>
      <c r="AE245" s="27" t="s">
        <v>885</v>
      </c>
      <c r="AF245">
        <v>1</v>
      </c>
    </row>
    <row r="246" spans="1:32" x14ac:dyDescent="0.25">
      <c r="A246" s="77" t="s">
        <v>827</v>
      </c>
      <c r="B246" s="40" t="s">
        <v>268</v>
      </c>
      <c r="C246" s="39">
        <v>2074.8000000000002</v>
      </c>
      <c r="D246" s="39">
        <v>3742</v>
      </c>
      <c r="E246" s="39">
        <v>3742</v>
      </c>
      <c r="F246" s="39">
        <v>1085.7</v>
      </c>
      <c r="G246" s="39">
        <v>3742</v>
      </c>
      <c r="H246" s="39">
        <v>3742</v>
      </c>
      <c r="K246" s="77" t="str">
        <f t="shared" si="7"/>
        <v>43702</v>
      </c>
      <c r="N246" t="s">
        <v>1804</v>
      </c>
      <c r="T246">
        <v>61304</v>
      </c>
      <c r="U246" s="77" t="s">
        <v>827</v>
      </c>
      <c r="V246">
        <v>1</v>
      </c>
      <c r="W246" s="27"/>
      <c r="X246">
        <f t="shared" si="6"/>
        <v>1</v>
      </c>
      <c r="AE246" s="27" t="s">
        <v>887</v>
      </c>
      <c r="AF246">
        <v>1</v>
      </c>
    </row>
    <row r="247" spans="1:32" x14ac:dyDescent="0.25">
      <c r="A247" s="77" t="s">
        <v>829</v>
      </c>
      <c r="B247" s="40" t="s">
        <v>269</v>
      </c>
      <c r="C247" s="39">
        <v>683898.11999999976</v>
      </c>
      <c r="D247" s="39">
        <v>606125</v>
      </c>
      <c r="E247" s="39">
        <v>606125</v>
      </c>
      <c r="F247" s="39">
        <v>728624.39999999991</v>
      </c>
      <c r="G247" s="39">
        <v>606125</v>
      </c>
      <c r="H247" s="39">
        <v>606125</v>
      </c>
      <c r="K247" s="77" t="str">
        <f t="shared" si="7"/>
        <v>43703</v>
      </c>
      <c r="N247" t="s">
        <v>1805</v>
      </c>
      <c r="T247">
        <v>61305</v>
      </c>
      <c r="U247" s="77" t="s">
        <v>829</v>
      </c>
      <c r="V247">
        <v>1</v>
      </c>
      <c r="W247" s="27"/>
      <c r="X247">
        <f t="shared" si="6"/>
        <v>1</v>
      </c>
      <c r="AE247" s="27" t="s">
        <v>888</v>
      </c>
      <c r="AF247">
        <v>1</v>
      </c>
    </row>
    <row r="248" spans="1:32" x14ac:dyDescent="0.25">
      <c r="A248" s="77" t="s">
        <v>831</v>
      </c>
      <c r="B248" s="40" t="s">
        <v>270</v>
      </c>
      <c r="C248" s="39">
        <v>55430.140000000007</v>
      </c>
      <c r="D248" s="39">
        <v>51292</v>
      </c>
      <c r="E248" s="39">
        <v>51292</v>
      </c>
      <c r="F248" s="39">
        <v>73670.73000000001</v>
      </c>
      <c r="G248" s="39">
        <v>51292</v>
      </c>
      <c r="H248" s="39">
        <v>51292</v>
      </c>
      <c r="K248" s="77" t="str">
        <f t="shared" si="7"/>
        <v>43704</v>
      </c>
      <c r="M248" t="s">
        <v>848</v>
      </c>
      <c r="T248">
        <v>61307</v>
      </c>
      <c r="U248" s="77" t="s">
        <v>831</v>
      </c>
      <c r="V248">
        <v>1</v>
      </c>
      <c r="W248" s="27"/>
      <c r="X248">
        <f t="shared" si="6"/>
        <v>1</v>
      </c>
      <c r="AE248" s="27" t="s">
        <v>890</v>
      </c>
      <c r="AF248">
        <v>1</v>
      </c>
    </row>
    <row r="249" spans="1:32" x14ac:dyDescent="0.25">
      <c r="A249" s="77" t="s">
        <v>833</v>
      </c>
      <c r="B249" s="40" t="s">
        <v>271</v>
      </c>
      <c r="C249" s="39">
        <v>51118.000000000007</v>
      </c>
      <c r="D249" s="39">
        <v>114213</v>
      </c>
      <c r="E249" s="39">
        <v>114213</v>
      </c>
      <c r="F249" s="39">
        <v>42245.700000000004</v>
      </c>
      <c r="G249" s="39">
        <v>114213</v>
      </c>
      <c r="H249" s="39">
        <v>114213</v>
      </c>
      <c r="K249" s="77" t="str">
        <f t="shared" si="7"/>
        <v>43705</v>
      </c>
      <c r="T249">
        <v>61311</v>
      </c>
      <c r="U249" s="77" t="s">
        <v>833</v>
      </c>
      <c r="V249">
        <v>1</v>
      </c>
      <c r="W249" s="27"/>
      <c r="X249">
        <f t="shared" si="6"/>
        <v>1</v>
      </c>
      <c r="AE249" s="27" t="s">
        <v>892</v>
      </c>
      <c r="AF249">
        <v>1</v>
      </c>
    </row>
    <row r="250" spans="1:32" x14ac:dyDescent="0.25">
      <c r="A250" s="77" t="s">
        <v>835</v>
      </c>
      <c r="B250" s="40" t="s">
        <v>272</v>
      </c>
      <c r="C250" s="39">
        <v>159150.29999999996</v>
      </c>
      <c r="D250" s="39">
        <v>162643</v>
      </c>
      <c r="E250" s="39">
        <v>162643</v>
      </c>
      <c r="F250" s="39">
        <v>147521.85</v>
      </c>
      <c r="G250" s="39">
        <v>162643</v>
      </c>
      <c r="H250" s="39">
        <v>162643</v>
      </c>
      <c r="K250" s="77" t="str">
        <f t="shared" si="7"/>
        <v>43798</v>
      </c>
      <c r="U250" s="77" t="s">
        <v>835</v>
      </c>
      <c r="V250">
        <v>1</v>
      </c>
      <c r="W250" s="27"/>
      <c r="X250">
        <f t="shared" si="6"/>
        <v>1</v>
      </c>
      <c r="AE250" s="27" t="s">
        <v>894</v>
      </c>
      <c r="AF250">
        <v>1</v>
      </c>
    </row>
    <row r="251" spans="1:32" x14ac:dyDescent="0.25">
      <c r="A251" s="77" t="s">
        <v>837</v>
      </c>
      <c r="B251" s="40" t="s">
        <v>273</v>
      </c>
      <c r="C251" s="39">
        <v>176628.36000000002</v>
      </c>
      <c r="D251" s="39">
        <v>244729</v>
      </c>
      <c r="E251" s="39">
        <v>244729</v>
      </c>
      <c r="F251" s="39">
        <v>307321.34999999998</v>
      </c>
      <c r="G251" s="39">
        <v>244729</v>
      </c>
      <c r="H251" s="39">
        <v>244729</v>
      </c>
      <c r="K251" s="77" t="str">
        <f t="shared" si="7"/>
        <v>43799</v>
      </c>
      <c r="N251" t="s">
        <v>1806</v>
      </c>
      <c r="T251">
        <v>61312</v>
      </c>
      <c r="U251" s="77" t="s">
        <v>837</v>
      </c>
      <c r="V251">
        <v>1</v>
      </c>
      <c r="W251" s="27"/>
      <c r="X251">
        <f t="shared" si="6"/>
        <v>1</v>
      </c>
      <c r="AE251" s="27" t="s">
        <v>895</v>
      </c>
      <c r="AF251">
        <v>1</v>
      </c>
    </row>
    <row r="252" spans="1:32" x14ac:dyDescent="0.25">
      <c r="A252" s="77" t="s">
        <v>839</v>
      </c>
      <c r="B252" s="38" t="s">
        <v>274</v>
      </c>
      <c r="C252" s="39">
        <v>2538010.4900000002</v>
      </c>
      <c r="D252" s="39">
        <v>2274332</v>
      </c>
      <c r="E252" s="39">
        <v>2274332</v>
      </c>
      <c r="F252" s="39">
        <v>2686950.6300000004</v>
      </c>
      <c r="G252" s="39">
        <v>2274332</v>
      </c>
      <c r="H252" s="39">
        <v>2274332</v>
      </c>
      <c r="K252" s="77" t="str">
        <f t="shared" si="7"/>
        <v>43800</v>
      </c>
      <c r="M252" t="s">
        <v>1370</v>
      </c>
      <c r="N252" t="s">
        <v>1807</v>
      </c>
      <c r="T252" s="33">
        <v>61400</v>
      </c>
      <c r="U252" s="77" t="s">
        <v>839</v>
      </c>
      <c r="V252">
        <v>1</v>
      </c>
      <c r="W252" s="27"/>
      <c r="X252">
        <f t="shared" si="6"/>
        <v>1</v>
      </c>
      <c r="AE252" s="27" t="s">
        <v>896</v>
      </c>
      <c r="AF252">
        <v>1</v>
      </c>
    </row>
    <row r="253" spans="1:32" x14ac:dyDescent="0.25">
      <c r="A253" s="77" t="s">
        <v>841</v>
      </c>
      <c r="B253" s="40" t="s">
        <v>275</v>
      </c>
      <c r="C253" s="39">
        <v>2538010.4900000002</v>
      </c>
      <c r="D253" s="39">
        <v>2274332</v>
      </c>
      <c r="E253" s="39">
        <v>2274332</v>
      </c>
      <c r="F253" s="39">
        <v>2686950.6300000004</v>
      </c>
      <c r="G253" s="39">
        <v>2274332</v>
      </c>
      <c r="H253" s="39">
        <v>2274332</v>
      </c>
      <c r="K253" s="77" t="str">
        <f t="shared" si="7"/>
        <v>43801</v>
      </c>
      <c r="M253" t="s">
        <v>1372</v>
      </c>
      <c r="T253">
        <v>61401</v>
      </c>
      <c r="U253" s="77" t="s">
        <v>841</v>
      </c>
      <c r="V253">
        <v>1</v>
      </c>
      <c r="W253" s="27"/>
      <c r="X253">
        <f t="shared" si="6"/>
        <v>1</v>
      </c>
      <c r="AE253" s="27" t="s">
        <v>898</v>
      </c>
      <c r="AF253">
        <v>1</v>
      </c>
    </row>
    <row r="254" spans="1:32" x14ac:dyDescent="0.25">
      <c r="A254" s="77" t="s">
        <v>1307</v>
      </c>
      <c r="B254" s="40" t="s">
        <v>1307</v>
      </c>
      <c r="C254" s="39"/>
      <c r="D254" s="39"/>
      <c r="E254" s="39"/>
      <c r="F254" s="39"/>
      <c r="G254" s="39"/>
      <c r="H254" s="39"/>
      <c r="K254" s="77" t="str">
        <f t="shared" si="7"/>
        <v>#N/A</v>
      </c>
      <c r="T254">
        <v>61402</v>
      </c>
      <c r="U254" s="77" t="s">
        <v>1307</v>
      </c>
      <c r="V254">
        <v>1</v>
      </c>
      <c r="W254" s="27"/>
      <c r="X254">
        <f t="shared" si="6"/>
        <v>1</v>
      </c>
      <c r="AE254" s="27" t="s">
        <v>900</v>
      </c>
      <c r="AF254">
        <v>1</v>
      </c>
    </row>
    <row r="255" spans="1:32" x14ac:dyDescent="0.25">
      <c r="A255" s="77" t="s">
        <v>843</v>
      </c>
      <c r="B255" s="36" t="s">
        <v>276</v>
      </c>
      <c r="C255" s="37">
        <v>106088704.77999991</v>
      </c>
      <c r="D255" s="37">
        <v>76907853</v>
      </c>
      <c r="E255" s="37">
        <v>76907853</v>
      </c>
      <c r="F255" s="37">
        <v>64679780.339999966</v>
      </c>
      <c r="G255" s="37">
        <v>76907853</v>
      </c>
      <c r="H255" s="37">
        <v>76907853</v>
      </c>
      <c r="K255" s="77" t="str">
        <f t="shared" si="7"/>
        <v>45000</v>
      </c>
      <c r="T255">
        <v>61403</v>
      </c>
      <c r="U255" s="77" t="s">
        <v>843</v>
      </c>
      <c r="V255">
        <v>1</v>
      </c>
      <c r="W255" s="27"/>
      <c r="X255">
        <f t="shared" si="6"/>
        <v>1</v>
      </c>
      <c r="AE255" s="27" t="s">
        <v>902</v>
      </c>
      <c r="AF255">
        <v>1</v>
      </c>
    </row>
    <row r="256" spans="1:32" x14ac:dyDescent="0.25">
      <c r="A256" s="77" t="s">
        <v>845</v>
      </c>
      <c r="B256" s="38" t="s">
        <v>277</v>
      </c>
      <c r="C256" s="39">
        <v>26750739.89999998</v>
      </c>
      <c r="D256" s="39">
        <v>18623559</v>
      </c>
      <c r="E256" s="39">
        <v>18623559</v>
      </c>
      <c r="F256" s="39">
        <v>19200788.27999999</v>
      </c>
      <c r="G256" s="39">
        <v>18623559</v>
      </c>
      <c r="H256" s="39">
        <v>18623559</v>
      </c>
      <c r="K256" s="77" t="str">
        <f t="shared" si="7"/>
        <v>45100</v>
      </c>
      <c r="T256">
        <v>61408</v>
      </c>
      <c r="U256" s="77" t="s">
        <v>845</v>
      </c>
      <c r="V256">
        <v>1</v>
      </c>
      <c r="W256" s="27"/>
      <c r="X256">
        <f t="shared" si="6"/>
        <v>1</v>
      </c>
      <c r="AE256" s="27" t="s">
        <v>904</v>
      </c>
      <c r="AF256">
        <v>1</v>
      </c>
    </row>
    <row r="257" spans="1:32" x14ac:dyDescent="0.25">
      <c r="A257" s="77" t="s">
        <v>847</v>
      </c>
      <c r="B257" s="40" t="s">
        <v>278</v>
      </c>
      <c r="C257" s="39">
        <v>26750739.89999998</v>
      </c>
      <c r="D257" s="39">
        <v>18623559</v>
      </c>
      <c r="E257" s="39">
        <v>18623559</v>
      </c>
      <c r="F257" s="39">
        <v>19200788.27999999</v>
      </c>
      <c r="G257" s="39">
        <v>18623559</v>
      </c>
      <c r="H257" s="39">
        <v>18623559</v>
      </c>
      <c r="K257" s="77" t="str">
        <f t="shared" si="7"/>
        <v>45101</v>
      </c>
      <c r="T257">
        <v>61409</v>
      </c>
      <c r="U257" s="77" t="s">
        <v>847</v>
      </c>
      <c r="V257">
        <v>1</v>
      </c>
      <c r="W257" s="27"/>
      <c r="X257">
        <f t="shared" si="6"/>
        <v>1</v>
      </c>
      <c r="AE257" s="27" t="s">
        <v>906</v>
      </c>
      <c r="AF257">
        <v>1</v>
      </c>
    </row>
    <row r="258" spans="1:32" x14ac:dyDescent="0.25">
      <c r="A258" s="77" t="s">
        <v>849</v>
      </c>
      <c r="B258" s="40" t="s">
        <v>1845</v>
      </c>
      <c r="C258" s="39"/>
      <c r="D258" s="39">
        <v>0</v>
      </c>
      <c r="E258" s="39">
        <v>0</v>
      </c>
      <c r="F258" s="39"/>
      <c r="G258" s="39">
        <v>0</v>
      </c>
      <c r="H258" s="39">
        <v>0</v>
      </c>
      <c r="K258" s="77" t="str">
        <f t="shared" si="7"/>
        <v>45105</v>
      </c>
      <c r="T258">
        <v>61410</v>
      </c>
      <c r="U258" s="77" t="s">
        <v>849</v>
      </c>
      <c r="V258">
        <v>1</v>
      </c>
      <c r="W258" s="27"/>
      <c r="X258">
        <f t="shared" si="6"/>
        <v>1</v>
      </c>
      <c r="AE258" s="27" t="s">
        <v>908</v>
      </c>
      <c r="AF258">
        <v>1</v>
      </c>
    </row>
    <row r="259" spans="1:32" x14ac:dyDescent="0.25">
      <c r="A259" s="77" t="s">
        <v>851</v>
      </c>
      <c r="B259" s="38" t="s">
        <v>280</v>
      </c>
      <c r="C259" s="39">
        <v>79099658.149999931</v>
      </c>
      <c r="D259" s="39">
        <v>58002904</v>
      </c>
      <c r="E259" s="39">
        <v>58002904</v>
      </c>
      <c r="F259" s="39">
        <v>44637762.189999983</v>
      </c>
      <c r="G259" s="39">
        <v>58002904</v>
      </c>
      <c r="H259" s="39">
        <v>58002904</v>
      </c>
      <c r="K259" s="77" t="str">
        <f t="shared" si="7"/>
        <v>45200</v>
      </c>
      <c r="T259">
        <v>61411</v>
      </c>
      <c r="U259" s="77" t="s">
        <v>851</v>
      </c>
      <c r="V259">
        <v>1</v>
      </c>
      <c r="W259" s="27"/>
      <c r="X259">
        <f t="shared" si="6"/>
        <v>1</v>
      </c>
      <c r="AE259" s="27" t="s">
        <v>910</v>
      </c>
      <c r="AF259">
        <v>1</v>
      </c>
    </row>
    <row r="260" spans="1:32" x14ac:dyDescent="0.25">
      <c r="A260" s="77" t="s">
        <v>853</v>
      </c>
      <c r="B260" s="40" t="s">
        <v>281</v>
      </c>
      <c r="C260" s="39">
        <v>79099658.149999931</v>
      </c>
      <c r="D260" s="39">
        <v>58002904</v>
      </c>
      <c r="E260" s="39">
        <v>58002904</v>
      </c>
      <c r="F260" s="39">
        <v>44637762.189999983</v>
      </c>
      <c r="G260" s="39">
        <v>58002904</v>
      </c>
      <c r="H260" s="39">
        <v>58002904</v>
      </c>
      <c r="K260" s="77" t="str">
        <f t="shared" si="7"/>
        <v>45201</v>
      </c>
      <c r="T260">
        <v>61412</v>
      </c>
      <c r="U260" s="77" t="s">
        <v>853</v>
      </c>
      <c r="V260">
        <v>1</v>
      </c>
      <c r="W260" s="27"/>
      <c r="X260">
        <f t="shared" ref="X260:X323" si="8">+V260+W260</f>
        <v>1</v>
      </c>
      <c r="AE260" s="27" t="s">
        <v>912</v>
      </c>
      <c r="AF260">
        <v>1</v>
      </c>
    </row>
    <row r="261" spans="1:32" x14ac:dyDescent="0.25">
      <c r="A261" s="77" t="s">
        <v>855</v>
      </c>
      <c r="B261" s="40" t="s">
        <v>283</v>
      </c>
      <c r="C261" s="39"/>
      <c r="D261" s="39">
        <v>0</v>
      </c>
      <c r="E261" s="39">
        <v>0</v>
      </c>
      <c r="F261" s="39"/>
      <c r="G261" s="39">
        <v>0</v>
      </c>
      <c r="H261" s="39">
        <v>0</v>
      </c>
      <c r="K261" s="77" t="str">
        <f t="shared" ref="K261:K324" si="9">MID(B261,1,5)</f>
        <v>45204</v>
      </c>
      <c r="T261">
        <v>61413</v>
      </c>
      <c r="U261" s="77" t="s">
        <v>855</v>
      </c>
      <c r="V261">
        <v>1</v>
      </c>
      <c r="W261" s="27"/>
      <c r="X261">
        <f t="shared" si="8"/>
        <v>1</v>
      </c>
      <c r="AE261" s="27" t="s">
        <v>914</v>
      </c>
      <c r="AF261">
        <v>1</v>
      </c>
    </row>
    <row r="262" spans="1:32" x14ac:dyDescent="0.25">
      <c r="A262" s="77" t="s">
        <v>854</v>
      </c>
      <c r="B262" s="40" t="s">
        <v>1708</v>
      </c>
      <c r="C262" s="39"/>
      <c r="D262" s="39">
        <v>0</v>
      </c>
      <c r="E262" s="39">
        <v>0</v>
      </c>
      <c r="F262" s="39"/>
      <c r="G262" s="39">
        <v>0</v>
      </c>
      <c r="H262" s="39">
        <v>0</v>
      </c>
      <c r="K262" s="77" t="str">
        <f t="shared" si="9"/>
        <v>45203</v>
      </c>
      <c r="T262">
        <v>61414</v>
      </c>
      <c r="U262" s="77" t="s">
        <v>854</v>
      </c>
      <c r="V262">
        <v>1</v>
      </c>
      <c r="W262" s="27"/>
      <c r="X262">
        <f t="shared" si="8"/>
        <v>1</v>
      </c>
      <c r="AE262" s="27" t="s">
        <v>916</v>
      </c>
      <c r="AF262">
        <v>1</v>
      </c>
    </row>
    <row r="263" spans="1:32" x14ac:dyDescent="0.25">
      <c r="A263" s="77" t="s">
        <v>857</v>
      </c>
      <c r="B263" s="38" t="s">
        <v>284</v>
      </c>
      <c r="C263" s="39">
        <v>238306.73</v>
      </c>
      <c r="D263" s="39">
        <v>281390</v>
      </c>
      <c r="E263" s="39">
        <v>281390</v>
      </c>
      <c r="F263" s="39">
        <v>841229.86999999988</v>
      </c>
      <c r="G263" s="39">
        <v>281390</v>
      </c>
      <c r="H263" s="39">
        <v>281390</v>
      </c>
      <c r="K263" s="77" t="str">
        <f t="shared" si="9"/>
        <v>45300</v>
      </c>
      <c r="T263">
        <v>61416</v>
      </c>
      <c r="U263" s="77" t="s">
        <v>857</v>
      </c>
      <c r="V263">
        <v>1</v>
      </c>
      <c r="W263" s="27"/>
      <c r="X263">
        <f t="shared" si="8"/>
        <v>1</v>
      </c>
      <c r="AE263" s="27" t="s">
        <v>918</v>
      </c>
      <c r="AF263">
        <v>1</v>
      </c>
    </row>
    <row r="264" spans="1:32" x14ac:dyDescent="0.25">
      <c r="A264" s="77" t="s">
        <v>859</v>
      </c>
      <c r="B264" s="40" t="s">
        <v>285</v>
      </c>
      <c r="C264" s="39">
        <v>4.5474735088646412E-12</v>
      </c>
      <c r="D264" s="39">
        <v>52867</v>
      </c>
      <c r="E264" s="39">
        <v>52867</v>
      </c>
      <c r="F264" s="39">
        <v>0</v>
      </c>
      <c r="G264" s="39">
        <v>52867</v>
      </c>
      <c r="H264" s="39">
        <v>52867</v>
      </c>
      <c r="K264" s="77" t="str">
        <f t="shared" si="9"/>
        <v>45301</v>
      </c>
      <c r="T264">
        <v>61417</v>
      </c>
      <c r="U264" s="77" t="s">
        <v>859</v>
      </c>
      <c r="V264">
        <v>1</v>
      </c>
      <c r="W264" s="27"/>
      <c r="X264">
        <f t="shared" si="8"/>
        <v>1</v>
      </c>
      <c r="AE264" s="27" t="s">
        <v>920</v>
      </c>
      <c r="AF264">
        <v>1</v>
      </c>
    </row>
    <row r="265" spans="1:32" x14ac:dyDescent="0.25">
      <c r="A265" s="77" t="s">
        <v>860</v>
      </c>
      <c r="B265" s="40" t="s">
        <v>286</v>
      </c>
      <c r="C265" s="39">
        <v>217558.73</v>
      </c>
      <c r="D265" s="39">
        <v>207153</v>
      </c>
      <c r="E265" s="39">
        <v>207153</v>
      </c>
      <c r="F265" s="39">
        <v>841229.86999999988</v>
      </c>
      <c r="G265" s="39">
        <v>207153</v>
      </c>
      <c r="H265" s="39">
        <v>207153</v>
      </c>
      <c r="K265" s="77" t="str">
        <f t="shared" si="9"/>
        <v>45303</v>
      </c>
      <c r="T265">
        <v>61419</v>
      </c>
      <c r="U265" s="77" t="s">
        <v>860</v>
      </c>
      <c r="V265">
        <v>1</v>
      </c>
      <c r="W265" s="27"/>
      <c r="X265">
        <f t="shared" si="8"/>
        <v>1</v>
      </c>
      <c r="AE265" s="27" t="s">
        <v>1506</v>
      </c>
      <c r="AF265">
        <v>1</v>
      </c>
    </row>
    <row r="266" spans="1:32" x14ac:dyDescent="0.25">
      <c r="A266" s="77" t="s">
        <v>1614</v>
      </c>
      <c r="B266" s="40" t="s">
        <v>1623</v>
      </c>
      <c r="C266" s="39">
        <v>20748</v>
      </c>
      <c r="D266" s="39">
        <v>21370</v>
      </c>
      <c r="E266" s="39">
        <v>21370</v>
      </c>
      <c r="F266" s="39"/>
      <c r="G266" s="39">
        <v>21370</v>
      </c>
      <c r="H266" s="39">
        <v>21370</v>
      </c>
      <c r="K266" s="77" t="str">
        <f t="shared" si="9"/>
        <v>45306</v>
      </c>
      <c r="U266" s="77" t="s">
        <v>1614</v>
      </c>
      <c r="V266">
        <v>1</v>
      </c>
      <c r="W266" s="27"/>
      <c r="X266">
        <f t="shared" si="8"/>
        <v>1</v>
      </c>
      <c r="AE266" s="27" t="s">
        <v>1548</v>
      </c>
      <c r="AF266">
        <v>1</v>
      </c>
    </row>
    <row r="267" spans="1:32" x14ac:dyDescent="0.25">
      <c r="A267" s="77" t="s">
        <v>861</v>
      </c>
      <c r="B267" s="62" t="s">
        <v>287</v>
      </c>
      <c r="C267" s="63">
        <v>162085306.97</v>
      </c>
      <c r="D267" s="63">
        <v>93724044</v>
      </c>
      <c r="E267" s="63">
        <v>93724044</v>
      </c>
      <c r="F267" s="63">
        <v>194296576.27999997</v>
      </c>
      <c r="G267" s="63">
        <v>93724044</v>
      </c>
      <c r="H267" s="63">
        <v>93724044</v>
      </c>
      <c r="K267" s="77" t="str">
        <f t="shared" si="9"/>
        <v>50000</v>
      </c>
      <c r="T267">
        <v>61421</v>
      </c>
      <c r="U267" s="77" t="s">
        <v>861</v>
      </c>
      <c r="V267">
        <v>1</v>
      </c>
      <c r="W267" s="27"/>
      <c r="X267">
        <f t="shared" si="8"/>
        <v>1</v>
      </c>
      <c r="AE267" s="27" t="s">
        <v>1588</v>
      </c>
      <c r="AF267">
        <v>1</v>
      </c>
    </row>
    <row r="268" spans="1:32" x14ac:dyDescent="0.25">
      <c r="A268" s="77" t="s">
        <v>863</v>
      </c>
      <c r="B268" s="36" t="s">
        <v>288</v>
      </c>
      <c r="C268" s="37">
        <v>156998043.41999999</v>
      </c>
      <c r="D268" s="37">
        <v>86946559</v>
      </c>
      <c r="E268" s="37">
        <v>86946559</v>
      </c>
      <c r="F268" s="37">
        <v>184897017.27999997</v>
      </c>
      <c r="G268" s="37">
        <v>86946559</v>
      </c>
      <c r="H268" s="37">
        <v>86946559</v>
      </c>
      <c r="K268" s="77" t="str">
        <f t="shared" si="9"/>
        <v>51000</v>
      </c>
      <c r="T268">
        <v>61425</v>
      </c>
      <c r="U268" s="77" t="s">
        <v>863</v>
      </c>
      <c r="V268">
        <v>1</v>
      </c>
      <c r="W268" s="27"/>
      <c r="X268">
        <f t="shared" si="8"/>
        <v>1</v>
      </c>
      <c r="AE268" s="27" t="s">
        <v>1616</v>
      </c>
      <c r="AF268">
        <v>1</v>
      </c>
    </row>
    <row r="269" spans="1:32" x14ac:dyDescent="0.25">
      <c r="A269" s="77" t="s">
        <v>865</v>
      </c>
      <c r="B269" s="38" t="s">
        <v>289</v>
      </c>
      <c r="C269" s="39">
        <v>156998043.41999999</v>
      </c>
      <c r="D269" s="39">
        <v>86946559</v>
      </c>
      <c r="E269" s="39">
        <v>86946559</v>
      </c>
      <c r="F269" s="39">
        <v>184897017.27999997</v>
      </c>
      <c r="G269" s="39">
        <v>86946559</v>
      </c>
      <c r="H269" s="39">
        <v>86946559</v>
      </c>
      <c r="K269" s="77" t="str">
        <f t="shared" si="9"/>
        <v>51100</v>
      </c>
      <c r="U269" s="77" t="s">
        <v>865</v>
      </c>
      <c r="V269">
        <v>1</v>
      </c>
      <c r="W269" s="27"/>
      <c r="X269">
        <f t="shared" si="8"/>
        <v>1</v>
      </c>
      <c r="AE269" s="27" t="s">
        <v>922</v>
      </c>
      <c r="AF269">
        <v>1</v>
      </c>
    </row>
    <row r="270" spans="1:32" x14ac:dyDescent="0.25">
      <c r="A270" s="77" t="s">
        <v>867</v>
      </c>
      <c r="B270" s="40" t="s">
        <v>290</v>
      </c>
      <c r="C270" s="39"/>
      <c r="D270" s="39"/>
      <c r="E270" s="39"/>
      <c r="F270" s="39"/>
      <c r="G270" s="39"/>
      <c r="H270" s="39"/>
      <c r="K270" s="77" t="str">
        <f t="shared" si="9"/>
        <v>51101</v>
      </c>
      <c r="T270">
        <v>61499</v>
      </c>
      <c r="U270" s="77" t="s">
        <v>867</v>
      </c>
      <c r="V270">
        <v>1</v>
      </c>
      <c r="W270" s="27"/>
      <c r="X270">
        <f t="shared" si="8"/>
        <v>1</v>
      </c>
      <c r="AE270" s="27" t="s">
        <v>924</v>
      </c>
      <c r="AF270">
        <v>1</v>
      </c>
    </row>
    <row r="271" spans="1:32" x14ac:dyDescent="0.25">
      <c r="A271" s="77" t="s">
        <v>869</v>
      </c>
      <c r="B271" s="40" t="s">
        <v>291</v>
      </c>
      <c r="C271" s="39">
        <v>5206026</v>
      </c>
      <c r="D271" s="39">
        <v>4682065</v>
      </c>
      <c r="E271" s="39">
        <v>4682065</v>
      </c>
      <c r="F271" s="39">
        <v>247790</v>
      </c>
      <c r="G271" s="39">
        <v>4682065</v>
      </c>
      <c r="H271" s="39">
        <v>4682065</v>
      </c>
      <c r="K271" s="77" t="str">
        <f t="shared" si="9"/>
        <v>51102</v>
      </c>
      <c r="T271" s="34">
        <v>69000</v>
      </c>
      <c r="U271" s="77" t="s">
        <v>869</v>
      </c>
      <c r="V271">
        <v>1</v>
      </c>
      <c r="W271" s="27"/>
      <c r="X271">
        <f t="shared" si="8"/>
        <v>1</v>
      </c>
      <c r="AE271" s="27" t="s">
        <v>926</v>
      </c>
      <c r="AF271">
        <v>1</v>
      </c>
    </row>
    <row r="272" spans="1:32" x14ac:dyDescent="0.25">
      <c r="A272" s="77" t="s">
        <v>871</v>
      </c>
      <c r="B272" s="40" t="s">
        <v>292</v>
      </c>
      <c r="C272" s="39">
        <v>550</v>
      </c>
      <c r="D272" s="39">
        <v>1530</v>
      </c>
      <c r="E272" s="39">
        <v>1530</v>
      </c>
      <c r="F272" s="39">
        <v>360</v>
      </c>
      <c r="G272" s="39">
        <v>1530</v>
      </c>
      <c r="H272" s="39">
        <v>1530</v>
      </c>
      <c r="K272" s="77" t="str">
        <f t="shared" si="9"/>
        <v>51104</v>
      </c>
      <c r="T272" s="33">
        <v>69100</v>
      </c>
      <c r="U272" s="77" t="s">
        <v>871</v>
      </c>
      <c r="V272">
        <v>1</v>
      </c>
      <c r="W272" s="27"/>
      <c r="X272">
        <f t="shared" si="8"/>
        <v>1</v>
      </c>
      <c r="AE272" s="27" t="s">
        <v>928</v>
      </c>
      <c r="AF272">
        <v>1</v>
      </c>
    </row>
    <row r="273" spans="1:32" x14ac:dyDescent="0.25">
      <c r="A273" s="77" t="s">
        <v>873</v>
      </c>
      <c r="B273" s="40" t="s">
        <v>293</v>
      </c>
      <c r="C273" s="39">
        <v>123800</v>
      </c>
      <c r="D273" s="39">
        <v>138442</v>
      </c>
      <c r="E273" s="39">
        <v>138442</v>
      </c>
      <c r="F273" s="39">
        <v>418450</v>
      </c>
      <c r="G273" s="39">
        <v>138442</v>
      </c>
      <c r="H273" s="39">
        <v>138442</v>
      </c>
      <c r="K273" s="77" t="str">
        <f t="shared" si="9"/>
        <v>51106</v>
      </c>
      <c r="T273">
        <v>69101</v>
      </c>
      <c r="U273" s="77" t="s">
        <v>873</v>
      </c>
      <c r="V273">
        <v>1</v>
      </c>
      <c r="W273" s="27"/>
      <c r="X273">
        <f t="shared" si="8"/>
        <v>1</v>
      </c>
      <c r="AE273" s="27" t="s">
        <v>930</v>
      </c>
      <c r="AF273">
        <v>1</v>
      </c>
    </row>
    <row r="274" spans="1:32" x14ac:dyDescent="0.25">
      <c r="A274" s="77" t="s">
        <v>875</v>
      </c>
      <c r="B274" s="40" t="s">
        <v>294</v>
      </c>
      <c r="C274" s="39">
        <v>332100</v>
      </c>
      <c r="D274" s="39">
        <v>316231</v>
      </c>
      <c r="E274" s="39">
        <v>316231</v>
      </c>
      <c r="F274" s="39">
        <v>468500</v>
      </c>
      <c r="G274" s="39">
        <v>316231</v>
      </c>
      <c r="H274" s="39">
        <v>316231</v>
      </c>
      <c r="K274" s="77" t="str">
        <f t="shared" si="9"/>
        <v>51107</v>
      </c>
      <c r="T274" s="35">
        <v>70000</v>
      </c>
      <c r="U274" s="77" t="s">
        <v>875</v>
      </c>
      <c r="V274">
        <v>1</v>
      </c>
      <c r="W274" s="27"/>
      <c r="X274">
        <f t="shared" si="8"/>
        <v>1</v>
      </c>
      <c r="AE274" s="27" t="s">
        <v>932</v>
      </c>
      <c r="AF274">
        <v>1</v>
      </c>
    </row>
    <row r="275" spans="1:32" x14ac:dyDescent="0.25">
      <c r="A275" s="77" t="s">
        <v>877</v>
      </c>
      <c r="B275" s="40" t="s">
        <v>295</v>
      </c>
      <c r="C275" s="39"/>
      <c r="D275" s="39">
        <v>15439</v>
      </c>
      <c r="E275" s="39">
        <v>15439</v>
      </c>
      <c r="F275" s="39"/>
      <c r="G275" s="39">
        <v>15439</v>
      </c>
      <c r="H275" s="39">
        <v>15439</v>
      </c>
      <c r="K275" s="77" t="str">
        <f t="shared" si="9"/>
        <v>51108</v>
      </c>
      <c r="U275" s="77" t="s">
        <v>877</v>
      </c>
      <c r="V275">
        <v>1</v>
      </c>
      <c r="W275" s="27"/>
      <c r="X275">
        <f t="shared" si="8"/>
        <v>1</v>
      </c>
      <c r="AE275" s="27" t="s">
        <v>934</v>
      </c>
      <c r="AF275">
        <v>1</v>
      </c>
    </row>
    <row r="276" spans="1:32" x14ac:dyDescent="0.25">
      <c r="A276" s="77" t="s">
        <v>879</v>
      </c>
      <c r="B276" s="40" t="s">
        <v>296</v>
      </c>
      <c r="C276" s="39">
        <v>148346996.91999999</v>
      </c>
      <c r="D276" s="39">
        <v>80237364</v>
      </c>
      <c r="E276" s="39">
        <v>80237364</v>
      </c>
      <c r="F276" s="39">
        <v>175433399.77999997</v>
      </c>
      <c r="G276" s="39">
        <v>80237364</v>
      </c>
      <c r="H276" s="39">
        <v>80237364</v>
      </c>
      <c r="K276" s="77" t="str">
        <f t="shared" si="9"/>
        <v>51109</v>
      </c>
      <c r="U276" s="77" t="s">
        <v>879</v>
      </c>
      <c r="V276">
        <v>1</v>
      </c>
      <c r="W276" s="27"/>
      <c r="X276">
        <f t="shared" si="8"/>
        <v>1</v>
      </c>
      <c r="AE276" s="27" t="s">
        <v>936</v>
      </c>
      <c r="AF276">
        <v>1</v>
      </c>
    </row>
    <row r="277" spans="1:32" x14ac:dyDescent="0.25">
      <c r="A277" s="77" t="s">
        <v>881</v>
      </c>
      <c r="B277" s="40" t="s">
        <v>297</v>
      </c>
      <c r="C277" s="39">
        <v>289243</v>
      </c>
      <c r="D277" s="39">
        <v>0</v>
      </c>
      <c r="E277" s="39">
        <v>0</v>
      </c>
      <c r="F277" s="39"/>
      <c r="G277" s="39">
        <v>0</v>
      </c>
      <c r="H277" s="39">
        <v>0</v>
      </c>
      <c r="K277" s="77" t="str">
        <f t="shared" si="9"/>
        <v>51112</v>
      </c>
      <c r="U277" s="77" t="s">
        <v>881</v>
      </c>
      <c r="V277">
        <v>1</v>
      </c>
      <c r="W277" s="27"/>
      <c r="X277">
        <f t="shared" si="8"/>
        <v>1</v>
      </c>
      <c r="AE277" s="27" t="s">
        <v>938</v>
      </c>
      <c r="AF277">
        <v>1</v>
      </c>
    </row>
    <row r="278" spans="1:32" x14ac:dyDescent="0.25">
      <c r="A278" s="77" t="s">
        <v>883</v>
      </c>
      <c r="B278" s="40" t="s">
        <v>298</v>
      </c>
      <c r="C278" s="39">
        <v>58990</v>
      </c>
      <c r="D278" s="39">
        <v>0</v>
      </c>
      <c r="E278" s="39">
        <v>0</v>
      </c>
      <c r="F278" s="39"/>
      <c r="G278" s="39">
        <v>0</v>
      </c>
      <c r="H278" s="39">
        <v>0</v>
      </c>
      <c r="K278" s="77" t="str">
        <f t="shared" si="9"/>
        <v>51113</v>
      </c>
      <c r="U278" s="77" t="s">
        <v>883</v>
      </c>
      <c r="V278">
        <v>1</v>
      </c>
      <c r="W278" s="27"/>
      <c r="X278">
        <f t="shared" si="8"/>
        <v>1</v>
      </c>
      <c r="AE278" s="27" t="s">
        <v>940</v>
      </c>
      <c r="AF278">
        <v>1</v>
      </c>
    </row>
    <row r="279" spans="1:32" x14ac:dyDescent="0.25">
      <c r="A279" s="77" t="s">
        <v>1307</v>
      </c>
      <c r="B279" s="40" t="s">
        <v>1307</v>
      </c>
      <c r="C279" s="39"/>
      <c r="D279" s="39"/>
      <c r="E279" s="39"/>
      <c r="F279" s="39"/>
      <c r="G279" s="39"/>
      <c r="H279" s="39"/>
      <c r="K279" s="77" t="str">
        <f t="shared" si="9"/>
        <v>#N/A</v>
      </c>
      <c r="U279" s="77" t="s">
        <v>1307</v>
      </c>
      <c r="V279">
        <v>1</v>
      </c>
      <c r="W279" s="27"/>
      <c r="X279">
        <f t="shared" si="8"/>
        <v>1</v>
      </c>
      <c r="AE279" s="27" t="s">
        <v>942</v>
      </c>
      <c r="AF279">
        <v>1</v>
      </c>
    </row>
    <row r="280" spans="1:32" x14ac:dyDescent="0.25">
      <c r="A280" s="77" t="s">
        <v>1629</v>
      </c>
      <c r="B280" s="40" t="s">
        <v>1709</v>
      </c>
      <c r="C280" s="39"/>
      <c r="D280" s="39">
        <v>0</v>
      </c>
      <c r="E280" s="39">
        <v>0</v>
      </c>
      <c r="F280" s="39"/>
      <c r="G280" s="39">
        <v>0</v>
      </c>
      <c r="H280" s="39">
        <v>0</v>
      </c>
      <c r="K280" s="77" t="str">
        <f t="shared" si="9"/>
        <v>51116</v>
      </c>
      <c r="U280" s="77" t="s">
        <v>1629</v>
      </c>
      <c r="V280">
        <v>1</v>
      </c>
      <c r="W280" s="27"/>
      <c r="X280">
        <f t="shared" si="8"/>
        <v>1</v>
      </c>
      <c r="AE280" s="27" t="s">
        <v>943</v>
      </c>
      <c r="AF280">
        <v>1</v>
      </c>
    </row>
    <row r="281" spans="1:32" x14ac:dyDescent="0.25">
      <c r="A281" s="77" t="s">
        <v>1630</v>
      </c>
      <c r="B281" s="40" t="s">
        <v>1710</v>
      </c>
      <c r="C281" s="39"/>
      <c r="D281" s="39">
        <v>0</v>
      </c>
      <c r="E281" s="39">
        <v>0</v>
      </c>
      <c r="F281" s="39"/>
      <c r="G281" s="39">
        <v>0</v>
      </c>
      <c r="H281" s="39">
        <v>0</v>
      </c>
      <c r="K281" s="77" t="str">
        <f t="shared" si="9"/>
        <v>51117</v>
      </c>
      <c r="M281" t="s">
        <v>1374</v>
      </c>
      <c r="U281" s="77" t="s">
        <v>1630</v>
      </c>
      <c r="V281">
        <v>1</v>
      </c>
      <c r="W281" s="27"/>
      <c r="X281">
        <f t="shared" si="8"/>
        <v>1</v>
      </c>
      <c r="AE281" s="27" t="s">
        <v>945</v>
      </c>
      <c r="AF281">
        <v>1</v>
      </c>
    </row>
    <row r="282" spans="1:32" x14ac:dyDescent="0.25">
      <c r="A282" s="77" t="s">
        <v>1664</v>
      </c>
      <c r="B282" s="40" t="s">
        <v>1661</v>
      </c>
      <c r="C282" s="39"/>
      <c r="D282" s="39">
        <v>0</v>
      </c>
      <c r="E282" s="39">
        <v>0</v>
      </c>
      <c r="F282" s="39">
        <v>16017.5</v>
      </c>
      <c r="G282" s="39">
        <v>0</v>
      </c>
      <c r="H282" s="39">
        <v>0</v>
      </c>
      <c r="K282" s="77" t="str">
        <f t="shared" si="9"/>
        <v>51119</v>
      </c>
      <c r="M282" t="s">
        <v>1374</v>
      </c>
      <c r="T282" s="35">
        <v>80000</v>
      </c>
      <c r="U282" s="77" t="s">
        <v>1664</v>
      </c>
      <c r="V282">
        <v>1</v>
      </c>
      <c r="W282" s="27"/>
      <c r="X282">
        <f t="shared" si="8"/>
        <v>1</v>
      </c>
      <c r="AE282" s="27" t="s">
        <v>947</v>
      </c>
      <c r="AF282">
        <v>1</v>
      </c>
    </row>
    <row r="283" spans="1:32" x14ac:dyDescent="0.25">
      <c r="A283" s="77" t="s">
        <v>1742</v>
      </c>
      <c r="B283" s="40" t="s">
        <v>1711</v>
      </c>
      <c r="C283" s="39"/>
      <c r="D283" s="39">
        <v>0</v>
      </c>
      <c r="E283" s="39">
        <v>0</v>
      </c>
      <c r="F283" s="39"/>
      <c r="G283" s="39">
        <v>0</v>
      </c>
      <c r="H283" s="39">
        <v>0</v>
      </c>
      <c r="K283" s="77" t="str">
        <f t="shared" si="9"/>
        <v>51121</v>
      </c>
      <c r="N283" t="s">
        <v>1808</v>
      </c>
      <c r="T283" s="34">
        <v>81000</v>
      </c>
      <c r="U283" s="77" t="s">
        <v>1742</v>
      </c>
      <c r="V283">
        <v>1</v>
      </c>
      <c r="W283" s="27"/>
      <c r="X283">
        <f t="shared" si="8"/>
        <v>1</v>
      </c>
      <c r="AE283" s="27" t="s">
        <v>949</v>
      </c>
      <c r="AF283">
        <v>1</v>
      </c>
    </row>
    <row r="284" spans="1:32" x14ac:dyDescent="0.25">
      <c r="A284" s="77" t="s">
        <v>1744</v>
      </c>
      <c r="B284" s="40" t="s">
        <v>1712</v>
      </c>
      <c r="C284" s="39"/>
      <c r="D284" s="39">
        <v>0</v>
      </c>
      <c r="E284" s="39">
        <v>0</v>
      </c>
      <c r="F284" s="39"/>
      <c r="G284" s="39">
        <v>0</v>
      </c>
      <c r="H284" s="39">
        <v>0</v>
      </c>
      <c r="K284" s="77" t="str">
        <f t="shared" si="9"/>
        <v>51123</v>
      </c>
      <c r="N284" t="s">
        <v>1808</v>
      </c>
      <c r="T284" s="33">
        <v>81100</v>
      </c>
      <c r="U284" s="77" t="s">
        <v>1744</v>
      </c>
      <c r="V284">
        <v>1</v>
      </c>
      <c r="W284" s="27"/>
      <c r="X284">
        <f t="shared" si="8"/>
        <v>1</v>
      </c>
      <c r="AE284" s="27" t="s">
        <v>951</v>
      </c>
      <c r="AF284">
        <v>1</v>
      </c>
    </row>
    <row r="285" spans="1:32" x14ac:dyDescent="0.25">
      <c r="A285" s="77" t="s">
        <v>1746</v>
      </c>
      <c r="B285" s="40" t="s">
        <v>1713</v>
      </c>
      <c r="C285" s="39"/>
      <c r="D285" s="39">
        <v>0</v>
      </c>
      <c r="E285" s="39">
        <v>0</v>
      </c>
      <c r="F285" s="39"/>
      <c r="G285" s="39">
        <v>0</v>
      </c>
      <c r="H285" s="39">
        <v>0</v>
      </c>
      <c r="K285" s="77" t="str">
        <f t="shared" si="9"/>
        <v>51124</v>
      </c>
      <c r="M285" t="s">
        <v>1382</v>
      </c>
      <c r="T285">
        <v>81101</v>
      </c>
      <c r="U285" s="77" t="s">
        <v>1746</v>
      </c>
      <c r="V285">
        <v>1</v>
      </c>
      <c r="W285" s="27"/>
      <c r="X285">
        <f t="shared" si="8"/>
        <v>1</v>
      </c>
      <c r="AE285" s="27" t="s">
        <v>953</v>
      </c>
      <c r="AF285">
        <v>1</v>
      </c>
    </row>
    <row r="286" spans="1:32" x14ac:dyDescent="0.25">
      <c r="A286" s="77" t="s">
        <v>1608</v>
      </c>
      <c r="B286" s="40" t="s">
        <v>1846</v>
      </c>
      <c r="C286" s="39"/>
      <c r="D286" s="39">
        <v>0</v>
      </c>
      <c r="E286" s="39">
        <v>0</v>
      </c>
      <c r="F286" s="39"/>
      <c r="G286" s="39">
        <v>0</v>
      </c>
      <c r="H286" s="39">
        <v>0</v>
      </c>
      <c r="K286" s="77" t="str">
        <f t="shared" si="9"/>
        <v>51114</v>
      </c>
      <c r="M286" t="s">
        <v>1382</v>
      </c>
      <c r="T286">
        <v>81102</v>
      </c>
      <c r="U286" s="77" t="s">
        <v>1608</v>
      </c>
      <c r="V286">
        <v>1</v>
      </c>
      <c r="W286" s="27"/>
      <c r="X286">
        <f t="shared" si="8"/>
        <v>1</v>
      </c>
      <c r="AE286" s="27" t="s">
        <v>955</v>
      </c>
      <c r="AF286">
        <v>1</v>
      </c>
    </row>
    <row r="287" spans="1:32" x14ac:dyDescent="0.25">
      <c r="A287" s="77" t="s">
        <v>1603</v>
      </c>
      <c r="B287" s="40" t="s">
        <v>1847</v>
      </c>
      <c r="C287" s="39"/>
      <c r="D287" s="39">
        <v>0</v>
      </c>
      <c r="E287" s="39">
        <v>0</v>
      </c>
      <c r="F287" s="39"/>
      <c r="G287" s="39">
        <v>0</v>
      </c>
      <c r="H287" s="39">
        <v>0</v>
      </c>
      <c r="K287" s="77" t="str">
        <f t="shared" si="9"/>
        <v>51115</v>
      </c>
      <c r="T287">
        <v>81103</v>
      </c>
      <c r="U287" s="77" t="s">
        <v>1603</v>
      </c>
      <c r="V287">
        <v>1</v>
      </c>
      <c r="W287" s="27"/>
      <c r="X287">
        <f t="shared" si="8"/>
        <v>1</v>
      </c>
      <c r="AE287" s="27" t="s">
        <v>957</v>
      </c>
      <c r="AF287">
        <v>1</v>
      </c>
    </row>
    <row r="288" spans="1:32" x14ac:dyDescent="0.25">
      <c r="A288" s="77" t="s">
        <v>1876</v>
      </c>
      <c r="B288" s="40" t="s">
        <v>1848</v>
      </c>
      <c r="C288" s="39">
        <v>2640337.5</v>
      </c>
      <c r="D288" s="39">
        <v>1555488</v>
      </c>
      <c r="E288" s="39">
        <v>1555488</v>
      </c>
      <c r="F288" s="39">
        <v>8312500</v>
      </c>
      <c r="G288" s="39">
        <v>1555488</v>
      </c>
      <c r="H288" s="39">
        <v>1555488</v>
      </c>
      <c r="K288" s="77" t="str">
        <f t="shared" si="9"/>
        <v>51125</v>
      </c>
      <c r="T288" s="33">
        <v>81200</v>
      </c>
      <c r="U288" s="77" t="s">
        <v>1876</v>
      </c>
      <c r="V288">
        <v>1</v>
      </c>
      <c r="W288" s="27"/>
      <c r="X288">
        <f t="shared" si="8"/>
        <v>1</v>
      </c>
      <c r="AE288" s="27" t="s">
        <v>959</v>
      </c>
      <c r="AF288">
        <v>1</v>
      </c>
    </row>
    <row r="289" spans="1:32" x14ac:dyDescent="0.25">
      <c r="A289" s="77" t="s">
        <v>885</v>
      </c>
      <c r="B289" s="36" t="s">
        <v>299</v>
      </c>
      <c r="C289" s="37">
        <v>5087263.55</v>
      </c>
      <c r="D289" s="37">
        <v>6777485</v>
      </c>
      <c r="E289" s="37">
        <v>6777485</v>
      </c>
      <c r="F289" s="37">
        <v>9399559</v>
      </c>
      <c r="G289" s="37">
        <v>6777485</v>
      </c>
      <c r="H289" s="37">
        <v>6777485</v>
      </c>
      <c r="K289" s="77" t="str">
        <f t="shared" si="9"/>
        <v>52000</v>
      </c>
      <c r="T289">
        <v>81201</v>
      </c>
      <c r="U289" s="77" t="s">
        <v>885</v>
      </c>
      <c r="V289">
        <v>1</v>
      </c>
      <c r="W289" s="27"/>
      <c r="X289">
        <f t="shared" si="8"/>
        <v>1</v>
      </c>
      <c r="AE289" s="27" t="s">
        <v>961</v>
      </c>
      <c r="AF289">
        <v>1</v>
      </c>
    </row>
    <row r="290" spans="1:32" x14ac:dyDescent="0.25">
      <c r="A290" s="77" t="s">
        <v>887</v>
      </c>
      <c r="B290" s="38" t="s">
        <v>300</v>
      </c>
      <c r="C290" s="39">
        <v>5087263.55</v>
      </c>
      <c r="D290" s="39">
        <v>6777485</v>
      </c>
      <c r="E290" s="39">
        <v>6777485</v>
      </c>
      <c r="F290" s="39">
        <v>9399559</v>
      </c>
      <c r="G290" s="39">
        <v>6777485</v>
      </c>
      <c r="H290" s="39">
        <v>6777485</v>
      </c>
      <c r="K290" s="77" t="str">
        <f t="shared" si="9"/>
        <v>52200</v>
      </c>
      <c r="T290">
        <v>81202</v>
      </c>
      <c r="U290" s="77" t="s">
        <v>887</v>
      </c>
      <c r="V290">
        <v>1</v>
      </c>
      <c r="W290" s="27"/>
      <c r="X290">
        <f t="shared" si="8"/>
        <v>1</v>
      </c>
      <c r="AE290" s="27" t="s">
        <v>963</v>
      </c>
      <c r="AF290">
        <v>1</v>
      </c>
    </row>
    <row r="291" spans="1:32" x14ac:dyDescent="0.25">
      <c r="A291" s="77" t="s">
        <v>888</v>
      </c>
      <c r="B291" s="40" t="s">
        <v>301</v>
      </c>
      <c r="C291" s="39">
        <v>4281538</v>
      </c>
      <c r="D291" s="39">
        <v>4385361</v>
      </c>
      <c r="E291" s="39">
        <v>4385361</v>
      </c>
      <c r="F291" s="39">
        <v>9057014</v>
      </c>
      <c r="G291" s="39">
        <v>4385361</v>
      </c>
      <c r="H291" s="39">
        <v>4385361</v>
      </c>
      <c r="K291" s="77" t="str">
        <f t="shared" si="9"/>
        <v>52201</v>
      </c>
      <c r="T291">
        <v>81203</v>
      </c>
      <c r="U291" s="77" t="s">
        <v>888</v>
      </c>
      <c r="V291">
        <v>1</v>
      </c>
      <c r="W291" s="27"/>
      <c r="X291">
        <f t="shared" si="8"/>
        <v>1</v>
      </c>
      <c r="AE291" s="27" t="s">
        <v>965</v>
      </c>
      <c r="AF291">
        <v>1</v>
      </c>
    </row>
    <row r="292" spans="1:32" x14ac:dyDescent="0.25">
      <c r="A292" s="77" t="s">
        <v>890</v>
      </c>
      <c r="B292" s="40" t="s">
        <v>302</v>
      </c>
      <c r="C292" s="39">
        <v>397307.5</v>
      </c>
      <c r="D292" s="39">
        <v>387137</v>
      </c>
      <c r="E292" s="39">
        <v>387137</v>
      </c>
      <c r="F292" s="39">
        <v>96670</v>
      </c>
      <c r="G292" s="39">
        <v>387137</v>
      </c>
      <c r="H292" s="39">
        <v>387137</v>
      </c>
      <c r="K292" s="77" t="str">
        <f t="shared" si="9"/>
        <v>52202</v>
      </c>
      <c r="T292" s="33">
        <v>81300</v>
      </c>
      <c r="U292" s="77" t="s">
        <v>890</v>
      </c>
      <c r="V292">
        <v>1</v>
      </c>
      <c r="W292" s="27"/>
      <c r="X292">
        <f t="shared" si="8"/>
        <v>1</v>
      </c>
      <c r="AE292" s="27" t="s">
        <v>967</v>
      </c>
      <c r="AF292">
        <v>1</v>
      </c>
    </row>
    <row r="293" spans="1:32" x14ac:dyDescent="0.25">
      <c r="A293" s="77" t="s">
        <v>892</v>
      </c>
      <c r="B293" s="40" t="s">
        <v>303</v>
      </c>
      <c r="C293" s="39">
        <v>408418.05000000005</v>
      </c>
      <c r="D293" s="39">
        <v>2004987</v>
      </c>
      <c r="E293" s="39">
        <v>2004987</v>
      </c>
      <c r="F293" s="39">
        <v>245875</v>
      </c>
      <c r="G293" s="39">
        <v>2004987</v>
      </c>
      <c r="H293" s="39">
        <v>2004987</v>
      </c>
      <c r="K293" s="77" t="str">
        <f t="shared" si="9"/>
        <v>52203</v>
      </c>
      <c r="T293">
        <v>81301</v>
      </c>
      <c r="U293" s="77" t="s">
        <v>892</v>
      </c>
      <c r="V293">
        <v>1</v>
      </c>
      <c r="W293" s="27"/>
      <c r="X293">
        <f t="shared" si="8"/>
        <v>1</v>
      </c>
      <c r="AE293" s="27" t="s">
        <v>1299</v>
      </c>
      <c r="AF293">
        <v>1</v>
      </c>
    </row>
    <row r="294" spans="1:32" x14ac:dyDescent="0.25">
      <c r="A294" s="77" t="s">
        <v>894</v>
      </c>
      <c r="B294" s="36" t="s">
        <v>304</v>
      </c>
      <c r="C294" s="37"/>
      <c r="D294" s="37"/>
      <c r="E294" s="37"/>
      <c r="F294" s="37"/>
      <c r="G294" s="37"/>
      <c r="H294" s="37"/>
      <c r="K294" s="77" t="str">
        <f t="shared" si="9"/>
        <v>59000</v>
      </c>
      <c r="T294" s="33">
        <v>81400</v>
      </c>
      <c r="U294" s="77" t="s">
        <v>894</v>
      </c>
      <c r="V294">
        <v>1</v>
      </c>
      <c r="W294" s="27"/>
      <c r="X294">
        <f t="shared" si="8"/>
        <v>1</v>
      </c>
      <c r="AE294" s="27" t="s">
        <v>1301</v>
      </c>
      <c r="AF294">
        <v>1</v>
      </c>
    </row>
    <row r="295" spans="1:32" x14ac:dyDescent="0.25">
      <c r="A295" s="77" t="s">
        <v>895</v>
      </c>
      <c r="B295" s="38" t="s">
        <v>305</v>
      </c>
      <c r="C295" s="39"/>
      <c r="D295" s="39"/>
      <c r="E295" s="39"/>
      <c r="F295" s="39"/>
      <c r="G295" s="39"/>
      <c r="H295" s="39"/>
      <c r="K295" s="77" t="str">
        <f t="shared" si="9"/>
        <v>59100</v>
      </c>
      <c r="T295">
        <v>81401</v>
      </c>
      <c r="U295" s="77" t="s">
        <v>895</v>
      </c>
      <c r="V295">
        <v>1</v>
      </c>
      <c r="W295" s="27"/>
      <c r="X295">
        <f t="shared" si="8"/>
        <v>1</v>
      </c>
      <c r="AE295" s="27" t="s">
        <v>1508</v>
      </c>
      <c r="AF295">
        <v>1</v>
      </c>
    </row>
    <row r="296" spans="1:32" x14ac:dyDescent="0.25">
      <c r="A296" s="77" t="s">
        <v>896</v>
      </c>
      <c r="B296" s="40" t="s">
        <v>306</v>
      </c>
      <c r="C296" s="39"/>
      <c r="D296" s="39"/>
      <c r="E296" s="39"/>
      <c r="F296" s="39"/>
      <c r="G296" s="39"/>
      <c r="H296" s="39"/>
      <c r="K296" s="77" t="str">
        <f t="shared" si="9"/>
        <v>59101</v>
      </c>
      <c r="T296" s="33">
        <v>81500</v>
      </c>
      <c r="U296" s="77" t="s">
        <v>896</v>
      </c>
      <c r="V296">
        <v>1</v>
      </c>
      <c r="W296" s="27"/>
      <c r="X296">
        <f t="shared" si="8"/>
        <v>1</v>
      </c>
      <c r="AE296" s="27" t="s">
        <v>1377</v>
      </c>
      <c r="AF296">
        <v>1</v>
      </c>
    </row>
    <row r="297" spans="1:32" x14ac:dyDescent="0.25">
      <c r="A297" s="77" t="s">
        <v>898</v>
      </c>
      <c r="B297" s="62" t="s">
        <v>307</v>
      </c>
      <c r="C297" s="63">
        <v>198006951.94000003</v>
      </c>
      <c r="D297" s="63">
        <v>126515899</v>
      </c>
      <c r="E297" s="63">
        <v>126515899</v>
      </c>
      <c r="F297" s="63">
        <v>464400612.12999994</v>
      </c>
      <c r="G297" s="63">
        <v>126515899</v>
      </c>
      <c r="H297" s="63">
        <v>126515899</v>
      </c>
      <c r="K297" s="77" t="str">
        <f t="shared" si="9"/>
        <v>60000</v>
      </c>
      <c r="T297">
        <v>81501</v>
      </c>
      <c r="U297" s="77" t="s">
        <v>898</v>
      </c>
      <c r="V297">
        <v>1</v>
      </c>
      <c r="W297" s="27"/>
      <c r="X297">
        <f t="shared" si="8"/>
        <v>1</v>
      </c>
      <c r="AE297" s="27" t="s">
        <v>1379</v>
      </c>
      <c r="AF297">
        <v>1</v>
      </c>
    </row>
    <row r="298" spans="1:32" x14ac:dyDescent="0.25">
      <c r="A298" s="77" t="s">
        <v>970</v>
      </c>
      <c r="B298" s="36" t="s">
        <v>344</v>
      </c>
      <c r="C298" s="37"/>
      <c r="D298" s="37"/>
      <c r="E298" s="37"/>
      <c r="F298" s="37"/>
      <c r="G298" s="37"/>
      <c r="H298" s="37"/>
      <c r="K298" s="77" t="str">
        <f t="shared" si="9"/>
        <v>69000</v>
      </c>
      <c r="T298">
        <v>81502</v>
      </c>
      <c r="U298" s="77" t="s">
        <v>970</v>
      </c>
      <c r="V298">
        <v>1</v>
      </c>
      <c r="W298" s="27"/>
      <c r="X298">
        <f t="shared" si="8"/>
        <v>1</v>
      </c>
      <c r="AE298" s="27" t="s">
        <v>1510</v>
      </c>
      <c r="AF298">
        <v>1</v>
      </c>
    </row>
    <row r="299" spans="1:32" x14ac:dyDescent="0.25">
      <c r="A299" s="77" t="s">
        <v>971</v>
      </c>
      <c r="B299" s="38" t="s">
        <v>345</v>
      </c>
      <c r="C299" s="39"/>
      <c r="D299" s="39"/>
      <c r="E299" s="39"/>
      <c r="F299" s="39"/>
      <c r="G299" s="39"/>
      <c r="H299" s="39"/>
      <c r="K299" s="77" t="str">
        <f t="shared" si="9"/>
        <v>69100</v>
      </c>
      <c r="T299">
        <v>81503</v>
      </c>
      <c r="U299" s="77" t="s">
        <v>971</v>
      </c>
      <c r="V299">
        <v>1</v>
      </c>
      <c r="W299" s="27"/>
      <c r="X299">
        <f t="shared" si="8"/>
        <v>1</v>
      </c>
      <c r="AE299" s="27" t="s">
        <v>969</v>
      </c>
      <c r="AF299">
        <v>1</v>
      </c>
    </row>
    <row r="300" spans="1:32" x14ac:dyDescent="0.25">
      <c r="A300" s="77" t="s">
        <v>972</v>
      </c>
      <c r="B300" s="40" t="s">
        <v>346</v>
      </c>
      <c r="C300" s="39"/>
      <c r="D300" s="39"/>
      <c r="E300" s="39"/>
      <c r="F300" s="39"/>
      <c r="G300" s="39"/>
      <c r="H300" s="39"/>
      <c r="K300" s="77" t="str">
        <f t="shared" si="9"/>
        <v>69101</v>
      </c>
      <c r="T300">
        <v>81504</v>
      </c>
      <c r="U300" s="77" t="s">
        <v>972</v>
      </c>
      <c r="V300">
        <v>1</v>
      </c>
      <c r="W300" s="27"/>
      <c r="X300">
        <f t="shared" si="8"/>
        <v>1</v>
      </c>
      <c r="AE300" s="27" t="s">
        <v>1632</v>
      </c>
      <c r="AF300">
        <v>1</v>
      </c>
    </row>
    <row r="301" spans="1:32" x14ac:dyDescent="0.25">
      <c r="A301" s="77" t="s">
        <v>900</v>
      </c>
      <c r="B301" s="36" t="s">
        <v>1849</v>
      </c>
      <c r="C301" s="37">
        <v>198006951.94000003</v>
      </c>
      <c r="D301" s="37">
        <v>126515899</v>
      </c>
      <c r="E301" s="37">
        <v>126515899</v>
      </c>
      <c r="F301" s="37">
        <v>464400612.12999994</v>
      </c>
      <c r="G301" s="37">
        <v>126515899</v>
      </c>
      <c r="H301" s="37">
        <v>126515899</v>
      </c>
      <c r="K301" s="77" t="str">
        <f t="shared" si="9"/>
        <v>61000</v>
      </c>
      <c r="T301" s="33">
        <v>81600</v>
      </c>
      <c r="U301" s="77" t="s">
        <v>900</v>
      </c>
      <c r="V301">
        <v>1</v>
      </c>
      <c r="W301" s="27"/>
      <c r="X301">
        <f t="shared" si="8"/>
        <v>1</v>
      </c>
      <c r="AE301" s="27" t="s">
        <v>1644</v>
      </c>
      <c r="AF301">
        <v>1</v>
      </c>
    </row>
    <row r="302" spans="1:32" x14ac:dyDescent="0.25">
      <c r="A302" s="77" t="s">
        <v>902</v>
      </c>
      <c r="B302" s="38" t="s">
        <v>309</v>
      </c>
      <c r="C302" s="39">
        <v>2194302.6299999994</v>
      </c>
      <c r="D302" s="39">
        <v>3049706</v>
      </c>
      <c r="E302" s="39">
        <v>3049706</v>
      </c>
      <c r="F302" s="39">
        <v>2091286.7499999998</v>
      </c>
      <c r="G302" s="39">
        <v>3049706</v>
      </c>
      <c r="H302" s="39">
        <v>3049706</v>
      </c>
      <c r="K302" s="77" t="str">
        <f t="shared" si="9"/>
        <v>61100</v>
      </c>
      <c r="T302">
        <v>81601</v>
      </c>
      <c r="U302" s="77" t="s">
        <v>902</v>
      </c>
      <c r="V302">
        <v>1</v>
      </c>
      <c r="W302" s="27"/>
      <c r="X302">
        <f t="shared" si="8"/>
        <v>1</v>
      </c>
      <c r="AE302" s="27" t="s">
        <v>1656</v>
      </c>
      <c r="AF302">
        <v>1</v>
      </c>
    </row>
    <row r="303" spans="1:32" x14ac:dyDescent="0.25">
      <c r="A303" s="77" t="s">
        <v>904</v>
      </c>
      <c r="B303" s="40" t="s">
        <v>310</v>
      </c>
      <c r="C303" s="39">
        <v>27700.13</v>
      </c>
      <c r="D303" s="39">
        <v>41600</v>
      </c>
      <c r="E303" s="39">
        <v>41600</v>
      </c>
      <c r="F303" s="39">
        <v>29311.34</v>
      </c>
      <c r="G303" s="39">
        <v>41600</v>
      </c>
      <c r="H303" s="39">
        <v>41600</v>
      </c>
      <c r="K303" s="77" t="str">
        <f t="shared" si="9"/>
        <v>61102</v>
      </c>
      <c r="T303">
        <v>81603</v>
      </c>
      <c r="U303" s="77" t="s">
        <v>904</v>
      </c>
      <c r="V303">
        <v>1</v>
      </c>
      <c r="W303" s="27"/>
      <c r="X303">
        <f t="shared" si="8"/>
        <v>1</v>
      </c>
      <c r="AE303" s="27" t="s">
        <v>1657</v>
      </c>
      <c r="AF303">
        <v>1</v>
      </c>
    </row>
    <row r="304" spans="1:32" x14ac:dyDescent="0.25">
      <c r="A304" s="77" t="s">
        <v>906</v>
      </c>
      <c r="B304" s="40" t="s">
        <v>311</v>
      </c>
      <c r="C304" s="39">
        <v>2069818.2399999998</v>
      </c>
      <c r="D304" s="39">
        <v>2952026</v>
      </c>
      <c r="E304" s="39">
        <v>2952026</v>
      </c>
      <c r="F304" s="39">
        <v>1855098.5899999999</v>
      </c>
      <c r="G304" s="39">
        <v>2952026</v>
      </c>
      <c r="H304" s="39">
        <v>2952026</v>
      </c>
      <c r="K304" s="77" t="str">
        <f t="shared" si="9"/>
        <v>61103</v>
      </c>
      <c r="T304">
        <v>81606</v>
      </c>
      <c r="U304" s="77" t="s">
        <v>906</v>
      </c>
      <c r="V304">
        <v>1</v>
      </c>
      <c r="W304" s="27"/>
      <c r="X304">
        <f t="shared" si="8"/>
        <v>1</v>
      </c>
      <c r="AE304" s="27" t="s">
        <v>1666</v>
      </c>
      <c r="AF304">
        <v>1</v>
      </c>
    </row>
    <row r="305" spans="1:32" x14ac:dyDescent="0.25">
      <c r="A305" s="77" t="s">
        <v>908</v>
      </c>
      <c r="B305" s="40" t="s">
        <v>312</v>
      </c>
      <c r="C305" s="39">
        <v>34919.360000000001</v>
      </c>
      <c r="D305" s="39">
        <v>19537</v>
      </c>
      <c r="E305" s="39">
        <v>19537</v>
      </c>
      <c r="F305" s="39">
        <v>84924</v>
      </c>
      <c r="G305" s="39">
        <v>19537</v>
      </c>
      <c r="H305" s="39">
        <v>19537</v>
      </c>
      <c r="K305" s="77" t="str">
        <f t="shared" si="9"/>
        <v>61104</v>
      </c>
      <c r="T305">
        <v>81607</v>
      </c>
      <c r="U305" s="77" t="s">
        <v>908</v>
      </c>
      <c r="V305">
        <v>1</v>
      </c>
      <c r="W305" s="27"/>
      <c r="X305">
        <f t="shared" si="8"/>
        <v>1</v>
      </c>
      <c r="AE305" s="27" t="s">
        <v>1668</v>
      </c>
      <c r="AF305">
        <v>1</v>
      </c>
    </row>
    <row r="306" spans="1:32" x14ac:dyDescent="0.25">
      <c r="A306" s="77" t="s">
        <v>910</v>
      </c>
      <c r="B306" s="40" t="s">
        <v>313</v>
      </c>
      <c r="C306" s="39">
        <v>23491.670000000002</v>
      </c>
      <c r="D306" s="39">
        <v>3681</v>
      </c>
      <c r="E306" s="39">
        <v>3681</v>
      </c>
      <c r="F306" s="39">
        <v>70142.87</v>
      </c>
      <c r="G306" s="39">
        <v>3681</v>
      </c>
      <c r="H306" s="39">
        <v>3681</v>
      </c>
      <c r="K306" s="77" t="str">
        <f t="shared" si="9"/>
        <v>61105</v>
      </c>
      <c r="T306">
        <v>81608</v>
      </c>
      <c r="U306" s="77" t="s">
        <v>910</v>
      </c>
      <c r="V306">
        <v>1</v>
      </c>
      <c r="W306" s="27"/>
      <c r="X306">
        <f t="shared" si="8"/>
        <v>1</v>
      </c>
      <c r="AE306" s="27" t="s">
        <v>970</v>
      </c>
      <c r="AF306">
        <v>1</v>
      </c>
    </row>
    <row r="307" spans="1:32" x14ac:dyDescent="0.25">
      <c r="A307" s="77" t="s">
        <v>912</v>
      </c>
      <c r="B307" s="40" t="s">
        <v>314</v>
      </c>
      <c r="C307" s="39">
        <v>16025.83</v>
      </c>
      <c r="D307" s="39">
        <v>16506</v>
      </c>
      <c r="E307" s="39">
        <v>16506</v>
      </c>
      <c r="F307" s="39">
        <v>1885.84</v>
      </c>
      <c r="G307" s="39">
        <v>16506</v>
      </c>
      <c r="H307" s="39">
        <v>16506</v>
      </c>
      <c r="K307" s="77" t="str">
        <f t="shared" si="9"/>
        <v>61106</v>
      </c>
      <c r="T307">
        <v>81610</v>
      </c>
      <c r="U307" s="77" t="s">
        <v>912</v>
      </c>
      <c r="V307">
        <v>1</v>
      </c>
      <c r="W307" s="27"/>
      <c r="X307">
        <f t="shared" si="8"/>
        <v>1</v>
      </c>
      <c r="AE307" s="27" t="s">
        <v>971</v>
      </c>
      <c r="AF307">
        <v>1</v>
      </c>
    </row>
    <row r="308" spans="1:32" x14ac:dyDescent="0.25">
      <c r="A308" s="77" t="s">
        <v>914</v>
      </c>
      <c r="B308" s="40" t="s">
        <v>315</v>
      </c>
      <c r="C308" s="39"/>
      <c r="D308" s="39">
        <v>0</v>
      </c>
      <c r="E308" s="39">
        <v>0</v>
      </c>
      <c r="F308" s="39">
        <v>3707.22</v>
      </c>
      <c r="G308" s="39">
        <v>0</v>
      </c>
      <c r="H308" s="39">
        <v>0</v>
      </c>
      <c r="K308" s="77" t="str">
        <f t="shared" si="9"/>
        <v>61107</v>
      </c>
      <c r="T308">
        <v>81614</v>
      </c>
      <c r="U308" s="77" t="s">
        <v>914</v>
      </c>
      <c r="V308">
        <v>1</v>
      </c>
      <c r="W308" s="27"/>
      <c r="X308">
        <f t="shared" si="8"/>
        <v>1</v>
      </c>
      <c r="AE308" s="27" t="s">
        <v>972</v>
      </c>
      <c r="AF308">
        <v>1</v>
      </c>
    </row>
    <row r="309" spans="1:32" x14ac:dyDescent="0.25">
      <c r="A309" s="77" t="s">
        <v>916</v>
      </c>
      <c r="B309" s="40" t="s">
        <v>316</v>
      </c>
      <c r="C309" s="39">
        <v>500</v>
      </c>
      <c r="D309" s="39">
        <v>515</v>
      </c>
      <c r="E309" s="39">
        <v>515</v>
      </c>
      <c r="F309" s="39">
        <v>9672</v>
      </c>
      <c r="G309" s="39">
        <v>515</v>
      </c>
      <c r="H309" s="39">
        <v>515</v>
      </c>
      <c r="K309" s="77" t="str">
        <f t="shared" si="9"/>
        <v>61108</v>
      </c>
      <c r="T309">
        <v>81615</v>
      </c>
      <c r="U309" s="77" t="s">
        <v>916</v>
      </c>
      <c r="V309">
        <v>1</v>
      </c>
      <c r="W309" s="27"/>
      <c r="X309">
        <f t="shared" si="8"/>
        <v>1</v>
      </c>
      <c r="AE309" s="27" t="s">
        <v>974</v>
      </c>
      <c r="AF309">
        <v>1</v>
      </c>
    </row>
    <row r="310" spans="1:32" x14ac:dyDescent="0.25">
      <c r="A310" s="77" t="s">
        <v>918</v>
      </c>
      <c r="B310" s="40" t="s">
        <v>317</v>
      </c>
      <c r="C310" s="39"/>
      <c r="D310" s="39"/>
      <c r="E310" s="39"/>
      <c r="F310" s="39"/>
      <c r="G310" s="39"/>
      <c r="H310" s="39"/>
      <c r="K310" s="77" t="str">
        <f t="shared" si="9"/>
        <v>61109</v>
      </c>
      <c r="T310">
        <v>81616</v>
      </c>
      <c r="U310" s="77" t="s">
        <v>918</v>
      </c>
      <c r="V310">
        <v>1</v>
      </c>
      <c r="W310" s="27"/>
      <c r="X310">
        <f t="shared" si="8"/>
        <v>1</v>
      </c>
      <c r="AE310" s="27" t="s">
        <v>975</v>
      </c>
      <c r="AF310">
        <v>1</v>
      </c>
    </row>
    <row r="311" spans="1:32" x14ac:dyDescent="0.25">
      <c r="A311" s="77" t="s">
        <v>920</v>
      </c>
      <c r="B311" s="40" t="s">
        <v>318</v>
      </c>
      <c r="C311" s="39"/>
      <c r="D311" s="39">
        <v>0</v>
      </c>
      <c r="E311" s="39">
        <v>0</v>
      </c>
      <c r="F311" s="39"/>
      <c r="G311" s="39">
        <v>0</v>
      </c>
      <c r="H311" s="39">
        <v>0</v>
      </c>
      <c r="K311" s="77" t="str">
        <f t="shared" si="9"/>
        <v>61110</v>
      </c>
      <c r="T311">
        <v>81617</v>
      </c>
      <c r="U311" s="77" t="s">
        <v>920</v>
      </c>
      <c r="V311">
        <v>1</v>
      </c>
      <c r="W311" s="27"/>
      <c r="X311">
        <f t="shared" si="8"/>
        <v>1</v>
      </c>
      <c r="AE311" s="27" t="s">
        <v>976</v>
      </c>
      <c r="AF311">
        <v>1</v>
      </c>
    </row>
    <row r="312" spans="1:32" x14ac:dyDescent="0.25">
      <c r="A312" s="77" t="s">
        <v>1506</v>
      </c>
      <c r="B312" s="40" t="s">
        <v>1504</v>
      </c>
      <c r="C312" s="39"/>
      <c r="D312" s="39"/>
      <c r="E312" s="39"/>
      <c r="F312" s="39"/>
      <c r="G312" s="39"/>
      <c r="H312" s="39"/>
      <c r="K312" s="77" t="str">
        <f t="shared" si="9"/>
        <v>61111</v>
      </c>
      <c r="N312" t="s">
        <v>1809</v>
      </c>
      <c r="T312">
        <v>81618</v>
      </c>
      <c r="U312" s="77" t="s">
        <v>1506</v>
      </c>
      <c r="V312">
        <v>1</v>
      </c>
      <c r="W312" s="27"/>
      <c r="X312">
        <f t="shared" si="8"/>
        <v>1</v>
      </c>
      <c r="AE312" s="27" t="s">
        <v>977</v>
      </c>
      <c r="AF312">
        <v>1</v>
      </c>
    </row>
    <row r="313" spans="1:32" x14ac:dyDescent="0.25">
      <c r="A313" s="77" t="s">
        <v>1548</v>
      </c>
      <c r="B313" s="40" t="s">
        <v>1547</v>
      </c>
      <c r="C313" s="39"/>
      <c r="D313" s="39">
        <v>0</v>
      </c>
      <c r="E313" s="39">
        <v>0</v>
      </c>
      <c r="F313" s="39"/>
      <c r="G313" s="39">
        <v>0</v>
      </c>
      <c r="H313" s="39">
        <v>0</v>
      </c>
      <c r="K313" s="77" t="str">
        <f t="shared" si="9"/>
        <v>61112</v>
      </c>
      <c r="M313" t="s">
        <v>1376</v>
      </c>
      <c r="T313">
        <v>81619</v>
      </c>
      <c r="U313" s="77" t="s">
        <v>1548</v>
      </c>
      <c r="V313">
        <v>1</v>
      </c>
      <c r="W313" s="27"/>
      <c r="X313">
        <f t="shared" si="8"/>
        <v>1</v>
      </c>
      <c r="AE313" s="27" t="s">
        <v>978</v>
      </c>
      <c r="AF313">
        <v>1</v>
      </c>
    </row>
    <row r="314" spans="1:32" x14ac:dyDescent="0.25">
      <c r="A314" s="77" t="s">
        <v>1588</v>
      </c>
      <c r="B314" s="40" t="s">
        <v>1585</v>
      </c>
      <c r="C314" s="39"/>
      <c r="D314" s="39">
        <v>0</v>
      </c>
      <c r="E314" s="39">
        <v>0</v>
      </c>
      <c r="F314" s="39">
        <v>3221.94</v>
      </c>
      <c r="G314" s="39">
        <v>0</v>
      </c>
      <c r="H314" s="39">
        <v>0</v>
      </c>
      <c r="K314" s="77" t="str">
        <f t="shared" si="9"/>
        <v>61101</v>
      </c>
      <c r="T314">
        <v>81620</v>
      </c>
      <c r="U314" s="77" t="s">
        <v>1588</v>
      </c>
      <c r="V314">
        <v>1</v>
      </c>
      <c r="W314" s="27"/>
      <c r="X314">
        <f t="shared" si="8"/>
        <v>1</v>
      </c>
      <c r="AE314" s="27" t="s">
        <v>979</v>
      </c>
      <c r="AF314">
        <v>1</v>
      </c>
    </row>
    <row r="315" spans="1:32" x14ac:dyDescent="0.25">
      <c r="A315" s="77" t="s">
        <v>1616</v>
      </c>
      <c r="B315" s="40" t="s">
        <v>1609</v>
      </c>
      <c r="C315" s="39">
        <v>21847.400000000009</v>
      </c>
      <c r="D315" s="39">
        <v>15841</v>
      </c>
      <c r="E315" s="39">
        <v>15841</v>
      </c>
      <c r="F315" s="39">
        <v>33322.950000000004</v>
      </c>
      <c r="G315" s="39">
        <v>15841</v>
      </c>
      <c r="H315" s="39">
        <v>15841</v>
      </c>
      <c r="K315" s="77" t="str">
        <f t="shared" si="9"/>
        <v>61153</v>
      </c>
      <c r="T315">
        <v>81621</v>
      </c>
      <c r="U315" s="77" t="s">
        <v>1616</v>
      </c>
      <c r="V315">
        <v>1</v>
      </c>
      <c r="W315" s="27"/>
      <c r="X315">
        <f t="shared" si="8"/>
        <v>1</v>
      </c>
      <c r="AE315" s="27" t="s">
        <v>980</v>
      </c>
      <c r="AF315">
        <v>1</v>
      </c>
    </row>
    <row r="316" spans="1:32" x14ac:dyDescent="0.25">
      <c r="A316" s="77" t="s">
        <v>922</v>
      </c>
      <c r="B316" s="38" t="s">
        <v>319</v>
      </c>
      <c r="C316" s="39">
        <v>5271807.26</v>
      </c>
      <c r="D316" s="39">
        <v>842724</v>
      </c>
      <c r="E316" s="39">
        <v>842724</v>
      </c>
      <c r="F316" s="39">
        <v>1730967.9100000001</v>
      </c>
      <c r="G316" s="39">
        <v>842724</v>
      </c>
      <c r="H316" s="39">
        <v>842724</v>
      </c>
      <c r="K316" s="77" t="str">
        <f t="shared" si="9"/>
        <v>61200</v>
      </c>
      <c r="T316">
        <v>81622</v>
      </c>
      <c r="U316" s="77" t="s">
        <v>922</v>
      </c>
      <c r="V316">
        <v>1</v>
      </c>
      <c r="W316" s="27"/>
      <c r="X316">
        <f t="shared" si="8"/>
        <v>1</v>
      </c>
      <c r="AE316" s="27" t="s">
        <v>981</v>
      </c>
      <c r="AF316">
        <v>1</v>
      </c>
    </row>
    <row r="317" spans="1:32" x14ac:dyDescent="0.25">
      <c r="A317" s="77" t="s">
        <v>924</v>
      </c>
      <c r="B317" s="40" t="s">
        <v>320</v>
      </c>
      <c r="C317" s="39">
        <v>176794.38</v>
      </c>
      <c r="D317" s="39">
        <v>263713</v>
      </c>
      <c r="E317" s="39">
        <v>263713</v>
      </c>
      <c r="F317" s="39">
        <v>445212.82999999996</v>
      </c>
      <c r="G317" s="39">
        <v>263713</v>
      </c>
      <c r="H317" s="39">
        <v>263713</v>
      </c>
      <c r="K317" s="77" t="str">
        <f t="shared" si="9"/>
        <v>61201</v>
      </c>
      <c r="T317">
        <v>81623</v>
      </c>
      <c r="U317" s="77" t="s">
        <v>924</v>
      </c>
      <c r="V317">
        <v>1</v>
      </c>
      <c r="W317" s="27"/>
      <c r="X317">
        <f t="shared" si="8"/>
        <v>1</v>
      </c>
      <c r="AE317" s="27" t="s">
        <v>982</v>
      </c>
      <c r="AF317">
        <v>1</v>
      </c>
    </row>
    <row r="318" spans="1:32" x14ac:dyDescent="0.25">
      <c r="A318" s="77" t="s">
        <v>926</v>
      </c>
      <c r="B318" s="40" t="s">
        <v>321</v>
      </c>
      <c r="C318" s="39">
        <v>5095012.88</v>
      </c>
      <c r="D318" s="39">
        <v>579011</v>
      </c>
      <c r="E318" s="39">
        <v>579011</v>
      </c>
      <c r="F318" s="39">
        <v>1285755.08</v>
      </c>
      <c r="G318" s="39">
        <v>579011</v>
      </c>
      <c r="H318" s="39">
        <v>579011</v>
      </c>
      <c r="K318" s="77" t="str">
        <f t="shared" si="9"/>
        <v>61202</v>
      </c>
      <c r="T318">
        <v>81624</v>
      </c>
      <c r="U318" s="77" t="s">
        <v>926</v>
      </c>
      <c r="V318">
        <v>1</v>
      </c>
      <c r="W318" s="27"/>
      <c r="X318">
        <f t="shared" si="8"/>
        <v>1</v>
      </c>
      <c r="AE318" s="27" t="s">
        <v>984</v>
      </c>
      <c r="AF318">
        <v>1</v>
      </c>
    </row>
    <row r="319" spans="1:32" x14ac:dyDescent="0.25">
      <c r="A319" s="77" t="s">
        <v>928</v>
      </c>
      <c r="B319" s="38" t="s">
        <v>322</v>
      </c>
      <c r="C319" s="39"/>
      <c r="D319" s="39">
        <v>0</v>
      </c>
      <c r="E319" s="39">
        <v>0</v>
      </c>
      <c r="F319" s="39"/>
      <c r="G319" s="39">
        <v>0</v>
      </c>
      <c r="H319" s="39">
        <v>0</v>
      </c>
      <c r="K319" s="77" t="str">
        <f t="shared" si="9"/>
        <v>61300</v>
      </c>
      <c r="T319">
        <v>81625</v>
      </c>
      <c r="U319" s="77" t="s">
        <v>928</v>
      </c>
      <c r="V319">
        <v>1</v>
      </c>
      <c r="W319" s="27"/>
      <c r="X319">
        <f t="shared" si="8"/>
        <v>1</v>
      </c>
      <c r="AE319" s="27" t="s">
        <v>986</v>
      </c>
      <c r="AF319">
        <v>1</v>
      </c>
    </row>
    <row r="320" spans="1:32" x14ac:dyDescent="0.25">
      <c r="A320" s="77" t="s">
        <v>930</v>
      </c>
      <c r="B320" s="40" t="s">
        <v>323</v>
      </c>
      <c r="C320" s="39"/>
      <c r="D320" s="39"/>
      <c r="E320" s="39"/>
      <c r="F320" s="39"/>
      <c r="G320" s="39"/>
      <c r="H320" s="39"/>
      <c r="K320" s="77" t="str">
        <f t="shared" si="9"/>
        <v>61301</v>
      </c>
      <c r="T320">
        <v>81630</v>
      </c>
      <c r="U320" s="77" t="s">
        <v>930</v>
      </c>
      <c r="V320">
        <v>1</v>
      </c>
      <c r="W320" s="27"/>
      <c r="X320">
        <f t="shared" si="8"/>
        <v>1</v>
      </c>
      <c r="AE320" s="27" t="s">
        <v>988</v>
      </c>
      <c r="AF320">
        <v>1</v>
      </c>
    </row>
    <row r="321" spans="1:32" x14ac:dyDescent="0.25">
      <c r="A321" s="77" t="s">
        <v>932</v>
      </c>
      <c r="B321" s="40" t="s">
        <v>324</v>
      </c>
      <c r="C321" s="39"/>
      <c r="D321" s="39"/>
      <c r="E321" s="39"/>
      <c r="F321" s="39"/>
      <c r="G321" s="39"/>
      <c r="H321" s="39"/>
      <c r="K321" s="77" t="str">
        <f t="shared" si="9"/>
        <v>61302</v>
      </c>
      <c r="U321" s="77" t="s">
        <v>932</v>
      </c>
      <c r="V321">
        <v>1</v>
      </c>
      <c r="W321" s="27"/>
      <c r="X321">
        <f t="shared" si="8"/>
        <v>1</v>
      </c>
      <c r="AE321" s="27" t="s">
        <v>990</v>
      </c>
      <c r="AF321">
        <v>1</v>
      </c>
    </row>
    <row r="322" spans="1:32" x14ac:dyDescent="0.25">
      <c r="A322" s="77" t="s">
        <v>934</v>
      </c>
      <c r="B322" s="40" t="s">
        <v>325</v>
      </c>
      <c r="C322" s="39"/>
      <c r="D322" s="39"/>
      <c r="E322" s="39"/>
      <c r="F322" s="39"/>
      <c r="G322" s="39"/>
      <c r="H322" s="39"/>
      <c r="K322" s="77" t="str">
        <f t="shared" si="9"/>
        <v>61303</v>
      </c>
      <c r="T322" s="33">
        <v>81700</v>
      </c>
      <c r="U322" s="77" t="s">
        <v>934</v>
      </c>
      <c r="V322">
        <v>1</v>
      </c>
      <c r="W322" s="27"/>
      <c r="X322">
        <f t="shared" si="8"/>
        <v>1</v>
      </c>
      <c r="AE322" s="27" t="s">
        <v>992</v>
      </c>
      <c r="AF322">
        <v>1</v>
      </c>
    </row>
    <row r="323" spans="1:32" x14ac:dyDescent="0.25">
      <c r="A323" s="77" t="s">
        <v>936</v>
      </c>
      <c r="B323" s="40" t="s">
        <v>326</v>
      </c>
      <c r="C323" s="39"/>
      <c r="D323" s="39">
        <v>0</v>
      </c>
      <c r="E323" s="39">
        <v>0</v>
      </c>
      <c r="F323" s="39"/>
      <c r="G323" s="39">
        <v>0</v>
      </c>
      <c r="H323" s="39">
        <v>0</v>
      </c>
      <c r="K323" s="77" t="str">
        <f t="shared" si="9"/>
        <v>61304</v>
      </c>
      <c r="T323">
        <v>81701</v>
      </c>
      <c r="U323" s="77" t="s">
        <v>936</v>
      </c>
      <c r="V323">
        <v>1</v>
      </c>
      <c r="W323" s="27"/>
      <c r="X323">
        <f t="shared" si="8"/>
        <v>1</v>
      </c>
      <c r="AE323" s="27" t="s">
        <v>994</v>
      </c>
      <c r="AF323">
        <v>1</v>
      </c>
    </row>
    <row r="324" spans="1:32" x14ac:dyDescent="0.25">
      <c r="A324" s="77" t="s">
        <v>938</v>
      </c>
      <c r="B324" s="40" t="s">
        <v>327</v>
      </c>
      <c r="C324" s="39"/>
      <c r="D324" s="39"/>
      <c r="E324" s="39"/>
      <c r="F324" s="39"/>
      <c r="G324" s="39"/>
      <c r="H324" s="39"/>
      <c r="K324" s="77" t="str">
        <f t="shared" si="9"/>
        <v>61305</v>
      </c>
      <c r="T324">
        <v>81703</v>
      </c>
      <c r="U324" s="77" t="s">
        <v>938</v>
      </c>
      <c r="V324">
        <v>1</v>
      </c>
      <c r="W324" s="27"/>
      <c r="X324">
        <f t="shared" ref="X324:X387" si="10">+V324+W324</f>
        <v>1</v>
      </c>
      <c r="AE324" s="27" t="s">
        <v>996</v>
      </c>
      <c r="AF324">
        <v>1</v>
      </c>
    </row>
    <row r="325" spans="1:32" x14ac:dyDescent="0.25">
      <c r="A325" s="77" t="s">
        <v>940</v>
      </c>
      <c r="B325" s="40" t="s">
        <v>328</v>
      </c>
      <c r="C325" s="39"/>
      <c r="D325" s="39"/>
      <c r="E325" s="39"/>
      <c r="F325" s="39"/>
      <c r="G325" s="39"/>
      <c r="H325" s="39"/>
      <c r="K325" s="77" t="str">
        <f t="shared" ref="K325:K388" si="11">MID(B325,1,5)</f>
        <v>61307</v>
      </c>
      <c r="T325">
        <v>81704</v>
      </c>
      <c r="U325" s="77" t="s">
        <v>940</v>
      </c>
      <c r="V325">
        <v>1</v>
      </c>
      <c r="W325" s="27"/>
      <c r="X325">
        <f t="shared" si="10"/>
        <v>1</v>
      </c>
      <c r="AE325" s="27" t="s">
        <v>997</v>
      </c>
      <c r="AF325">
        <v>1</v>
      </c>
    </row>
    <row r="326" spans="1:32" x14ac:dyDescent="0.25">
      <c r="A326" s="77" t="s">
        <v>942</v>
      </c>
      <c r="B326" s="40" t="s">
        <v>329</v>
      </c>
      <c r="C326" s="39"/>
      <c r="D326" s="39">
        <v>0</v>
      </c>
      <c r="E326" s="39">
        <v>0</v>
      </c>
      <c r="F326" s="39"/>
      <c r="G326" s="39">
        <v>0</v>
      </c>
      <c r="H326" s="39">
        <v>0</v>
      </c>
      <c r="K326" s="77" t="str">
        <f t="shared" si="11"/>
        <v>61311</v>
      </c>
      <c r="U326" s="77" t="s">
        <v>942</v>
      </c>
      <c r="V326">
        <v>1</v>
      </c>
      <c r="W326" s="27"/>
      <c r="X326">
        <f t="shared" si="10"/>
        <v>1</v>
      </c>
      <c r="AE326" s="27" t="s">
        <v>999</v>
      </c>
      <c r="AF326">
        <v>1</v>
      </c>
    </row>
    <row r="327" spans="1:32" x14ac:dyDescent="0.25">
      <c r="A327" s="77" t="s">
        <v>943</v>
      </c>
      <c r="B327" s="40" t="s">
        <v>330</v>
      </c>
      <c r="C327" s="39"/>
      <c r="D327" s="39"/>
      <c r="E327" s="39"/>
      <c r="F327" s="39"/>
      <c r="G327" s="39"/>
      <c r="H327" s="39"/>
      <c r="K327" s="77" t="str">
        <f t="shared" si="11"/>
        <v>61312</v>
      </c>
      <c r="U327" s="77" t="s">
        <v>943</v>
      </c>
      <c r="V327">
        <v>1</v>
      </c>
      <c r="W327" s="27"/>
      <c r="X327">
        <f t="shared" si="10"/>
        <v>1</v>
      </c>
      <c r="AE327" s="27" t="s">
        <v>1001</v>
      </c>
      <c r="AF327">
        <v>1</v>
      </c>
    </row>
    <row r="328" spans="1:32" x14ac:dyDescent="0.25">
      <c r="A328" s="77" t="s">
        <v>945</v>
      </c>
      <c r="B328" s="38" t="s">
        <v>331</v>
      </c>
      <c r="C328" s="39">
        <v>190540842.05000004</v>
      </c>
      <c r="D328" s="39">
        <v>122623469</v>
      </c>
      <c r="E328" s="39">
        <v>122623469</v>
      </c>
      <c r="F328" s="39">
        <v>460578357.46999997</v>
      </c>
      <c r="G328" s="39">
        <v>122623469</v>
      </c>
      <c r="H328" s="39">
        <v>122623469</v>
      </c>
      <c r="K328" s="77" t="str">
        <f t="shared" si="11"/>
        <v>61400</v>
      </c>
      <c r="T328">
        <v>81710</v>
      </c>
      <c r="U328" s="77" t="s">
        <v>945</v>
      </c>
      <c r="V328">
        <v>1</v>
      </c>
      <c r="W328" s="27"/>
      <c r="X328">
        <f t="shared" si="10"/>
        <v>1</v>
      </c>
      <c r="AE328" s="27" t="s">
        <v>1003</v>
      </c>
      <c r="AF328">
        <v>1</v>
      </c>
    </row>
    <row r="329" spans="1:32" x14ac:dyDescent="0.25">
      <c r="A329" s="77" t="s">
        <v>947</v>
      </c>
      <c r="B329" s="40" t="s">
        <v>332</v>
      </c>
      <c r="C329" s="39">
        <v>5013661.8199999994</v>
      </c>
      <c r="D329" s="39">
        <v>3142375</v>
      </c>
      <c r="E329" s="39">
        <v>3142375</v>
      </c>
      <c r="F329" s="39">
        <v>7348657.9000000004</v>
      </c>
      <c r="G329" s="39">
        <v>3142375</v>
      </c>
      <c r="H329" s="39">
        <v>3142375</v>
      </c>
      <c r="K329" s="77" t="str">
        <f t="shared" si="11"/>
        <v>61401</v>
      </c>
      <c r="T329">
        <v>81713</v>
      </c>
      <c r="U329" s="77" t="s">
        <v>947</v>
      </c>
      <c r="V329">
        <v>1</v>
      </c>
      <c r="W329" s="27"/>
      <c r="X329">
        <f t="shared" si="10"/>
        <v>1</v>
      </c>
      <c r="AE329" s="27" t="s">
        <v>1004</v>
      </c>
      <c r="AF329">
        <v>1</v>
      </c>
    </row>
    <row r="330" spans="1:32" x14ac:dyDescent="0.25">
      <c r="A330" s="77" t="s">
        <v>949</v>
      </c>
      <c r="B330" s="40" t="s">
        <v>333</v>
      </c>
      <c r="C330" s="39"/>
      <c r="D330" s="39">
        <v>0</v>
      </c>
      <c r="E330" s="39">
        <v>0</v>
      </c>
      <c r="F330" s="39"/>
      <c r="G330" s="39">
        <v>0</v>
      </c>
      <c r="H330" s="39">
        <v>0</v>
      </c>
      <c r="K330" s="77" t="str">
        <f t="shared" si="11"/>
        <v>61402</v>
      </c>
      <c r="T330">
        <v>81714</v>
      </c>
      <c r="U330" s="77" t="s">
        <v>949</v>
      </c>
      <c r="V330">
        <v>1</v>
      </c>
      <c r="W330" s="27"/>
      <c r="X330">
        <f t="shared" si="10"/>
        <v>1</v>
      </c>
      <c r="AE330" s="27" t="s">
        <v>1006</v>
      </c>
      <c r="AF330">
        <v>1</v>
      </c>
    </row>
    <row r="331" spans="1:32" x14ac:dyDescent="0.25">
      <c r="A331" s="77" t="s">
        <v>951</v>
      </c>
      <c r="B331" s="40" t="s">
        <v>334</v>
      </c>
      <c r="C331" s="39">
        <v>3994293.069999997</v>
      </c>
      <c r="D331" s="39"/>
      <c r="E331" s="39"/>
      <c r="F331" s="39">
        <v>6372420.4699999997</v>
      </c>
      <c r="G331" s="39"/>
      <c r="H331" s="39"/>
      <c r="K331" s="77" t="str">
        <f t="shared" si="11"/>
        <v>61403</v>
      </c>
      <c r="T331">
        <v>81719</v>
      </c>
      <c r="U331" s="77" t="s">
        <v>951</v>
      </c>
      <c r="V331">
        <v>1</v>
      </c>
      <c r="W331" s="27"/>
      <c r="X331">
        <f t="shared" si="10"/>
        <v>1</v>
      </c>
      <c r="AE331" s="27" t="s">
        <v>1007</v>
      </c>
      <c r="AF331">
        <v>1</v>
      </c>
    </row>
    <row r="332" spans="1:32" x14ac:dyDescent="0.25">
      <c r="A332" s="77" t="s">
        <v>953</v>
      </c>
      <c r="B332" s="40" t="s">
        <v>335</v>
      </c>
      <c r="C332" s="39">
        <v>19439326.969999999</v>
      </c>
      <c r="D332" s="39">
        <v>20079163</v>
      </c>
      <c r="E332" s="39">
        <v>20079163</v>
      </c>
      <c r="F332" s="39">
        <v>19853301.32</v>
      </c>
      <c r="G332" s="39">
        <v>20079163</v>
      </c>
      <c r="H332" s="39">
        <v>20079163</v>
      </c>
      <c r="K332" s="77" t="str">
        <f t="shared" si="11"/>
        <v>61408</v>
      </c>
      <c r="T332">
        <v>81720</v>
      </c>
      <c r="U332" s="77" t="s">
        <v>953</v>
      </c>
      <c r="V332">
        <v>1</v>
      </c>
      <c r="W332" s="27"/>
      <c r="X332">
        <f t="shared" si="10"/>
        <v>1</v>
      </c>
      <c r="AE332" s="27" t="s">
        <v>1009</v>
      </c>
      <c r="AF332">
        <v>1</v>
      </c>
    </row>
    <row r="333" spans="1:32" x14ac:dyDescent="0.25">
      <c r="A333" s="77" t="s">
        <v>955</v>
      </c>
      <c r="B333" s="40" t="s">
        <v>336</v>
      </c>
      <c r="C333" s="39"/>
      <c r="D333" s="39"/>
      <c r="E333" s="39"/>
      <c r="F333" s="39"/>
      <c r="G333" s="39"/>
      <c r="H333" s="39"/>
      <c r="K333" s="77" t="str">
        <f t="shared" si="11"/>
        <v>61409</v>
      </c>
      <c r="T333">
        <v>81721</v>
      </c>
      <c r="U333" s="77" t="s">
        <v>955</v>
      </c>
      <c r="V333">
        <v>1</v>
      </c>
      <c r="W333" s="27"/>
      <c r="X333">
        <f t="shared" si="10"/>
        <v>1</v>
      </c>
      <c r="AE333" s="27" t="s">
        <v>1011</v>
      </c>
      <c r="AF333">
        <v>1</v>
      </c>
    </row>
    <row r="334" spans="1:32" x14ac:dyDescent="0.25">
      <c r="A334" s="77" t="s">
        <v>957</v>
      </c>
      <c r="B334" s="40" t="s">
        <v>337</v>
      </c>
      <c r="C334" s="39">
        <v>-91680.079999999958</v>
      </c>
      <c r="D334" s="39"/>
      <c r="E334" s="39"/>
      <c r="F334" s="39">
        <v>11379.619999999995</v>
      </c>
      <c r="G334" s="39"/>
      <c r="H334" s="39"/>
      <c r="K334" s="77" t="str">
        <f t="shared" si="11"/>
        <v>61410</v>
      </c>
      <c r="T334">
        <v>81731</v>
      </c>
      <c r="U334" s="77" t="s">
        <v>957</v>
      </c>
      <c r="V334">
        <v>1</v>
      </c>
      <c r="W334" s="27"/>
      <c r="X334">
        <f t="shared" si="10"/>
        <v>1</v>
      </c>
      <c r="AE334" s="27" t="s">
        <v>1012</v>
      </c>
      <c r="AF334">
        <v>1</v>
      </c>
    </row>
    <row r="335" spans="1:32" x14ac:dyDescent="0.25">
      <c r="A335" s="77" t="s">
        <v>959</v>
      </c>
      <c r="B335" s="40" t="s">
        <v>338</v>
      </c>
      <c r="C335" s="39">
        <v>1819828</v>
      </c>
      <c r="D335" s="39">
        <v>875735</v>
      </c>
      <c r="E335" s="39">
        <v>875735</v>
      </c>
      <c r="F335" s="39">
        <v>1090308</v>
      </c>
      <c r="G335" s="39">
        <v>875735</v>
      </c>
      <c r="H335" s="39">
        <v>875735</v>
      </c>
      <c r="K335" s="77" t="str">
        <f t="shared" si="11"/>
        <v>61411</v>
      </c>
      <c r="T335">
        <v>81733</v>
      </c>
      <c r="U335" s="77" t="s">
        <v>959</v>
      </c>
      <c r="V335">
        <v>1</v>
      </c>
      <c r="W335" s="27"/>
      <c r="X335">
        <f t="shared" si="10"/>
        <v>1</v>
      </c>
      <c r="AE335" s="27" t="s">
        <v>1013</v>
      </c>
      <c r="AF335">
        <v>1</v>
      </c>
    </row>
    <row r="336" spans="1:32" x14ac:dyDescent="0.25">
      <c r="A336" s="77" t="s">
        <v>961</v>
      </c>
      <c r="B336" s="40" t="s">
        <v>339</v>
      </c>
      <c r="C336" s="39"/>
      <c r="D336" s="39">
        <v>87333</v>
      </c>
      <c r="E336" s="39">
        <v>87333</v>
      </c>
      <c r="F336" s="39"/>
      <c r="G336" s="39">
        <v>87333</v>
      </c>
      <c r="H336" s="39">
        <v>87333</v>
      </c>
      <c r="K336" s="77" t="str">
        <f t="shared" si="11"/>
        <v>61412</v>
      </c>
      <c r="T336">
        <v>81734</v>
      </c>
      <c r="U336" s="77" t="s">
        <v>961</v>
      </c>
      <c r="V336">
        <v>1</v>
      </c>
      <c r="W336" s="27"/>
      <c r="X336">
        <f t="shared" si="10"/>
        <v>1</v>
      </c>
      <c r="AE336" s="27" t="s">
        <v>1015</v>
      </c>
      <c r="AF336">
        <v>1</v>
      </c>
    </row>
    <row r="337" spans="1:32" x14ac:dyDescent="0.25">
      <c r="A337" s="77" t="s">
        <v>963</v>
      </c>
      <c r="B337" s="40" t="s">
        <v>340</v>
      </c>
      <c r="C337" s="39">
        <v>1120</v>
      </c>
      <c r="D337" s="39">
        <v>329</v>
      </c>
      <c r="E337" s="39">
        <v>329</v>
      </c>
      <c r="F337" s="39">
        <v>4560</v>
      </c>
      <c r="G337" s="39">
        <v>329</v>
      </c>
      <c r="H337" s="39">
        <v>329</v>
      </c>
      <c r="K337" s="77" t="str">
        <f t="shared" si="11"/>
        <v>61413</v>
      </c>
      <c r="M337" t="s">
        <v>1669</v>
      </c>
      <c r="T337">
        <v>81735</v>
      </c>
      <c r="U337" s="77" t="s">
        <v>963</v>
      </c>
      <c r="V337">
        <v>1</v>
      </c>
      <c r="W337" s="27"/>
      <c r="X337">
        <f t="shared" si="10"/>
        <v>1</v>
      </c>
      <c r="AE337" s="27" t="s">
        <v>1017</v>
      </c>
      <c r="AF337">
        <v>1</v>
      </c>
    </row>
    <row r="338" spans="1:32" x14ac:dyDescent="0.25">
      <c r="A338" s="77" t="s">
        <v>965</v>
      </c>
      <c r="B338" s="40" t="s">
        <v>341</v>
      </c>
      <c r="C338" s="39">
        <v>34500</v>
      </c>
      <c r="D338" s="39">
        <v>157554</v>
      </c>
      <c r="E338" s="39">
        <v>157554</v>
      </c>
      <c r="F338" s="39">
        <v>55400</v>
      </c>
      <c r="G338" s="39">
        <v>157554</v>
      </c>
      <c r="H338" s="39">
        <v>157554</v>
      </c>
      <c r="K338" s="77" t="str">
        <f t="shared" si="11"/>
        <v>61414</v>
      </c>
      <c r="U338" s="77" t="s">
        <v>965</v>
      </c>
      <c r="V338">
        <v>1</v>
      </c>
      <c r="W338" s="27"/>
      <c r="X338">
        <f t="shared" si="10"/>
        <v>1</v>
      </c>
      <c r="AE338" s="27" t="s">
        <v>1019</v>
      </c>
      <c r="AF338">
        <v>1</v>
      </c>
    </row>
    <row r="339" spans="1:32" x14ac:dyDescent="0.25">
      <c r="A339" s="77" t="s">
        <v>967</v>
      </c>
      <c r="B339" s="40" t="s">
        <v>342</v>
      </c>
      <c r="C339" s="39">
        <v>1072738.5900000001</v>
      </c>
      <c r="D339" s="39">
        <v>1194607</v>
      </c>
      <c r="E339" s="39">
        <v>1194607</v>
      </c>
      <c r="F339" s="39">
        <v>1766771.4</v>
      </c>
      <c r="G339" s="39">
        <v>1194607</v>
      </c>
      <c r="H339" s="39">
        <v>1194607</v>
      </c>
      <c r="K339" s="77" t="str">
        <f t="shared" si="11"/>
        <v>61416</v>
      </c>
      <c r="T339">
        <v>81740</v>
      </c>
      <c r="U339" s="77" t="s">
        <v>967</v>
      </c>
      <c r="V339">
        <v>1</v>
      </c>
      <c r="W339" s="27"/>
      <c r="X339">
        <f t="shared" si="10"/>
        <v>1</v>
      </c>
      <c r="AE339" s="27" t="s">
        <v>1021</v>
      </c>
      <c r="AF339">
        <v>1</v>
      </c>
    </row>
    <row r="340" spans="1:32" x14ac:dyDescent="0.25">
      <c r="A340" s="77" t="s">
        <v>1299</v>
      </c>
      <c r="B340" s="40" t="s">
        <v>1290</v>
      </c>
      <c r="C340" s="39">
        <v>9504583.7599999998</v>
      </c>
      <c r="D340" s="39"/>
      <c r="E340" s="39"/>
      <c r="F340" s="39">
        <v>24373026.309999999</v>
      </c>
      <c r="G340" s="39"/>
      <c r="H340" s="39"/>
      <c r="K340" s="77" t="str">
        <f t="shared" si="11"/>
        <v>61417</v>
      </c>
      <c r="T340">
        <v>81742</v>
      </c>
      <c r="U340" s="77" t="s">
        <v>1299</v>
      </c>
      <c r="V340">
        <v>1</v>
      </c>
      <c r="W340" s="27"/>
      <c r="X340">
        <f t="shared" si="10"/>
        <v>1</v>
      </c>
      <c r="AE340" s="27" t="s">
        <v>1023</v>
      </c>
      <c r="AF340">
        <v>1</v>
      </c>
    </row>
    <row r="341" spans="1:32" x14ac:dyDescent="0.25">
      <c r="A341" s="77" t="s">
        <v>1301</v>
      </c>
      <c r="B341" s="40" t="s">
        <v>1291</v>
      </c>
      <c r="C341" s="39"/>
      <c r="D341" s="39">
        <v>0</v>
      </c>
      <c r="E341" s="39">
        <v>0</v>
      </c>
      <c r="F341" s="39"/>
      <c r="G341" s="39">
        <v>0</v>
      </c>
      <c r="H341" s="39">
        <v>0</v>
      </c>
      <c r="K341" s="77" t="str">
        <f t="shared" si="11"/>
        <v>61419</v>
      </c>
      <c r="N341" t="s">
        <v>1810</v>
      </c>
      <c r="T341">
        <v>81743</v>
      </c>
      <c r="U341" s="77" t="s">
        <v>1301</v>
      </c>
      <c r="V341">
        <v>1</v>
      </c>
      <c r="W341" s="27"/>
      <c r="X341">
        <f t="shared" si="10"/>
        <v>1</v>
      </c>
      <c r="AE341" s="27" t="s">
        <v>1025</v>
      </c>
      <c r="AF341">
        <v>1</v>
      </c>
    </row>
    <row r="342" spans="1:32" x14ac:dyDescent="0.25">
      <c r="A342" s="77" t="s">
        <v>1508</v>
      </c>
      <c r="B342" s="40" t="s">
        <v>1505</v>
      </c>
      <c r="C342" s="39"/>
      <c r="D342" s="39">
        <v>0</v>
      </c>
      <c r="E342" s="39">
        <v>0</v>
      </c>
      <c r="F342" s="39"/>
      <c r="G342" s="39">
        <v>0</v>
      </c>
      <c r="H342" s="39">
        <v>0</v>
      </c>
      <c r="K342" s="77" t="str">
        <f t="shared" si="11"/>
        <v>61420</v>
      </c>
      <c r="N342" t="s">
        <v>1810</v>
      </c>
      <c r="T342">
        <v>81744</v>
      </c>
      <c r="U342" s="77" t="s">
        <v>1508</v>
      </c>
      <c r="V342">
        <v>1</v>
      </c>
      <c r="W342" s="27"/>
      <c r="X342">
        <f t="shared" si="10"/>
        <v>1</v>
      </c>
      <c r="AE342" s="27" t="s">
        <v>1027</v>
      </c>
      <c r="AF342">
        <v>1</v>
      </c>
    </row>
    <row r="343" spans="1:32" x14ac:dyDescent="0.25">
      <c r="A343" s="77" t="s">
        <v>969</v>
      </c>
      <c r="B343" s="40" t="s">
        <v>343</v>
      </c>
      <c r="C343" s="39">
        <v>154025.5</v>
      </c>
      <c r="D343" s="39">
        <v>892696</v>
      </c>
      <c r="E343" s="39">
        <v>892696</v>
      </c>
      <c r="F343" s="39">
        <v>225673995.44</v>
      </c>
      <c r="G343" s="39">
        <v>892696</v>
      </c>
      <c r="H343" s="39">
        <v>892696</v>
      </c>
      <c r="K343" s="77" t="str">
        <f t="shared" si="11"/>
        <v>61499</v>
      </c>
      <c r="U343" s="77" t="s">
        <v>969</v>
      </c>
      <c r="V343">
        <v>1</v>
      </c>
      <c r="W343" s="27"/>
      <c r="X343">
        <f t="shared" si="10"/>
        <v>1</v>
      </c>
      <c r="AE343" s="27" t="s">
        <v>1028</v>
      </c>
      <c r="AF343">
        <v>1</v>
      </c>
    </row>
    <row r="344" spans="1:32" x14ac:dyDescent="0.25">
      <c r="A344" s="77" t="s">
        <v>1632</v>
      </c>
      <c r="B344" s="40" t="s">
        <v>1624</v>
      </c>
      <c r="C344" s="39"/>
      <c r="D344" s="39">
        <v>0</v>
      </c>
      <c r="E344" s="39">
        <v>0</v>
      </c>
      <c r="F344" s="39"/>
      <c r="G344" s="39">
        <v>0</v>
      </c>
      <c r="H344" s="39">
        <v>0</v>
      </c>
      <c r="K344" s="77" t="str">
        <f t="shared" si="11"/>
        <v>61427</v>
      </c>
      <c r="U344" s="77" t="s">
        <v>1632</v>
      </c>
      <c r="V344">
        <v>1</v>
      </c>
      <c r="W344" s="27"/>
      <c r="X344">
        <f t="shared" si="10"/>
        <v>1</v>
      </c>
      <c r="AE344" s="27" t="s">
        <v>1029</v>
      </c>
      <c r="AF344">
        <v>1</v>
      </c>
    </row>
    <row r="345" spans="1:32" x14ac:dyDescent="0.25">
      <c r="A345" s="77" t="s">
        <v>1644</v>
      </c>
      <c r="B345" s="40" t="s">
        <v>1643</v>
      </c>
      <c r="C345" s="39">
        <v>60164764.810000002</v>
      </c>
      <c r="D345" s="39">
        <v>52780486</v>
      </c>
      <c r="E345" s="39">
        <v>52780486</v>
      </c>
      <c r="F345" s="39">
        <v>88413902.270000011</v>
      </c>
      <c r="G345" s="39">
        <v>52780486</v>
      </c>
      <c r="H345" s="39">
        <v>52780486</v>
      </c>
      <c r="K345" s="77" t="str">
        <f t="shared" si="11"/>
        <v>61429</v>
      </c>
      <c r="T345">
        <v>81763</v>
      </c>
      <c r="U345" s="77" t="s">
        <v>1644</v>
      </c>
      <c r="V345">
        <v>1</v>
      </c>
      <c r="W345" s="27"/>
      <c r="X345">
        <f t="shared" si="10"/>
        <v>1</v>
      </c>
      <c r="AE345" s="27" t="s">
        <v>1030</v>
      </c>
      <c r="AF345">
        <v>1</v>
      </c>
    </row>
    <row r="346" spans="1:32" x14ac:dyDescent="0.25">
      <c r="A346" s="77" t="s">
        <v>1656</v>
      </c>
      <c r="B346" s="40" t="s">
        <v>1654</v>
      </c>
      <c r="C346" s="39"/>
      <c r="D346" s="39">
        <v>0</v>
      </c>
      <c r="E346" s="39">
        <v>0</v>
      </c>
      <c r="F346" s="39">
        <v>2178</v>
      </c>
      <c r="G346" s="39">
        <v>0</v>
      </c>
      <c r="H346" s="39">
        <v>0</v>
      </c>
      <c r="K346" s="77" t="str">
        <f t="shared" si="11"/>
        <v>61428</v>
      </c>
      <c r="T346">
        <v>81764</v>
      </c>
      <c r="U346" s="77" t="s">
        <v>1656</v>
      </c>
      <c r="V346">
        <v>1</v>
      </c>
      <c r="W346" s="27"/>
      <c r="X346">
        <f t="shared" si="10"/>
        <v>1</v>
      </c>
      <c r="AE346" s="27" t="s">
        <v>1032</v>
      </c>
      <c r="AF346">
        <v>1</v>
      </c>
    </row>
    <row r="347" spans="1:32" x14ac:dyDescent="0.25">
      <c r="A347" s="77" t="s">
        <v>1657</v>
      </c>
      <c r="B347" s="40" t="s">
        <v>1655</v>
      </c>
      <c r="C347" s="39">
        <v>5381416</v>
      </c>
      <c r="D347" s="39">
        <v>1097327</v>
      </c>
      <c r="E347" s="39">
        <v>1097327</v>
      </c>
      <c r="F347" s="39">
        <v>65742</v>
      </c>
      <c r="G347" s="39">
        <v>1097327</v>
      </c>
      <c r="H347" s="39">
        <v>1097327</v>
      </c>
      <c r="K347" s="77" t="str">
        <f t="shared" si="11"/>
        <v>61430</v>
      </c>
      <c r="T347">
        <v>81769</v>
      </c>
      <c r="U347" s="77" t="s">
        <v>1657</v>
      </c>
      <c r="V347">
        <v>1</v>
      </c>
      <c r="X347">
        <f t="shared" si="10"/>
        <v>1</v>
      </c>
      <c r="AE347" s="27" t="s">
        <v>1034</v>
      </c>
      <c r="AF347">
        <v>1</v>
      </c>
    </row>
    <row r="348" spans="1:32" x14ac:dyDescent="0.25">
      <c r="A348" s="77" t="s">
        <v>1666</v>
      </c>
      <c r="B348" s="40" t="s">
        <v>1662</v>
      </c>
      <c r="C348" s="39"/>
      <c r="D348" s="39"/>
      <c r="E348" s="39"/>
      <c r="F348" s="39"/>
      <c r="G348" s="39"/>
      <c r="H348" s="39"/>
      <c r="K348" s="77" t="str">
        <f t="shared" si="11"/>
        <v>61405</v>
      </c>
      <c r="U348" s="77" t="s">
        <v>1666</v>
      </c>
      <c r="V348">
        <v>1</v>
      </c>
      <c r="X348">
        <f t="shared" si="10"/>
        <v>1</v>
      </c>
      <c r="AE348" s="27" t="s">
        <v>1036</v>
      </c>
      <c r="AF348">
        <v>1</v>
      </c>
    </row>
    <row r="349" spans="1:32" x14ac:dyDescent="0.25">
      <c r="A349" s="77" t="s">
        <v>1379</v>
      </c>
      <c r="B349" s="40" t="s">
        <v>1714</v>
      </c>
      <c r="C349" s="39">
        <v>49548827.549999997</v>
      </c>
      <c r="D349" s="39">
        <v>39690012</v>
      </c>
      <c r="E349" s="39">
        <v>39690012</v>
      </c>
      <c r="F349" s="39">
        <v>57185093.830000006</v>
      </c>
      <c r="G349" s="39">
        <v>39690012</v>
      </c>
      <c r="H349" s="39">
        <v>39690012</v>
      </c>
      <c r="K349" s="77" t="str">
        <f t="shared" si="11"/>
        <v>61425</v>
      </c>
      <c r="U349" s="77" t="s">
        <v>1379</v>
      </c>
      <c r="V349">
        <v>1</v>
      </c>
      <c r="W349" s="27"/>
      <c r="X349">
        <f t="shared" si="10"/>
        <v>1</v>
      </c>
      <c r="AE349" s="27" t="s">
        <v>1038</v>
      </c>
      <c r="AF349">
        <v>1</v>
      </c>
    </row>
    <row r="350" spans="1:32" x14ac:dyDescent="0.25">
      <c r="A350" s="77" t="s">
        <v>1668</v>
      </c>
      <c r="B350" s="40" t="s">
        <v>1663</v>
      </c>
      <c r="C350" s="39">
        <v>7618093</v>
      </c>
      <c r="D350" s="39">
        <v>2610926</v>
      </c>
      <c r="E350" s="39">
        <v>2610926</v>
      </c>
      <c r="F350" s="39">
        <v>8840371.4100000001</v>
      </c>
      <c r="G350" s="39">
        <v>2610926</v>
      </c>
      <c r="H350" s="39">
        <v>2610926</v>
      </c>
      <c r="K350" s="77" t="str">
        <f t="shared" si="11"/>
        <v>61431</v>
      </c>
      <c r="U350" s="77" t="s">
        <v>1668</v>
      </c>
      <c r="V350">
        <v>1</v>
      </c>
      <c r="W350" s="27"/>
      <c r="X350">
        <f t="shared" si="10"/>
        <v>1</v>
      </c>
      <c r="AE350" s="27" t="s">
        <v>1421</v>
      </c>
      <c r="AF350">
        <v>1</v>
      </c>
    </row>
    <row r="351" spans="1:32" x14ac:dyDescent="0.25">
      <c r="A351" s="77" t="s">
        <v>1377</v>
      </c>
      <c r="B351" s="40" t="s">
        <v>1850</v>
      </c>
      <c r="C351" s="39">
        <v>14491</v>
      </c>
      <c r="D351" s="39">
        <v>14926</v>
      </c>
      <c r="E351" s="39">
        <v>14926</v>
      </c>
      <c r="F351" s="39">
        <v>43</v>
      </c>
      <c r="G351" s="39">
        <v>14926</v>
      </c>
      <c r="H351" s="39">
        <v>14926</v>
      </c>
      <c r="K351" s="77" t="str">
        <f t="shared" si="11"/>
        <v>61421</v>
      </c>
      <c r="T351" s="33">
        <v>81800</v>
      </c>
      <c r="U351" s="77" t="s">
        <v>1377</v>
      </c>
      <c r="V351">
        <v>1</v>
      </c>
      <c r="W351" s="27"/>
      <c r="X351">
        <f t="shared" si="10"/>
        <v>1</v>
      </c>
      <c r="AE351" s="27" t="s">
        <v>1423</v>
      </c>
      <c r="AF351">
        <v>1</v>
      </c>
    </row>
    <row r="352" spans="1:32" x14ac:dyDescent="0.25">
      <c r="A352" s="77" t="s">
        <v>1510</v>
      </c>
      <c r="B352" s="40" t="s">
        <v>1851</v>
      </c>
      <c r="C352" s="39"/>
      <c r="D352" s="39"/>
      <c r="E352" s="39"/>
      <c r="F352" s="39"/>
      <c r="G352" s="39"/>
      <c r="H352" s="39"/>
      <c r="K352" s="77" t="str">
        <f t="shared" si="11"/>
        <v>61426</v>
      </c>
      <c r="T352">
        <v>81801</v>
      </c>
      <c r="U352" s="77" t="s">
        <v>1510</v>
      </c>
      <c r="V352">
        <v>1</v>
      </c>
      <c r="W352" s="27"/>
      <c r="X352">
        <f t="shared" si="10"/>
        <v>1</v>
      </c>
      <c r="AE352" s="27" t="s">
        <v>1040</v>
      </c>
      <c r="AF352">
        <v>1</v>
      </c>
    </row>
    <row r="353" spans="1:32" x14ac:dyDescent="0.25">
      <c r="A353" s="77" t="s">
        <v>1900</v>
      </c>
      <c r="B353" s="40" t="s">
        <v>1898</v>
      </c>
      <c r="C353" s="39">
        <v>0</v>
      </c>
      <c r="D353" s="39"/>
      <c r="E353" s="39"/>
      <c r="F353" s="39"/>
      <c r="G353" s="39"/>
      <c r="H353" s="39"/>
      <c r="K353" s="77" t="str">
        <f t="shared" si="11"/>
        <v>61441</v>
      </c>
      <c r="U353" s="77" t="s">
        <v>1900</v>
      </c>
      <c r="V353">
        <v>1</v>
      </c>
      <c r="W353" s="27"/>
      <c r="X353">
        <f t="shared" si="10"/>
        <v>1</v>
      </c>
      <c r="AE353" s="27" t="s">
        <v>1042</v>
      </c>
      <c r="AF353">
        <v>1</v>
      </c>
    </row>
    <row r="354" spans="1:32" x14ac:dyDescent="0.25">
      <c r="A354" s="77" t="s">
        <v>1901</v>
      </c>
      <c r="B354" s="40" t="s">
        <v>1899</v>
      </c>
      <c r="C354" s="39">
        <v>9669299.3599999994</v>
      </c>
      <c r="D354" s="39"/>
      <c r="E354" s="39"/>
      <c r="F354" s="39"/>
      <c r="G354" s="39"/>
      <c r="H354" s="39"/>
      <c r="K354" s="77" t="str">
        <f t="shared" si="11"/>
        <v>61443</v>
      </c>
      <c r="U354" s="77" t="s">
        <v>1901</v>
      </c>
      <c r="V354">
        <v>1</v>
      </c>
      <c r="W354" s="27"/>
      <c r="X354">
        <f t="shared" si="10"/>
        <v>1</v>
      </c>
      <c r="AE354" s="27" t="s">
        <v>1044</v>
      </c>
      <c r="AF354">
        <v>1</v>
      </c>
    </row>
    <row r="355" spans="1:32" x14ac:dyDescent="0.25">
      <c r="A355" s="77" t="s">
        <v>1907</v>
      </c>
      <c r="B355" s="40" t="s">
        <v>1905</v>
      </c>
      <c r="C355" s="39">
        <v>1247131.9000000001</v>
      </c>
      <c r="D355" s="39"/>
      <c r="E355" s="39"/>
      <c r="F355" s="39">
        <v>7972653.1500000004</v>
      </c>
      <c r="G355" s="39"/>
      <c r="H355" s="39"/>
      <c r="K355" s="77" t="str">
        <f t="shared" si="11"/>
        <v>61444</v>
      </c>
      <c r="T355">
        <v>81803</v>
      </c>
      <c r="U355" s="77" t="s">
        <v>1907</v>
      </c>
      <c r="V355">
        <v>1</v>
      </c>
      <c r="W355" s="27"/>
      <c r="X355">
        <f t="shared" si="10"/>
        <v>1</v>
      </c>
      <c r="AE355" s="27" t="s">
        <v>1046</v>
      </c>
      <c r="AF355">
        <v>1</v>
      </c>
    </row>
    <row r="356" spans="1:32" x14ac:dyDescent="0.25">
      <c r="A356" s="77" t="s">
        <v>1908</v>
      </c>
      <c r="B356" s="40" t="s">
        <v>1906</v>
      </c>
      <c r="C356" s="39">
        <v>15954420.800000001</v>
      </c>
      <c r="D356" s="39"/>
      <c r="E356" s="39"/>
      <c r="F356" s="39">
        <v>5957407.0300000003</v>
      </c>
      <c r="G356" s="39"/>
      <c r="H356" s="39"/>
      <c r="K356" s="77" t="str">
        <f t="shared" si="11"/>
        <v>61445</v>
      </c>
      <c r="T356">
        <v>81804</v>
      </c>
      <c r="U356" s="77" t="s">
        <v>1908</v>
      </c>
      <c r="V356">
        <v>1</v>
      </c>
      <c r="W356" s="27"/>
      <c r="X356">
        <f t="shared" si="10"/>
        <v>1</v>
      </c>
      <c r="AE356" s="27" t="s">
        <v>1512</v>
      </c>
      <c r="AF356">
        <v>1</v>
      </c>
    </row>
    <row r="357" spans="1:32" x14ac:dyDescent="0.25">
      <c r="A357" s="77" t="s">
        <v>1935</v>
      </c>
      <c r="B357" s="40" t="s">
        <v>1934</v>
      </c>
      <c r="C357" s="39"/>
      <c r="D357" s="39"/>
      <c r="E357" s="39"/>
      <c r="F357" s="39">
        <v>2036396.32</v>
      </c>
      <c r="G357" s="39"/>
      <c r="H357" s="39"/>
      <c r="K357" s="77" t="str">
        <f t="shared" si="11"/>
        <v>61448</v>
      </c>
      <c r="T357">
        <v>81805</v>
      </c>
      <c r="U357" s="77" t="s">
        <v>1935</v>
      </c>
      <c r="V357">
        <v>1</v>
      </c>
      <c r="W357" s="27"/>
      <c r="X357">
        <f t="shared" si="10"/>
        <v>1</v>
      </c>
      <c r="AE357" s="27" t="s">
        <v>1575</v>
      </c>
      <c r="AF357">
        <v>1</v>
      </c>
    </row>
    <row r="358" spans="1:32" x14ac:dyDescent="0.25">
      <c r="A358" s="77" t="s">
        <v>1944</v>
      </c>
      <c r="B358" s="40" t="s">
        <v>1943</v>
      </c>
      <c r="C358" s="39"/>
      <c r="D358" s="39"/>
      <c r="E358" s="39"/>
      <c r="F358" s="39">
        <v>3038750</v>
      </c>
      <c r="G358" s="39"/>
      <c r="H358" s="39"/>
      <c r="K358" s="77" t="str">
        <f t="shared" si="11"/>
        <v>61449</v>
      </c>
      <c r="T358">
        <v>81806</v>
      </c>
      <c r="U358" s="77" t="s">
        <v>1944</v>
      </c>
      <c r="V358">
        <v>1</v>
      </c>
      <c r="W358" s="27"/>
      <c r="X358">
        <f t="shared" si="10"/>
        <v>1</v>
      </c>
      <c r="AE358" s="27" t="s">
        <v>1577</v>
      </c>
      <c r="AF358">
        <v>1</v>
      </c>
    </row>
    <row r="359" spans="1:32" x14ac:dyDescent="0.25">
      <c r="A359" s="77" t="s">
        <v>1947</v>
      </c>
      <c r="B359" s="40" t="s">
        <v>1946</v>
      </c>
      <c r="C359" s="39"/>
      <c r="D359" s="39"/>
      <c r="E359" s="39"/>
      <c r="F359" s="39">
        <v>516000</v>
      </c>
      <c r="G359" s="39"/>
      <c r="H359" s="39"/>
      <c r="K359" s="77" t="str">
        <f t="shared" si="11"/>
        <v>61446</v>
      </c>
      <c r="T359">
        <v>81808</v>
      </c>
      <c r="U359" s="77" t="s">
        <v>1947</v>
      </c>
      <c r="V359">
        <v>1</v>
      </c>
      <c r="W359" s="27"/>
      <c r="X359">
        <f t="shared" si="10"/>
        <v>1</v>
      </c>
      <c r="AE359" s="27" t="s">
        <v>1647</v>
      </c>
      <c r="AF359">
        <v>1</v>
      </c>
    </row>
    <row r="360" spans="1:32" x14ac:dyDescent="0.25">
      <c r="A360" s="77" t="s">
        <v>974</v>
      </c>
      <c r="B360" s="62" t="s">
        <v>347</v>
      </c>
      <c r="C360" s="63"/>
      <c r="D360" s="63"/>
      <c r="E360" s="63"/>
      <c r="F360" s="63"/>
      <c r="G360" s="63"/>
      <c r="H360" s="63"/>
      <c r="K360" s="77" t="str">
        <f t="shared" si="11"/>
        <v>70000</v>
      </c>
      <c r="T360">
        <v>81809</v>
      </c>
      <c r="U360" s="77" t="s">
        <v>974</v>
      </c>
      <c r="V360">
        <v>1</v>
      </c>
      <c r="W360" s="27"/>
      <c r="X360">
        <f t="shared" si="10"/>
        <v>1</v>
      </c>
      <c r="AE360" s="27" t="s">
        <v>1048</v>
      </c>
      <c r="AF360">
        <v>1</v>
      </c>
    </row>
    <row r="361" spans="1:32" x14ac:dyDescent="0.25">
      <c r="A361" s="77" t="s">
        <v>975</v>
      </c>
      <c r="B361" s="36" t="s">
        <v>348</v>
      </c>
      <c r="C361" s="37"/>
      <c r="D361" s="37"/>
      <c r="E361" s="37"/>
      <c r="F361" s="37"/>
      <c r="G361" s="37"/>
      <c r="H361" s="37"/>
      <c r="K361" s="77" t="str">
        <f t="shared" si="11"/>
        <v>71000</v>
      </c>
      <c r="T361">
        <v>81810</v>
      </c>
      <c r="U361" s="77" t="s">
        <v>975</v>
      </c>
      <c r="V361">
        <v>1</v>
      </c>
      <c r="W361" s="27"/>
      <c r="X361">
        <f t="shared" si="10"/>
        <v>1</v>
      </c>
      <c r="AE361" s="27" t="s">
        <v>1050</v>
      </c>
      <c r="AF361">
        <v>1</v>
      </c>
    </row>
    <row r="362" spans="1:32" x14ac:dyDescent="0.25">
      <c r="A362" s="77" t="s">
        <v>976</v>
      </c>
      <c r="B362" s="38" t="s">
        <v>349</v>
      </c>
      <c r="C362" s="39"/>
      <c r="D362" s="39"/>
      <c r="E362" s="39"/>
      <c r="F362" s="39"/>
      <c r="G362" s="39"/>
      <c r="H362" s="39"/>
      <c r="K362" s="77" t="str">
        <f t="shared" si="11"/>
        <v>71100</v>
      </c>
      <c r="T362">
        <v>81811</v>
      </c>
      <c r="U362" s="77" t="s">
        <v>976</v>
      </c>
      <c r="V362">
        <v>1</v>
      </c>
      <c r="W362" s="27"/>
      <c r="X362">
        <f t="shared" si="10"/>
        <v>1</v>
      </c>
      <c r="AE362" s="27" t="s">
        <v>1052</v>
      </c>
      <c r="AF362">
        <v>1</v>
      </c>
    </row>
    <row r="363" spans="1:32" x14ac:dyDescent="0.25">
      <c r="A363" s="77" t="s">
        <v>977</v>
      </c>
      <c r="B363" s="40" t="s">
        <v>350</v>
      </c>
      <c r="C363" s="39"/>
      <c r="D363" s="39"/>
      <c r="E363" s="39"/>
      <c r="F363" s="39"/>
      <c r="G363" s="39"/>
      <c r="H363" s="39"/>
      <c r="K363" s="77" t="str">
        <f t="shared" si="11"/>
        <v>71101</v>
      </c>
      <c r="T363" s="33">
        <v>81900</v>
      </c>
      <c r="U363" s="77" t="s">
        <v>977</v>
      </c>
      <c r="V363">
        <v>1</v>
      </c>
      <c r="W363" s="27"/>
      <c r="X363">
        <f t="shared" si="10"/>
        <v>1</v>
      </c>
      <c r="AE363" s="27" t="s">
        <v>1054</v>
      </c>
      <c r="AF363">
        <v>1</v>
      </c>
    </row>
    <row r="364" spans="1:32" x14ac:dyDescent="0.25">
      <c r="A364" s="77" t="s">
        <v>978</v>
      </c>
      <c r="B364" s="40" t="s">
        <v>351</v>
      </c>
      <c r="C364" s="39"/>
      <c r="D364" s="39"/>
      <c r="E364" s="39"/>
      <c r="F364" s="39"/>
      <c r="G364" s="39"/>
      <c r="H364" s="39"/>
      <c r="K364" s="77" t="str">
        <f t="shared" si="11"/>
        <v>71199</v>
      </c>
      <c r="T364">
        <v>81901</v>
      </c>
      <c r="U364" s="77" t="s">
        <v>978</v>
      </c>
      <c r="V364">
        <v>1</v>
      </c>
      <c r="W364" s="27"/>
      <c r="X364">
        <f t="shared" si="10"/>
        <v>1</v>
      </c>
      <c r="AE364" s="27" t="s">
        <v>1056</v>
      </c>
      <c r="AF364">
        <v>1</v>
      </c>
    </row>
    <row r="365" spans="1:32" x14ac:dyDescent="0.25">
      <c r="A365" s="77" t="s">
        <v>979</v>
      </c>
      <c r="B365" s="36" t="s">
        <v>352</v>
      </c>
      <c r="C365" s="37"/>
      <c r="D365" s="37"/>
      <c r="E365" s="37"/>
      <c r="F365" s="37"/>
      <c r="G365" s="37"/>
      <c r="H365" s="37"/>
      <c r="K365" s="77" t="str">
        <f t="shared" si="11"/>
        <v>72000</v>
      </c>
      <c r="T365">
        <v>81902</v>
      </c>
      <c r="U365" s="77" t="s">
        <v>979</v>
      </c>
      <c r="V365">
        <v>1</v>
      </c>
      <c r="W365" s="27"/>
      <c r="X365">
        <f t="shared" si="10"/>
        <v>1</v>
      </c>
      <c r="AE365" s="27" t="s">
        <v>1057</v>
      </c>
      <c r="AF365">
        <v>1</v>
      </c>
    </row>
    <row r="366" spans="1:32" x14ac:dyDescent="0.25">
      <c r="A366" s="77" t="s">
        <v>980</v>
      </c>
      <c r="B366" s="38" t="s">
        <v>1852</v>
      </c>
      <c r="C366" s="39"/>
      <c r="D366" s="39"/>
      <c r="E366" s="39"/>
      <c r="F366" s="39"/>
      <c r="G366" s="39"/>
      <c r="H366" s="39"/>
      <c r="K366" s="77" t="str">
        <f t="shared" si="11"/>
        <v>72100</v>
      </c>
      <c r="U366" s="77" t="s">
        <v>980</v>
      </c>
      <c r="V366">
        <v>1</v>
      </c>
      <c r="W366" s="27"/>
      <c r="X366">
        <f t="shared" si="10"/>
        <v>1</v>
      </c>
      <c r="AE366" s="27" t="s">
        <v>1059</v>
      </c>
      <c r="AF366">
        <v>1</v>
      </c>
    </row>
    <row r="367" spans="1:32" x14ac:dyDescent="0.25">
      <c r="A367" s="77" t="s">
        <v>981</v>
      </c>
      <c r="B367" s="40" t="s">
        <v>354</v>
      </c>
      <c r="C367" s="39"/>
      <c r="D367" s="39"/>
      <c r="E367" s="39"/>
      <c r="F367" s="39"/>
      <c r="G367" s="39"/>
      <c r="H367" s="39"/>
      <c r="K367" s="77" t="str">
        <f t="shared" si="11"/>
        <v>72199</v>
      </c>
      <c r="T367">
        <v>81903</v>
      </c>
      <c r="U367" s="77" t="s">
        <v>981</v>
      </c>
      <c r="V367">
        <v>1</v>
      </c>
      <c r="W367" s="27"/>
      <c r="X367">
        <f t="shared" si="10"/>
        <v>1</v>
      </c>
      <c r="AE367" s="27" t="s">
        <v>1061</v>
      </c>
      <c r="AF367">
        <v>1</v>
      </c>
    </row>
    <row r="368" spans="1:32" x14ac:dyDescent="0.25">
      <c r="A368" s="77" t="s">
        <v>982</v>
      </c>
      <c r="B368" s="62" t="s">
        <v>355</v>
      </c>
      <c r="C368" s="63">
        <v>39762066792.860001</v>
      </c>
      <c r="D368" s="63">
        <v>36269401468</v>
      </c>
      <c r="E368" s="63">
        <v>36025411567</v>
      </c>
      <c r="F368" s="63">
        <v>39960998543.189995</v>
      </c>
      <c r="G368" s="63">
        <v>36269401468</v>
      </c>
      <c r="H368" s="63">
        <v>36025411567</v>
      </c>
      <c r="K368" s="77" t="str">
        <f t="shared" si="11"/>
        <v>80000</v>
      </c>
      <c r="N368" t="s">
        <v>1811</v>
      </c>
      <c r="U368" s="77" t="s">
        <v>982</v>
      </c>
      <c r="V368">
        <v>1</v>
      </c>
      <c r="W368" s="27"/>
      <c r="X368">
        <f t="shared" si="10"/>
        <v>1</v>
      </c>
      <c r="AE368" s="27" t="s">
        <v>1063</v>
      </c>
      <c r="AF368">
        <v>1</v>
      </c>
    </row>
    <row r="369" spans="1:32" x14ac:dyDescent="0.25">
      <c r="A369" s="77" t="s">
        <v>984</v>
      </c>
      <c r="B369" s="36" t="s">
        <v>356</v>
      </c>
      <c r="C369" s="37">
        <v>17396248735.030006</v>
      </c>
      <c r="D369" s="37">
        <v>15929383910</v>
      </c>
      <c r="E369" s="37">
        <v>16003301617</v>
      </c>
      <c r="F369" s="37">
        <v>16226378171.1</v>
      </c>
      <c r="G369" s="37">
        <v>15929383910</v>
      </c>
      <c r="H369" s="37">
        <v>16003301617</v>
      </c>
      <c r="K369" s="77" t="str">
        <f t="shared" si="11"/>
        <v>81000</v>
      </c>
      <c r="N369" t="s">
        <v>1812</v>
      </c>
      <c r="T369">
        <v>81904</v>
      </c>
      <c r="U369" s="77" t="s">
        <v>984</v>
      </c>
      <c r="V369">
        <v>1</v>
      </c>
      <c r="W369" s="27"/>
      <c r="X369">
        <f t="shared" si="10"/>
        <v>1</v>
      </c>
      <c r="AE369" s="27" t="s">
        <v>1424</v>
      </c>
      <c r="AF369">
        <v>1</v>
      </c>
    </row>
    <row r="370" spans="1:32" x14ac:dyDescent="0.25">
      <c r="A370" s="77" t="s">
        <v>986</v>
      </c>
      <c r="B370" s="38" t="s">
        <v>357</v>
      </c>
      <c r="C370" s="39">
        <v>11256412482</v>
      </c>
      <c r="D370" s="39">
        <v>11793894443</v>
      </c>
      <c r="E370" s="39">
        <v>11894784343</v>
      </c>
      <c r="F370" s="39">
        <v>11741376028</v>
      </c>
      <c r="G370" s="39">
        <v>11793894443</v>
      </c>
      <c r="H370" s="39">
        <v>11894784343</v>
      </c>
      <c r="K370" s="77" t="str">
        <f t="shared" si="11"/>
        <v>81100</v>
      </c>
      <c r="T370">
        <v>81905</v>
      </c>
      <c r="U370" s="77" t="s">
        <v>986</v>
      </c>
      <c r="V370">
        <v>1</v>
      </c>
      <c r="W370" s="27"/>
      <c r="X370">
        <f t="shared" si="10"/>
        <v>1</v>
      </c>
      <c r="AE370" s="27" t="s">
        <v>1526</v>
      </c>
      <c r="AF370">
        <v>1</v>
      </c>
    </row>
    <row r="371" spans="1:32" x14ac:dyDescent="0.25">
      <c r="A371" s="77" t="s">
        <v>988</v>
      </c>
      <c r="B371" s="40" t="s">
        <v>358</v>
      </c>
      <c r="C371" s="39">
        <v>3462230928</v>
      </c>
      <c r="D371" s="39">
        <v>3462230916</v>
      </c>
      <c r="E371" s="39">
        <v>3462230916</v>
      </c>
      <c r="F371" s="39">
        <v>3462230928</v>
      </c>
      <c r="G371" s="39">
        <v>3462230916</v>
      </c>
      <c r="H371" s="39">
        <v>3462230916</v>
      </c>
      <c r="K371" s="77" t="str">
        <f t="shared" si="11"/>
        <v>81101</v>
      </c>
      <c r="N371" t="s">
        <v>1813</v>
      </c>
      <c r="T371">
        <v>81907</v>
      </c>
      <c r="U371" s="77" t="s">
        <v>988</v>
      </c>
      <c r="V371">
        <v>1</v>
      </c>
      <c r="W371" s="27"/>
      <c r="X371">
        <f t="shared" si="10"/>
        <v>1</v>
      </c>
      <c r="AE371" s="27" t="s">
        <v>1064</v>
      </c>
      <c r="AF371">
        <v>1</v>
      </c>
    </row>
    <row r="372" spans="1:32" x14ac:dyDescent="0.25">
      <c r="A372" s="77" t="s">
        <v>990</v>
      </c>
      <c r="B372" s="40" t="s">
        <v>359</v>
      </c>
      <c r="C372" s="39">
        <v>7712608281</v>
      </c>
      <c r="D372" s="39">
        <v>8247487007</v>
      </c>
      <c r="E372" s="39">
        <v>8348376907</v>
      </c>
      <c r="F372" s="39">
        <v>8195717532</v>
      </c>
      <c r="G372" s="39">
        <v>8247487007</v>
      </c>
      <c r="H372" s="39">
        <v>8348376907</v>
      </c>
      <c r="K372" s="77" t="str">
        <f t="shared" si="11"/>
        <v>81102</v>
      </c>
      <c r="T372">
        <v>81908</v>
      </c>
      <c r="U372" s="77" t="s">
        <v>990</v>
      </c>
      <c r="V372">
        <v>1</v>
      </c>
      <c r="W372" s="27"/>
      <c r="X372">
        <f t="shared" si="10"/>
        <v>1</v>
      </c>
      <c r="AE372" s="27" t="s">
        <v>1066</v>
      </c>
      <c r="AF372">
        <v>1</v>
      </c>
    </row>
    <row r="373" spans="1:32" x14ac:dyDescent="0.25">
      <c r="A373" s="77" t="s">
        <v>992</v>
      </c>
      <c r="B373" s="40" t="s">
        <v>360</v>
      </c>
      <c r="C373" s="39">
        <v>81573273</v>
      </c>
      <c r="D373" s="39">
        <v>84176520</v>
      </c>
      <c r="E373" s="39">
        <v>84176520</v>
      </c>
      <c r="F373" s="39">
        <v>83427568</v>
      </c>
      <c r="G373" s="39">
        <v>84176520</v>
      </c>
      <c r="H373" s="39">
        <v>84176520</v>
      </c>
      <c r="K373" s="77" t="str">
        <f t="shared" si="11"/>
        <v>81103</v>
      </c>
      <c r="T373">
        <v>81910</v>
      </c>
      <c r="U373" s="77" t="s">
        <v>992</v>
      </c>
      <c r="V373">
        <v>1</v>
      </c>
      <c r="W373" s="27"/>
      <c r="X373">
        <f t="shared" si="10"/>
        <v>1</v>
      </c>
      <c r="AE373" s="27" t="s">
        <v>1068</v>
      </c>
      <c r="AF373">
        <v>1</v>
      </c>
    </row>
    <row r="374" spans="1:32" x14ac:dyDescent="0.25">
      <c r="A374" s="77" t="s">
        <v>994</v>
      </c>
      <c r="B374" s="38" t="s">
        <v>361</v>
      </c>
      <c r="C374" s="39">
        <v>849420626</v>
      </c>
      <c r="D374" s="39">
        <v>922750650</v>
      </c>
      <c r="E374" s="39">
        <v>919869546</v>
      </c>
      <c r="F374" s="39">
        <v>870175610</v>
      </c>
      <c r="G374" s="39">
        <v>922750650</v>
      </c>
      <c r="H374" s="39">
        <v>919869546</v>
      </c>
      <c r="K374" s="77" t="str">
        <f t="shared" si="11"/>
        <v>81200</v>
      </c>
      <c r="T374">
        <v>81912</v>
      </c>
      <c r="U374" s="77" t="s">
        <v>994</v>
      </c>
      <c r="V374">
        <v>1</v>
      </c>
      <c r="W374" s="27"/>
      <c r="X374">
        <f t="shared" si="10"/>
        <v>1</v>
      </c>
      <c r="AE374" s="27" t="s">
        <v>1070</v>
      </c>
      <c r="AF374">
        <v>1</v>
      </c>
    </row>
    <row r="375" spans="1:32" x14ac:dyDescent="0.25">
      <c r="A375" s="77" t="s">
        <v>996</v>
      </c>
      <c r="B375" s="40" t="s">
        <v>362</v>
      </c>
      <c r="C375" s="39">
        <v>467230464</v>
      </c>
      <c r="D375" s="39">
        <v>467230459</v>
      </c>
      <c r="E375" s="39">
        <v>467230459</v>
      </c>
      <c r="F375" s="39">
        <v>467230464</v>
      </c>
      <c r="G375" s="39">
        <v>467230459</v>
      </c>
      <c r="H375" s="39">
        <v>467230459</v>
      </c>
      <c r="K375" s="77" t="str">
        <f t="shared" si="11"/>
        <v>81201</v>
      </c>
      <c r="T375">
        <v>81913</v>
      </c>
      <c r="U375" s="77" t="s">
        <v>996</v>
      </c>
      <c r="V375">
        <v>1</v>
      </c>
      <c r="W375" s="27"/>
      <c r="X375">
        <f t="shared" si="10"/>
        <v>1</v>
      </c>
      <c r="AE375" s="27" t="s">
        <v>1514</v>
      </c>
      <c r="AF375">
        <v>1</v>
      </c>
    </row>
    <row r="376" spans="1:32" x14ac:dyDescent="0.25">
      <c r="A376" s="77" t="s">
        <v>997</v>
      </c>
      <c r="B376" s="40" t="s">
        <v>363</v>
      </c>
      <c r="C376" s="39">
        <v>208834837</v>
      </c>
      <c r="D376" s="39">
        <v>318864134</v>
      </c>
      <c r="E376" s="39">
        <v>245259627</v>
      </c>
      <c r="F376" s="39">
        <v>234061309.05000001</v>
      </c>
      <c r="G376" s="39">
        <v>318864134</v>
      </c>
      <c r="H376" s="39">
        <v>245259627</v>
      </c>
      <c r="K376" s="77" t="str">
        <f t="shared" si="11"/>
        <v>81202</v>
      </c>
      <c r="T376">
        <v>81914</v>
      </c>
      <c r="U376" s="77" t="s">
        <v>997</v>
      </c>
      <c r="V376">
        <v>1</v>
      </c>
      <c r="W376" s="27"/>
      <c r="X376">
        <f t="shared" si="10"/>
        <v>1</v>
      </c>
      <c r="AE376" s="27" t="s">
        <v>1072</v>
      </c>
      <c r="AF376">
        <v>1</v>
      </c>
    </row>
    <row r="377" spans="1:32" x14ac:dyDescent="0.25">
      <c r="A377" s="77" t="s">
        <v>999</v>
      </c>
      <c r="B377" s="40" t="s">
        <v>364</v>
      </c>
      <c r="C377" s="39">
        <v>173355325</v>
      </c>
      <c r="D377" s="39">
        <v>136656057</v>
      </c>
      <c r="E377" s="39">
        <v>207379460</v>
      </c>
      <c r="F377" s="39">
        <v>168883836.94999999</v>
      </c>
      <c r="G377" s="39">
        <v>136656057</v>
      </c>
      <c r="H377" s="39">
        <v>207379460</v>
      </c>
      <c r="K377" s="77" t="str">
        <f t="shared" si="11"/>
        <v>81203</v>
      </c>
      <c r="T377">
        <v>81915</v>
      </c>
      <c r="U377" s="77" t="s">
        <v>999</v>
      </c>
      <c r="V377">
        <v>1</v>
      </c>
      <c r="W377" s="27"/>
      <c r="X377">
        <f t="shared" si="10"/>
        <v>1</v>
      </c>
      <c r="AE377" s="27" t="s">
        <v>1073</v>
      </c>
      <c r="AF377">
        <v>1</v>
      </c>
    </row>
    <row r="378" spans="1:32" x14ac:dyDescent="0.25">
      <c r="A378" s="77" t="s">
        <v>1001</v>
      </c>
      <c r="B378" s="38" t="s">
        <v>365</v>
      </c>
      <c r="C378" s="39">
        <v>278890760</v>
      </c>
      <c r="D378" s="39">
        <v>303587498</v>
      </c>
      <c r="E378" s="39">
        <v>295939190</v>
      </c>
      <c r="F378" s="39">
        <v>278715015</v>
      </c>
      <c r="G378" s="39">
        <v>303587498</v>
      </c>
      <c r="H378" s="39">
        <v>295939190</v>
      </c>
      <c r="K378" s="77" t="str">
        <f t="shared" si="11"/>
        <v>81300</v>
      </c>
      <c r="T378">
        <v>81917</v>
      </c>
      <c r="U378" s="77" t="s">
        <v>1001</v>
      </c>
      <c r="V378">
        <v>1</v>
      </c>
      <c r="W378" s="27"/>
      <c r="X378">
        <f t="shared" si="10"/>
        <v>1</v>
      </c>
      <c r="AE378" s="27" t="s">
        <v>1074</v>
      </c>
      <c r="AF378">
        <v>1</v>
      </c>
    </row>
    <row r="379" spans="1:32" x14ac:dyDescent="0.25">
      <c r="A379" s="77" t="s">
        <v>1003</v>
      </c>
      <c r="B379" s="40" t="s">
        <v>366</v>
      </c>
      <c r="C379" s="39">
        <v>278890760</v>
      </c>
      <c r="D379" s="39">
        <v>303587498</v>
      </c>
      <c r="E379" s="39">
        <v>295939190</v>
      </c>
      <c r="F379" s="39">
        <v>278715015</v>
      </c>
      <c r="G379" s="39">
        <v>303587498</v>
      </c>
      <c r="H379" s="39">
        <v>295939190</v>
      </c>
      <c r="K379" s="77" t="str">
        <f t="shared" si="11"/>
        <v>81301</v>
      </c>
      <c r="T379">
        <v>81926</v>
      </c>
      <c r="U379" s="77" t="s">
        <v>1003</v>
      </c>
      <c r="V379">
        <v>1</v>
      </c>
      <c r="W379" s="27"/>
      <c r="X379">
        <f t="shared" si="10"/>
        <v>1</v>
      </c>
      <c r="AE379" s="27" t="s">
        <v>1076</v>
      </c>
      <c r="AF379">
        <v>1</v>
      </c>
    </row>
    <row r="380" spans="1:32" x14ac:dyDescent="0.25">
      <c r="A380" s="77" t="s">
        <v>1015</v>
      </c>
      <c r="B380" s="38" t="s">
        <v>374</v>
      </c>
      <c r="C380" s="39">
        <v>1674642282.55</v>
      </c>
      <c r="D380" s="39">
        <v>509190271</v>
      </c>
      <c r="E380" s="39">
        <v>509190271</v>
      </c>
      <c r="F380" s="39">
        <v>809493059.98999989</v>
      </c>
      <c r="G380" s="39">
        <v>509190271</v>
      </c>
      <c r="H380" s="39">
        <v>509190271</v>
      </c>
      <c r="K380" s="77" t="str">
        <f t="shared" si="11"/>
        <v>81600</v>
      </c>
      <c r="T380">
        <v>81927</v>
      </c>
      <c r="U380" s="77" t="s">
        <v>1015</v>
      </c>
      <c r="V380">
        <v>1</v>
      </c>
      <c r="W380" s="27"/>
      <c r="X380">
        <f t="shared" si="10"/>
        <v>1</v>
      </c>
      <c r="AE380" s="27" t="s">
        <v>1521</v>
      </c>
      <c r="AF380">
        <v>1</v>
      </c>
    </row>
    <row r="381" spans="1:32" x14ac:dyDescent="0.25">
      <c r="A381" s="77" t="s">
        <v>1017</v>
      </c>
      <c r="B381" s="40" t="s">
        <v>375</v>
      </c>
      <c r="C381" s="39">
        <v>173646705.33000001</v>
      </c>
      <c r="D381" s="39">
        <v>164125412</v>
      </c>
      <c r="E381" s="39">
        <v>164125412</v>
      </c>
      <c r="F381" s="39">
        <v>201077808.06999999</v>
      </c>
      <c r="G381" s="39">
        <v>164125412</v>
      </c>
      <c r="H381" s="39">
        <v>164125412</v>
      </c>
      <c r="K381" s="77" t="str">
        <f t="shared" si="11"/>
        <v>81601</v>
      </c>
      <c r="T381">
        <v>81929</v>
      </c>
      <c r="U381" s="77" t="s">
        <v>1017</v>
      </c>
      <c r="V381">
        <v>1</v>
      </c>
      <c r="W381" s="27"/>
      <c r="X381">
        <f t="shared" si="10"/>
        <v>1</v>
      </c>
      <c r="AE381" s="27" t="s">
        <v>1527</v>
      </c>
      <c r="AF381">
        <v>1</v>
      </c>
    </row>
    <row r="382" spans="1:32" x14ac:dyDescent="0.25">
      <c r="A382" s="77" t="s">
        <v>1019</v>
      </c>
      <c r="B382" s="40" t="s">
        <v>376</v>
      </c>
      <c r="C382" s="39">
        <v>242277370</v>
      </c>
      <c r="D382" s="39">
        <v>210000000</v>
      </c>
      <c r="E382" s="39">
        <v>210000000</v>
      </c>
      <c r="F382" s="39">
        <v>266679587</v>
      </c>
      <c r="G382" s="39">
        <v>210000000</v>
      </c>
      <c r="H382" s="39">
        <v>210000000</v>
      </c>
      <c r="K382" s="77" t="str">
        <f t="shared" si="11"/>
        <v>81603</v>
      </c>
      <c r="T382">
        <v>81931</v>
      </c>
      <c r="U382" s="77" t="s">
        <v>1019</v>
      </c>
      <c r="V382">
        <v>1</v>
      </c>
      <c r="W382" s="27"/>
      <c r="X382">
        <f t="shared" si="10"/>
        <v>1</v>
      </c>
      <c r="AE382" s="27" t="s">
        <v>1078</v>
      </c>
      <c r="AF382">
        <v>1</v>
      </c>
    </row>
    <row r="383" spans="1:32" x14ac:dyDescent="0.25">
      <c r="A383" s="163" t="s">
        <v>1021</v>
      </c>
      <c r="B383" s="40" t="s">
        <v>377</v>
      </c>
      <c r="C383" s="39"/>
      <c r="D383" s="39"/>
      <c r="E383" s="39"/>
      <c r="F383" s="39"/>
      <c r="G383" s="39"/>
      <c r="H383" s="39"/>
      <c r="K383" s="77" t="str">
        <f t="shared" si="11"/>
        <v>81606</v>
      </c>
      <c r="T383">
        <v>81932</v>
      </c>
      <c r="U383" s="163" t="s">
        <v>1021</v>
      </c>
      <c r="V383">
        <v>1</v>
      </c>
      <c r="W383" s="27"/>
      <c r="X383">
        <f t="shared" si="10"/>
        <v>1</v>
      </c>
      <c r="AE383" s="27" t="s">
        <v>1080</v>
      </c>
      <c r="AF383">
        <v>1</v>
      </c>
    </row>
    <row r="384" spans="1:32" x14ac:dyDescent="0.25">
      <c r="A384" s="77" t="s">
        <v>1023</v>
      </c>
      <c r="B384" s="40" t="s">
        <v>378</v>
      </c>
      <c r="C384" s="39">
        <v>2563836.4899999998</v>
      </c>
      <c r="D384" s="39">
        <v>1691294</v>
      </c>
      <c r="E384" s="39">
        <v>1691294</v>
      </c>
      <c r="F384" s="39">
        <v>891348.65</v>
      </c>
      <c r="G384" s="39">
        <v>1691294</v>
      </c>
      <c r="H384" s="39">
        <v>1691294</v>
      </c>
      <c r="K384" s="77" t="str">
        <f t="shared" si="11"/>
        <v>81607</v>
      </c>
      <c r="T384">
        <v>81933</v>
      </c>
      <c r="U384" s="77" t="s">
        <v>1023</v>
      </c>
      <c r="V384">
        <v>1</v>
      </c>
      <c r="W384" s="27"/>
      <c r="X384">
        <f t="shared" si="10"/>
        <v>1</v>
      </c>
      <c r="AE384" s="27" t="s">
        <v>1082</v>
      </c>
      <c r="AF384">
        <v>1</v>
      </c>
    </row>
    <row r="385" spans="1:32" x14ac:dyDescent="0.25">
      <c r="A385" s="77" t="s">
        <v>1025</v>
      </c>
      <c r="B385" s="40" t="s">
        <v>379</v>
      </c>
      <c r="C385" s="39">
        <v>998825.08</v>
      </c>
      <c r="D385" s="39">
        <v>2814186</v>
      </c>
      <c r="E385" s="39">
        <v>2814186</v>
      </c>
      <c r="F385" s="39">
        <v>1347149.8900000001</v>
      </c>
      <c r="G385" s="39">
        <v>2814186</v>
      </c>
      <c r="H385" s="39">
        <v>2814186</v>
      </c>
      <c r="K385" s="77" t="str">
        <f t="shared" si="11"/>
        <v>81608</v>
      </c>
      <c r="T385">
        <v>81934</v>
      </c>
      <c r="U385" s="77" t="s">
        <v>1025</v>
      </c>
      <c r="V385">
        <v>1</v>
      </c>
      <c r="W385" s="27"/>
      <c r="X385">
        <f t="shared" si="10"/>
        <v>1</v>
      </c>
      <c r="AE385" s="27" t="s">
        <v>1579</v>
      </c>
      <c r="AF385">
        <v>1</v>
      </c>
    </row>
    <row r="386" spans="1:32" x14ac:dyDescent="0.25">
      <c r="A386" s="77" t="s">
        <v>1032</v>
      </c>
      <c r="B386" s="40" t="s">
        <v>384</v>
      </c>
      <c r="C386" s="39">
        <v>56803759.450000003</v>
      </c>
      <c r="D386" s="39">
        <v>54193006</v>
      </c>
      <c r="E386" s="39">
        <v>54193006</v>
      </c>
      <c r="F386" s="39">
        <v>75048626.200000003</v>
      </c>
      <c r="G386" s="39">
        <v>54193006</v>
      </c>
      <c r="H386" s="39">
        <v>54193006</v>
      </c>
      <c r="K386" s="77" t="str">
        <f t="shared" si="11"/>
        <v>81617</v>
      </c>
      <c r="T386">
        <v>81945</v>
      </c>
      <c r="U386" s="77" t="s">
        <v>1032</v>
      </c>
      <c r="V386">
        <v>1</v>
      </c>
      <c r="W386" s="27"/>
      <c r="X386">
        <f t="shared" si="10"/>
        <v>1</v>
      </c>
      <c r="AE386" s="27" t="s">
        <v>1581</v>
      </c>
      <c r="AF386">
        <v>1</v>
      </c>
    </row>
    <row r="387" spans="1:32" x14ac:dyDescent="0.25">
      <c r="A387" s="77" t="s">
        <v>1034</v>
      </c>
      <c r="B387" s="40" t="s">
        <v>385</v>
      </c>
      <c r="C387" s="39">
        <v>3382761.1</v>
      </c>
      <c r="D387" s="39">
        <v>3154995</v>
      </c>
      <c r="E387" s="39">
        <v>3154995</v>
      </c>
      <c r="F387" s="39">
        <v>1520316.29</v>
      </c>
      <c r="G387" s="39">
        <v>3154995</v>
      </c>
      <c r="H387" s="39">
        <v>3154995</v>
      </c>
      <c r="K387" s="77" t="str">
        <f t="shared" si="11"/>
        <v>81618</v>
      </c>
      <c r="T387" s="34">
        <v>82000</v>
      </c>
      <c r="U387" s="77" t="s">
        <v>1034</v>
      </c>
      <c r="V387">
        <v>1</v>
      </c>
      <c r="W387" s="27"/>
      <c r="X387">
        <f t="shared" si="10"/>
        <v>1</v>
      </c>
      <c r="AE387" s="27" t="s">
        <v>1084</v>
      </c>
      <c r="AF387">
        <v>1</v>
      </c>
    </row>
    <row r="388" spans="1:32" x14ac:dyDescent="0.25">
      <c r="A388" s="77" t="s">
        <v>1036</v>
      </c>
      <c r="B388" s="40" t="s">
        <v>386</v>
      </c>
      <c r="C388" s="39">
        <v>7368447</v>
      </c>
      <c r="D388" s="39">
        <v>9244738</v>
      </c>
      <c r="E388" s="39">
        <v>9244738</v>
      </c>
      <c r="F388" s="39">
        <v>5079754</v>
      </c>
      <c r="G388" s="39">
        <v>9244738</v>
      </c>
      <c r="H388" s="39">
        <v>9244738</v>
      </c>
      <c r="K388" s="77" t="str">
        <f t="shared" si="11"/>
        <v>81619</v>
      </c>
      <c r="T388" s="33">
        <v>82100</v>
      </c>
      <c r="U388" s="77" t="s">
        <v>1036</v>
      </c>
      <c r="V388">
        <v>1</v>
      </c>
      <c r="W388" s="27"/>
      <c r="X388">
        <f t="shared" ref="X388:X451" si="12">+V388+W388</f>
        <v>1</v>
      </c>
      <c r="AE388" s="27" t="s">
        <v>1086</v>
      </c>
      <c r="AF388">
        <v>1</v>
      </c>
    </row>
    <row r="389" spans="1:32" x14ac:dyDescent="0.25">
      <c r="A389" s="77" t="s">
        <v>1038</v>
      </c>
      <c r="B389" s="40" t="s">
        <v>387</v>
      </c>
      <c r="C389" s="39">
        <v>129596.62</v>
      </c>
      <c r="D389" s="39">
        <v>131503</v>
      </c>
      <c r="E389" s="39">
        <v>131503</v>
      </c>
      <c r="F389" s="39">
        <v>169361.34</v>
      </c>
      <c r="G389" s="39">
        <v>131503</v>
      </c>
      <c r="H389" s="39">
        <v>131503</v>
      </c>
      <c r="K389" s="77" t="str">
        <f t="shared" ref="K389:K452" si="13">MID(B389,1,5)</f>
        <v>81620</v>
      </c>
      <c r="T389">
        <v>82101</v>
      </c>
      <c r="U389" s="77" t="s">
        <v>1038</v>
      </c>
      <c r="V389">
        <v>1</v>
      </c>
      <c r="W389" s="27"/>
      <c r="X389">
        <f t="shared" si="12"/>
        <v>1</v>
      </c>
      <c r="AE389" s="27" t="s">
        <v>1088</v>
      </c>
      <c r="AF389">
        <v>1</v>
      </c>
    </row>
    <row r="390" spans="1:32" x14ac:dyDescent="0.25">
      <c r="A390" s="77" t="s">
        <v>1421</v>
      </c>
      <c r="B390" s="40" t="s">
        <v>1518</v>
      </c>
      <c r="C390" s="39"/>
      <c r="D390" s="39">
        <v>25895</v>
      </c>
      <c r="E390" s="39">
        <v>25895</v>
      </c>
      <c r="F390" s="39"/>
      <c r="G390" s="39">
        <v>25895</v>
      </c>
      <c r="H390" s="39">
        <v>25895</v>
      </c>
      <c r="K390" s="77" t="str">
        <f t="shared" si="13"/>
        <v>81621</v>
      </c>
      <c r="T390">
        <v>82102</v>
      </c>
      <c r="U390" s="77" t="s">
        <v>1421</v>
      </c>
      <c r="V390">
        <v>1</v>
      </c>
      <c r="W390" s="27"/>
      <c r="X390">
        <f t="shared" si="12"/>
        <v>1</v>
      </c>
      <c r="AE390" s="27" t="s">
        <v>1089</v>
      </c>
      <c r="AF390">
        <v>1</v>
      </c>
    </row>
    <row r="391" spans="1:32" x14ac:dyDescent="0.25">
      <c r="A391" s="77" t="s">
        <v>1423</v>
      </c>
      <c r="B391" s="40" t="s">
        <v>1519</v>
      </c>
      <c r="C391" s="39"/>
      <c r="D391" s="39">
        <v>0</v>
      </c>
      <c r="E391" s="39">
        <v>0</v>
      </c>
      <c r="F391" s="39"/>
      <c r="G391" s="39">
        <v>0</v>
      </c>
      <c r="H391" s="39">
        <v>0</v>
      </c>
      <c r="K391" s="77" t="str">
        <f t="shared" si="13"/>
        <v>81622</v>
      </c>
      <c r="T391">
        <v>82103</v>
      </c>
      <c r="U391" s="77" t="s">
        <v>1423</v>
      </c>
      <c r="V391">
        <v>1</v>
      </c>
      <c r="W391" s="27"/>
      <c r="X391">
        <f t="shared" si="12"/>
        <v>1</v>
      </c>
      <c r="AE391" s="27" t="s">
        <v>1091</v>
      </c>
      <c r="AF391">
        <v>1</v>
      </c>
    </row>
    <row r="392" spans="1:32" x14ac:dyDescent="0.25">
      <c r="A392" s="77" t="s">
        <v>1040</v>
      </c>
      <c r="B392" s="40" t="s">
        <v>388</v>
      </c>
      <c r="C392" s="39"/>
      <c r="D392" s="39">
        <v>0</v>
      </c>
      <c r="E392" s="39">
        <v>0</v>
      </c>
      <c r="F392" s="39"/>
      <c r="G392" s="39">
        <v>0</v>
      </c>
      <c r="H392" s="39">
        <v>0</v>
      </c>
      <c r="K392" s="77" t="str">
        <f t="shared" si="13"/>
        <v>81623</v>
      </c>
      <c r="T392" s="33">
        <v>82200</v>
      </c>
      <c r="U392" s="77" t="s">
        <v>1040</v>
      </c>
      <c r="V392">
        <v>1</v>
      </c>
      <c r="W392" s="27"/>
      <c r="X392">
        <f t="shared" si="12"/>
        <v>1</v>
      </c>
      <c r="AE392" s="27" t="s">
        <v>1093</v>
      </c>
      <c r="AF392">
        <v>1</v>
      </c>
    </row>
    <row r="393" spans="1:32" x14ac:dyDescent="0.25">
      <c r="A393" s="77" t="s">
        <v>1042</v>
      </c>
      <c r="B393" s="40" t="s">
        <v>389</v>
      </c>
      <c r="C393" s="39">
        <v>13160977</v>
      </c>
      <c r="D393" s="39">
        <v>10021417</v>
      </c>
      <c r="E393" s="39">
        <v>10021417</v>
      </c>
      <c r="F393" s="39">
        <v>10273085</v>
      </c>
      <c r="G393" s="39">
        <v>10021417</v>
      </c>
      <c r="H393" s="39">
        <v>10021417</v>
      </c>
      <c r="K393" s="77" t="str">
        <f t="shared" si="13"/>
        <v>81624</v>
      </c>
      <c r="T393">
        <v>82201</v>
      </c>
      <c r="U393" s="77" t="s">
        <v>1042</v>
      </c>
      <c r="V393">
        <v>1</v>
      </c>
      <c r="W393" s="27"/>
      <c r="X393">
        <f t="shared" si="12"/>
        <v>1</v>
      </c>
      <c r="AE393" s="27" t="s">
        <v>1095</v>
      </c>
      <c r="AF393">
        <v>1</v>
      </c>
    </row>
    <row r="394" spans="1:32" x14ac:dyDescent="0.25">
      <c r="A394" s="77" t="s">
        <v>1044</v>
      </c>
      <c r="B394" s="40" t="s">
        <v>390</v>
      </c>
      <c r="C394" s="39"/>
      <c r="D394" s="39"/>
      <c r="E394" s="39"/>
      <c r="F394" s="39"/>
      <c r="G394" s="39"/>
      <c r="H394" s="39"/>
      <c r="K394" s="77" t="str">
        <f t="shared" si="13"/>
        <v>81625</v>
      </c>
      <c r="T394" s="33">
        <v>82300</v>
      </c>
      <c r="U394" s="77" t="s">
        <v>1044</v>
      </c>
      <c r="V394">
        <v>1</v>
      </c>
      <c r="W394" s="27"/>
      <c r="X394">
        <f t="shared" si="12"/>
        <v>1</v>
      </c>
      <c r="AE394" s="27" t="s">
        <v>1097</v>
      </c>
      <c r="AF394">
        <v>1</v>
      </c>
    </row>
    <row r="395" spans="1:32" x14ac:dyDescent="0.25">
      <c r="A395" s="77" t="s">
        <v>1307</v>
      </c>
      <c r="B395" s="40" t="s">
        <v>1307</v>
      </c>
      <c r="C395" s="39"/>
      <c r="D395" s="39"/>
      <c r="E395" s="39"/>
      <c r="F395" s="39"/>
      <c r="G395" s="39"/>
      <c r="H395" s="39"/>
      <c r="K395" s="77" t="str">
        <f t="shared" si="13"/>
        <v>#N/A</v>
      </c>
      <c r="T395">
        <v>82301</v>
      </c>
      <c r="U395" s="77" t="s">
        <v>1307</v>
      </c>
      <c r="V395">
        <v>1</v>
      </c>
      <c r="W395" s="27"/>
      <c r="X395">
        <f t="shared" si="12"/>
        <v>1</v>
      </c>
      <c r="AE395" s="27" t="s">
        <v>1099</v>
      </c>
      <c r="AF395">
        <v>1</v>
      </c>
    </row>
    <row r="396" spans="1:32" x14ac:dyDescent="0.25">
      <c r="A396" s="77" t="s">
        <v>1647</v>
      </c>
      <c r="B396" s="40" t="s">
        <v>1646</v>
      </c>
      <c r="C396" s="39">
        <v>1580791</v>
      </c>
      <c r="D396" s="39">
        <v>2045148</v>
      </c>
      <c r="E396" s="39">
        <v>2045148</v>
      </c>
      <c r="F396" s="39">
        <v>4139591</v>
      </c>
      <c r="G396" s="39">
        <v>2045148</v>
      </c>
      <c r="H396" s="39">
        <v>2045148</v>
      </c>
      <c r="K396" s="77" t="str">
        <f t="shared" si="13"/>
        <v>81632</v>
      </c>
      <c r="T396">
        <v>82302</v>
      </c>
      <c r="U396" s="77" t="s">
        <v>1647</v>
      </c>
      <c r="V396">
        <v>1</v>
      </c>
      <c r="W396" s="27"/>
      <c r="X396">
        <f t="shared" si="12"/>
        <v>1</v>
      </c>
      <c r="AE396" s="27" t="s">
        <v>1101</v>
      </c>
      <c r="AF396">
        <v>1</v>
      </c>
    </row>
    <row r="397" spans="1:32" x14ac:dyDescent="0.25">
      <c r="A397" s="77" t="s">
        <v>1575</v>
      </c>
      <c r="B397" s="40" t="s">
        <v>1853</v>
      </c>
      <c r="C397" s="39"/>
      <c r="D397" s="39">
        <v>0</v>
      </c>
      <c r="E397" s="39">
        <v>0</v>
      </c>
      <c r="F397" s="39"/>
      <c r="G397" s="39">
        <v>0</v>
      </c>
      <c r="H397" s="39">
        <v>0</v>
      </c>
      <c r="K397" s="77" t="str">
        <f t="shared" si="13"/>
        <v>81604</v>
      </c>
      <c r="T397" s="33">
        <v>82400</v>
      </c>
      <c r="U397" s="77" t="s">
        <v>1575</v>
      </c>
      <c r="V397">
        <v>1</v>
      </c>
      <c r="W397" s="27"/>
      <c r="X397">
        <f t="shared" si="12"/>
        <v>1</v>
      </c>
      <c r="AE397" s="27" t="s">
        <v>1102</v>
      </c>
      <c r="AF397">
        <v>1</v>
      </c>
    </row>
    <row r="398" spans="1:32" x14ac:dyDescent="0.25">
      <c r="A398" s="77" t="s">
        <v>1577</v>
      </c>
      <c r="B398" s="40" t="s">
        <v>1854</v>
      </c>
      <c r="C398" s="39">
        <v>1151196595</v>
      </c>
      <c r="D398" s="39">
        <v>31999996</v>
      </c>
      <c r="E398" s="39">
        <v>31999996</v>
      </c>
      <c r="F398" s="39">
        <v>236511442</v>
      </c>
      <c r="G398" s="39">
        <v>31999996</v>
      </c>
      <c r="H398" s="39">
        <v>31999996</v>
      </c>
      <c r="K398" s="77" t="str">
        <f t="shared" si="13"/>
        <v>81626</v>
      </c>
      <c r="T398">
        <v>82401</v>
      </c>
      <c r="U398" s="77" t="s">
        <v>1577</v>
      </c>
      <c r="V398">
        <v>1</v>
      </c>
      <c r="W398" s="27"/>
      <c r="X398">
        <f t="shared" si="12"/>
        <v>1</v>
      </c>
      <c r="AE398" s="27" t="s">
        <v>1104</v>
      </c>
      <c r="AF398">
        <v>1</v>
      </c>
    </row>
    <row r="399" spans="1:32" x14ac:dyDescent="0.25">
      <c r="A399" s="77" t="s">
        <v>1046</v>
      </c>
      <c r="B399" s="40" t="s">
        <v>1855</v>
      </c>
      <c r="C399" s="39">
        <v>55085.619999999995</v>
      </c>
      <c r="D399" s="39">
        <v>1633343</v>
      </c>
      <c r="E399" s="39">
        <v>1633343</v>
      </c>
      <c r="F399" s="39">
        <v>53865.25</v>
      </c>
      <c r="G399" s="39">
        <v>1633343</v>
      </c>
      <c r="H399" s="39">
        <v>1633343</v>
      </c>
      <c r="K399" s="77" t="str">
        <f t="shared" si="13"/>
        <v>81630</v>
      </c>
      <c r="T399" s="33">
        <v>82500</v>
      </c>
      <c r="U399" s="77" t="s">
        <v>1046</v>
      </c>
      <c r="V399">
        <v>1</v>
      </c>
      <c r="W399" s="27"/>
      <c r="X399">
        <f t="shared" si="12"/>
        <v>1</v>
      </c>
      <c r="AE399" s="27" t="s">
        <v>1106</v>
      </c>
      <c r="AF399">
        <v>1</v>
      </c>
    </row>
    <row r="400" spans="1:32" x14ac:dyDescent="0.25">
      <c r="A400" s="77" t="s">
        <v>1512</v>
      </c>
      <c r="B400" s="40" t="s">
        <v>1856</v>
      </c>
      <c r="C400" s="39">
        <v>21477532.859999999</v>
      </c>
      <c r="D400" s="39">
        <v>18109338</v>
      </c>
      <c r="E400" s="39">
        <v>18109338</v>
      </c>
      <c r="F400" s="39">
        <v>6701125.2999999998</v>
      </c>
      <c r="G400" s="39">
        <v>18109338</v>
      </c>
      <c r="H400" s="39">
        <v>18109338</v>
      </c>
      <c r="K400" s="77" t="str">
        <f t="shared" si="13"/>
        <v>81631</v>
      </c>
      <c r="T400">
        <v>82501</v>
      </c>
      <c r="U400" s="77" t="s">
        <v>1512</v>
      </c>
      <c r="V400">
        <v>1</v>
      </c>
      <c r="W400" s="27"/>
      <c r="X400">
        <f t="shared" si="12"/>
        <v>1</v>
      </c>
      <c r="AE400" s="27" t="s">
        <v>1108</v>
      </c>
      <c r="AF400">
        <v>1</v>
      </c>
    </row>
    <row r="401" spans="1:32" x14ac:dyDescent="0.25">
      <c r="A401" s="77" t="s">
        <v>1048</v>
      </c>
      <c r="B401" s="38" t="s">
        <v>392</v>
      </c>
      <c r="C401" s="39">
        <v>18848675.510000002</v>
      </c>
      <c r="D401" s="39">
        <v>25839043</v>
      </c>
      <c r="E401" s="39">
        <v>25839043</v>
      </c>
      <c r="F401" s="39">
        <v>31076514.099999994</v>
      </c>
      <c r="G401" s="39">
        <v>25839043</v>
      </c>
      <c r="H401" s="39">
        <v>25839043</v>
      </c>
      <c r="K401" s="77" t="str">
        <f t="shared" si="13"/>
        <v>81700</v>
      </c>
      <c r="T401">
        <v>82502</v>
      </c>
      <c r="U401" s="77" t="s">
        <v>1048</v>
      </c>
      <c r="V401">
        <v>1</v>
      </c>
      <c r="W401" s="27"/>
      <c r="X401">
        <f t="shared" si="12"/>
        <v>1</v>
      </c>
      <c r="AE401" s="27" t="s">
        <v>1110</v>
      </c>
      <c r="AF401">
        <v>1</v>
      </c>
    </row>
    <row r="402" spans="1:32" x14ac:dyDescent="0.25">
      <c r="A402" s="77" t="s">
        <v>1050</v>
      </c>
      <c r="B402" s="40" t="s">
        <v>393</v>
      </c>
      <c r="C402" s="39">
        <v>7359.42</v>
      </c>
      <c r="D402" s="39">
        <v>7248</v>
      </c>
      <c r="E402" s="39">
        <v>7248</v>
      </c>
      <c r="F402" s="39">
        <v>8071.7</v>
      </c>
      <c r="G402" s="39">
        <v>7248</v>
      </c>
      <c r="H402" s="39">
        <v>7248</v>
      </c>
      <c r="K402" s="77" t="str">
        <f t="shared" si="13"/>
        <v>81701</v>
      </c>
      <c r="T402">
        <v>82503</v>
      </c>
      <c r="U402" s="77" t="s">
        <v>1050</v>
      </c>
      <c r="V402">
        <v>1</v>
      </c>
      <c r="W402" s="27"/>
      <c r="X402">
        <f t="shared" si="12"/>
        <v>1</v>
      </c>
      <c r="AE402" s="27" t="s">
        <v>1112</v>
      </c>
      <c r="AF402">
        <v>1</v>
      </c>
    </row>
    <row r="403" spans="1:32" x14ac:dyDescent="0.25">
      <c r="A403" s="77" t="s">
        <v>1052</v>
      </c>
      <c r="B403" s="40" t="s">
        <v>394</v>
      </c>
      <c r="C403" s="39">
        <v>352209.55</v>
      </c>
      <c r="D403" s="39">
        <v>26436</v>
      </c>
      <c r="E403" s="39">
        <v>26436</v>
      </c>
      <c r="F403" s="39">
        <v>625626.89999999991</v>
      </c>
      <c r="G403" s="39">
        <v>26436</v>
      </c>
      <c r="H403" s="39">
        <v>26436</v>
      </c>
      <c r="K403" s="77" t="str">
        <f t="shared" si="13"/>
        <v>81703</v>
      </c>
      <c r="T403">
        <v>82504</v>
      </c>
      <c r="U403" s="77" t="s">
        <v>1052</v>
      </c>
      <c r="V403">
        <v>1</v>
      </c>
      <c r="W403" s="27"/>
      <c r="X403">
        <f t="shared" si="12"/>
        <v>1</v>
      </c>
      <c r="AE403" s="27" t="s">
        <v>1114</v>
      </c>
      <c r="AF403">
        <v>1</v>
      </c>
    </row>
    <row r="404" spans="1:32" x14ac:dyDescent="0.25">
      <c r="A404" s="77" t="s">
        <v>1054</v>
      </c>
      <c r="B404" s="40" t="s">
        <v>395</v>
      </c>
      <c r="C404" s="39">
        <v>186847.11000000002</v>
      </c>
      <c r="D404" s="39">
        <v>142080</v>
      </c>
      <c r="E404" s="39">
        <v>142080</v>
      </c>
      <c r="F404" s="39">
        <v>158505.23000000001</v>
      </c>
      <c r="G404" s="39">
        <v>142080</v>
      </c>
      <c r="H404" s="39">
        <v>142080</v>
      </c>
      <c r="K404" s="77" t="str">
        <f t="shared" si="13"/>
        <v>81704</v>
      </c>
      <c r="M404" t="s">
        <v>1817</v>
      </c>
      <c r="N404" t="s">
        <v>1814</v>
      </c>
      <c r="T404" s="33">
        <v>82600</v>
      </c>
      <c r="U404" s="77" t="s">
        <v>1054</v>
      </c>
      <c r="V404">
        <v>1</v>
      </c>
      <c r="W404" s="27"/>
      <c r="X404">
        <f t="shared" si="12"/>
        <v>1</v>
      </c>
      <c r="AE404" s="27" t="s">
        <v>1115</v>
      </c>
      <c r="AF404">
        <v>1</v>
      </c>
    </row>
    <row r="405" spans="1:32" x14ac:dyDescent="0.25">
      <c r="A405" s="77" t="s">
        <v>1057</v>
      </c>
      <c r="B405" s="40" t="s">
        <v>397</v>
      </c>
      <c r="C405" s="39">
        <v>83626</v>
      </c>
      <c r="D405" s="39">
        <v>65436</v>
      </c>
      <c r="E405" s="39">
        <v>65436</v>
      </c>
      <c r="F405" s="39">
        <v>69358</v>
      </c>
      <c r="G405" s="39">
        <v>65436</v>
      </c>
      <c r="H405" s="39">
        <v>65436</v>
      </c>
      <c r="K405" s="77" t="str">
        <f t="shared" si="13"/>
        <v>81713</v>
      </c>
      <c r="M405" t="s">
        <v>1817</v>
      </c>
      <c r="T405">
        <v>82601</v>
      </c>
      <c r="U405" s="77" t="s">
        <v>1057</v>
      </c>
      <c r="V405">
        <v>1</v>
      </c>
      <c r="W405" s="27"/>
      <c r="X405">
        <f t="shared" si="12"/>
        <v>1</v>
      </c>
      <c r="AE405" s="27" t="s">
        <v>1117</v>
      </c>
      <c r="AF405">
        <v>1</v>
      </c>
    </row>
    <row r="406" spans="1:32" x14ac:dyDescent="0.25">
      <c r="A406" s="77" t="s">
        <v>1059</v>
      </c>
      <c r="B406" s="40" t="s">
        <v>398</v>
      </c>
      <c r="C406" s="39"/>
      <c r="D406" s="39">
        <v>19733</v>
      </c>
      <c r="E406" s="39">
        <v>19733</v>
      </c>
      <c r="F406" s="39"/>
      <c r="G406" s="39">
        <v>19733</v>
      </c>
      <c r="H406" s="39">
        <v>19733</v>
      </c>
      <c r="K406" s="77" t="str">
        <f t="shared" si="13"/>
        <v>81714</v>
      </c>
      <c r="T406">
        <v>82602</v>
      </c>
      <c r="U406" s="77" t="s">
        <v>1059</v>
      </c>
      <c r="V406">
        <v>1</v>
      </c>
      <c r="W406" s="27"/>
      <c r="X406">
        <f t="shared" si="12"/>
        <v>1</v>
      </c>
      <c r="AE406" s="27" t="s">
        <v>1119</v>
      </c>
      <c r="AF406">
        <v>1</v>
      </c>
    </row>
    <row r="407" spans="1:32" x14ac:dyDescent="0.25">
      <c r="A407" s="163" t="s">
        <v>1061</v>
      </c>
      <c r="B407" s="40" t="s">
        <v>399</v>
      </c>
      <c r="C407" s="39">
        <v>9226.9999999999982</v>
      </c>
      <c r="D407" s="39">
        <v>9227</v>
      </c>
      <c r="E407" s="39">
        <v>9227</v>
      </c>
      <c r="F407" s="39">
        <v>19348.390000000003</v>
      </c>
      <c r="G407" s="39">
        <v>9227</v>
      </c>
      <c r="H407" s="39">
        <v>9227</v>
      </c>
      <c r="K407" s="77" t="str">
        <f t="shared" si="13"/>
        <v>81719</v>
      </c>
      <c r="T407" s="33">
        <v>82700</v>
      </c>
      <c r="U407" s="163" t="s">
        <v>1061</v>
      </c>
      <c r="V407">
        <v>1</v>
      </c>
      <c r="W407" s="27"/>
      <c r="X407">
        <f t="shared" si="12"/>
        <v>1</v>
      </c>
      <c r="AE407" s="27" t="s">
        <v>1121</v>
      </c>
      <c r="AF407">
        <v>1</v>
      </c>
    </row>
    <row r="408" spans="1:32" x14ac:dyDescent="0.25">
      <c r="A408" s="77" t="s">
        <v>1526</v>
      </c>
      <c r="B408" s="40" t="s">
        <v>1531</v>
      </c>
      <c r="C408" s="39">
        <v>37610.799999999996</v>
      </c>
      <c r="D408" s="39">
        <v>35828</v>
      </c>
      <c r="E408" s="39">
        <v>35828</v>
      </c>
      <c r="F408" s="39">
        <v>5741513.4000000004</v>
      </c>
      <c r="G408" s="39">
        <v>35828</v>
      </c>
      <c r="H408" s="39">
        <v>35828</v>
      </c>
      <c r="K408" s="77" t="str">
        <f t="shared" si="13"/>
        <v>81724</v>
      </c>
      <c r="T408">
        <v>82701</v>
      </c>
      <c r="U408" s="77" t="s">
        <v>1526</v>
      </c>
      <c r="V408">
        <v>1</v>
      </c>
      <c r="W408" s="27"/>
      <c r="X408">
        <f t="shared" si="12"/>
        <v>1</v>
      </c>
      <c r="AE408" s="27" t="s">
        <v>1123</v>
      </c>
      <c r="AF408">
        <v>1</v>
      </c>
    </row>
    <row r="409" spans="1:32" x14ac:dyDescent="0.25">
      <c r="A409" s="77" t="s">
        <v>1064</v>
      </c>
      <c r="B409" s="40" t="s">
        <v>401</v>
      </c>
      <c r="C409" s="39">
        <v>49434.359999999993</v>
      </c>
      <c r="D409" s="39">
        <v>85440</v>
      </c>
      <c r="E409" s="39">
        <v>85440</v>
      </c>
      <c r="F409" s="39">
        <v>43469.8</v>
      </c>
      <c r="G409" s="39">
        <v>85440</v>
      </c>
      <c r="H409" s="39">
        <v>85440</v>
      </c>
      <c r="K409" s="77" t="str">
        <f t="shared" si="13"/>
        <v>81731</v>
      </c>
      <c r="T409" s="33">
        <v>82800</v>
      </c>
      <c r="U409" s="77" t="s">
        <v>1064</v>
      </c>
      <c r="V409">
        <v>1</v>
      </c>
      <c r="W409" s="27"/>
      <c r="X409">
        <f t="shared" si="12"/>
        <v>1</v>
      </c>
      <c r="AE409" s="27" t="s">
        <v>1125</v>
      </c>
      <c r="AF409">
        <v>1</v>
      </c>
    </row>
    <row r="410" spans="1:32" x14ac:dyDescent="0.25">
      <c r="A410" s="77" t="s">
        <v>1066</v>
      </c>
      <c r="B410" s="40" t="s">
        <v>402</v>
      </c>
      <c r="C410" s="39">
        <v>1133983.2000000002</v>
      </c>
      <c r="D410" s="39">
        <v>377397</v>
      </c>
      <c r="E410" s="39">
        <v>377397</v>
      </c>
      <c r="F410" s="39">
        <v>2724693.0999999996</v>
      </c>
      <c r="G410" s="39">
        <v>377397</v>
      </c>
      <c r="H410" s="39">
        <v>377397</v>
      </c>
      <c r="K410" s="77" t="str">
        <f t="shared" si="13"/>
        <v>81733</v>
      </c>
      <c r="T410">
        <v>82801</v>
      </c>
      <c r="U410" s="77" t="s">
        <v>1066</v>
      </c>
      <c r="V410">
        <v>1</v>
      </c>
      <c r="W410" s="27"/>
      <c r="X410">
        <f t="shared" si="12"/>
        <v>1</v>
      </c>
      <c r="AE410" s="27" t="s">
        <v>1127</v>
      </c>
      <c r="AF410">
        <v>1</v>
      </c>
    </row>
    <row r="411" spans="1:32" x14ac:dyDescent="0.25">
      <c r="A411" s="77" t="s">
        <v>1068</v>
      </c>
      <c r="B411" s="40" t="s">
        <v>403</v>
      </c>
      <c r="C411" s="39">
        <v>938611.23999999987</v>
      </c>
      <c r="D411" s="39">
        <v>2050766</v>
      </c>
      <c r="E411" s="39">
        <v>2050766</v>
      </c>
      <c r="F411" s="39">
        <v>1797394.2000000002</v>
      </c>
      <c r="G411" s="39">
        <v>2050766</v>
      </c>
      <c r="H411" s="39">
        <v>2050766</v>
      </c>
      <c r="K411" s="77" t="str">
        <f t="shared" si="13"/>
        <v>81734</v>
      </c>
      <c r="T411" s="35">
        <v>83000</v>
      </c>
      <c r="U411" s="77" t="s">
        <v>1068</v>
      </c>
      <c r="V411">
        <v>1</v>
      </c>
      <c r="W411" s="27"/>
      <c r="X411">
        <f t="shared" si="12"/>
        <v>1</v>
      </c>
      <c r="AE411" s="27" t="s">
        <v>1129</v>
      </c>
      <c r="AF411">
        <v>1</v>
      </c>
    </row>
    <row r="412" spans="1:32" x14ac:dyDescent="0.25">
      <c r="A412" s="77" t="s">
        <v>1074</v>
      </c>
      <c r="B412" s="40" t="s">
        <v>407</v>
      </c>
      <c r="C412" s="39">
        <v>247720.52000000002</v>
      </c>
      <c r="D412" s="39">
        <v>246456</v>
      </c>
      <c r="E412" s="39">
        <v>246456</v>
      </c>
      <c r="F412" s="39">
        <v>213432.89</v>
      </c>
      <c r="G412" s="39">
        <v>246456</v>
      </c>
      <c r="H412" s="39">
        <v>246456</v>
      </c>
      <c r="K412" s="77" t="str">
        <f t="shared" si="13"/>
        <v>81743</v>
      </c>
      <c r="T412" s="34">
        <v>83100</v>
      </c>
      <c r="U412" s="77" t="s">
        <v>1074</v>
      </c>
      <c r="V412">
        <v>1</v>
      </c>
      <c r="W412" s="27"/>
      <c r="X412">
        <f t="shared" si="12"/>
        <v>1</v>
      </c>
      <c r="AE412" s="27" t="s">
        <v>1130</v>
      </c>
      <c r="AF412">
        <v>1</v>
      </c>
    </row>
    <row r="413" spans="1:32" x14ac:dyDescent="0.25">
      <c r="A413" s="77" t="s">
        <v>1076</v>
      </c>
      <c r="B413" s="40" t="s">
        <v>408</v>
      </c>
      <c r="C413" s="39">
        <v>44519.28</v>
      </c>
      <c r="D413" s="39">
        <v>382106</v>
      </c>
      <c r="E413" s="39">
        <v>382106</v>
      </c>
      <c r="F413" s="39">
        <v>333703.53999999998</v>
      </c>
      <c r="G413" s="39">
        <v>382106</v>
      </c>
      <c r="H413" s="39">
        <v>382106</v>
      </c>
      <c r="K413" s="77" t="str">
        <f t="shared" si="13"/>
        <v>81744</v>
      </c>
      <c r="T413">
        <v>83101</v>
      </c>
      <c r="U413" s="77" t="s">
        <v>1076</v>
      </c>
      <c r="V413">
        <v>1</v>
      </c>
      <c r="W413" s="27"/>
      <c r="X413">
        <f t="shared" si="12"/>
        <v>1</v>
      </c>
      <c r="AE413" s="27" t="s">
        <v>1131</v>
      </c>
      <c r="AF413">
        <v>1</v>
      </c>
    </row>
    <row r="414" spans="1:32" x14ac:dyDescent="0.25">
      <c r="A414" s="77" t="s">
        <v>1521</v>
      </c>
      <c r="B414" s="40" t="s">
        <v>1520</v>
      </c>
      <c r="C414" s="39"/>
      <c r="D414" s="39">
        <v>0</v>
      </c>
      <c r="E414" s="39">
        <v>0</v>
      </c>
      <c r="F414" s="39"/>
      <c r="G414" s="39">
        <v>0</v>
      </c>
      <c r="H414" s="39">
        <v>0</v>
      </c>
      <c r="K414" s="77" t="str">
        <f t="shared" si="13"/>
        <v>81751</v>
      </c>
      <c r="T414">
        <v>83102</v>
      </c>
      <c r="U414" s="77" t="s">
        <v>1521</v>
      </c>
      <c r="V414">
        <v>1</v>
      </c>
      <c r="W414" s="27"/>
      <c r="X414">
        <f t="shared" si="12"/>
        <v>1</v>
      </c>
      <c r="AE414" s="27" t="s">
        <v>1133</v>
      </c>
      <c r="AF414">
        <v>1</v>
      </c>
    </row>
    <row r="415" spans="1:32" x14ac:dyDescent="0.25">
      <c r="A415" s="77" t="s">
        <v>1527</v>
      </c>
      <c r="B415" s="40" t="s">
        <v>1532</v>
      </c>
      <c r="C415" s="39">
        <v>111884.00000000001</v>
      </c>
      <c r="D415" s="39">
        <v>112731</v>
      </c>
      <c r="E415" s="39">
        <v>112731</v>
      </c>
      <c r="F415" s="39">
        <v>34570.199999999997</v>
      </c>
      <c r="G415" s="39">
        <v>112731</v>
      </c>
      <c r="H415" s="39">
        <v>112731</v>
      </c>
      <c r="K415" s="77" t="str">
        <f t="shared" si="13"/>
        <v>81752</v>
      </c>
      <c r="T415">
        <v>83106</v>
      </c>
      <c r="U415" s="77" t="s">
        <v>1527</v>
      </c>
      <c r="V415">
        <v>1</v>
      </c>
      <c r="W415" s="27"/>
      <c r="X415">
        <f t="shared" si="12"/>
        <v>1</v>
      </c>
      <c r="AE415" s="27" t="s">
        <v>1135</v>
      </c>
      <c r="AF415">
        <v>1</v>
      </c>
    </row>
    <row r="416" spans="1:32" x14ac:dyDescent="0.25">
      <c r="A416" s="77" t="s">
        <v>1078</v>
      </c>
      <c r="B416" s="40" t="s">
        <v>409</v>
      </c>
      <c r="C416" s="39">
        <v>2677442.7700000005</v>
      </c>
      <c r="D416" s="39">
        <v>9382431</v>
      </c>
      <c r="E416" s="39">
        <v>9382431</v>
      </c>
      <c r="F416" s="39">
        <v>4985588.1500000004</v>
      </c>
      <c r="G416" s="39">
        <v>9382431</v>
      </c>
      <c r="H416" s="39">
        <v>9382431</v>
      </c>
      <c r="K416" s="77" t="str">
        <f t="shared" si="13"/>
        <v>81763</v>
      </c>
      <c r="M416" t="s">
        <v>1390</v>
      </c>
      <c r="T416" s="34">
        <v>83200</v>
      </c>
      <c r="U416" s="77" t="s">
        <v>1078</v>
      </c>
      <c r="V416">
        <v>1</v>
      </c>
      <c r="W416" s="27"/>
      <c r="X416">
        <f t="shared" si="12"/>
        <v>1</v>
      </c>
      <c r="AE416" s="27" t="s">
        <v>1137</v>
      </c>
      <c r="AF416">
        <v>1</v>
      </c>
    </row>
    <row r="417" spans="1:32" x14ac:dyDescent="0.25">
      <c r="A417" s="77" t="s">
        <v>1080</v>
      </c>
      <c r="B417" s="40" t="s">
        <v>410</v>
      </c>
      <c r="C417" s="39">
        <v>12568108.460000001</v>
      </c>
      <c r="D417" s="39">
        <v>9468742</v>
      </c>
      <c r="E417" s="39">
        <v>9468742</v>
      </c>
      <c r="F417" s="39">
        <v>12757561.449999999</v>
      </c>
      <c r="G417" s="39">
        <v>9468742</v>
      </c>
      <c r="H417" s="39">
        <v>9468742</v>
      </c>
      <c r="K417" s="77" t="str">
        <f t="shared" si="13"/>
        <v>81764</v>
      </c>
      <c r="T417">
        <v>83201</v>
      </c>
      <c r="U417" s="77" t="s">
        <v>1080</v>
      </c>
      <c r="V417">
        <v>1</v>
      </c>
      <c r="W417" s="27"/>
      <c r="X417">
        <f t="shared" si="12"/>
        <v>1</v>
      </c>
      <c r="AE417" s="27" t="s">
        <v>1139</v>
      </c>
      <c r="AF417">
        <v>1</v>
      </c>
    </row>
    <row r="418" spans="1:32" x14ac:dyDescent="0.25">
      <c r="A418" s="77" t="s">
        <v>1082</v>
      </c>
      <c r="B418" s="40" t="s">
        <v>411</v>
      </c>
      <c r="C418" s="39">
        <v>400091.83999999997</v>
      </c>
      <c r="D418" s="39">
        <v>3421916</v>
      </c>
      <c r="E418" s="39">
        <v>3421916</v>
      </c>
      <c r="F418" s="39">
        <v>1563677.15</v>
      </c>
      <c r="G418" s="39">
        <v>3421916</v>
      </c>
      <c r="H418" s="39">
        <v>3421916</v>
      </c>
      <c r="K418" s="77" t="str">
        <f t="shared" si="13"/>
        <v>81769</v>
      </c>
      <c r="T418">
        <v>83202</v>
      </c>
      <c r="U418" s="77" t="s">
        <v>1082</v>
      </c>
      <c r="V418">
        <v>1</v>
      </c>
      <c r="W418" s="27"/>
      <c r="X418">
        <f t="shared" si="12"/>
        <v>1</v>
      </c>
      <c r="AE418" s="27" t="s">
        <v>1141</v>
      </c>
      <c r="AF418">
        <v>1</v>
      </c>
    </row>
    <row r="419" spans="1:32" x14ac:dyDescent="0.25">
      <c r="A419" s="77" t="s">
        <v>1307</v>
      </c>
      <c r="B419" s="40" t="s">
        <v>1307</v>
      </c>
      <c r="C419" s="39"/>
      <c r="D419" s="39"/>
      <c r="E419" s="39"/>
      <c r="F419" s="39"/>
      <c r="G419" s="39"/>
      <c r="H419" s="39"/>
      <c r="K419" s="77" t="str">
        <f t="shared" si="13"/>
        <v>#N/A</v>
      </c>
      <c r="T419">
        <v>83203</v>
      </c>
      <c r="U419" s="77" t="s">
        <v>1307</v>
      </c>
      <c r="V419">
        <v>1</v>
      </c>
      <c r="W419" s="27"/>
      <c r="X419">
        <f t="shared" si="12"/>
        <v>1</v>
      </c>
      <c r="AE419" s="27" t="s">
        <v>1143</v>
      </c>
      <c r="AF419">
        <v>1</v>
      </c>
    </row>
    <row r="420" spans="1:32" x14ac:dyDescent="0.25">
      <c r="A420" s="77" t="s">
        <v>1070</v>
      </c>
      <c r="B420" s="40" t="s">
        <v>1716</v>
      </c>
      <c r="C420" s="39"/>
      <c r="D420" s="39">
        <v>4388</v>
      </c>
      <c r="E420" s="39">
        <v>4388</v>
      </c>
      <c r="F420" s="39"/>
      <c r="G420" s="39">
        <v>4388</v>
      </c>
      <c r="H420" s="39">
        <v>4388</v>
      </c>
      <c r="K420" s="77" t="str">
        <f t="shared" si="13"/>
        <v>81735</v>
      </c>
      <c r="T420">
        <v>83204</v>
      </c>
      <c r="U420" s="77" t="s">
        <v>1070</v>
      </c>
      <c r="V420">
        <v>1</v>
      </c>
      <c r="W420" s="27"/>
      <c r="X420">
        <f t="shared" si="12"/>
        <v>1</v>
      </c>
      <c r="AE420" s="27" t="s">
        <v>1145</v>
      </c>
      <c r="AF420">
        <v>1</v>
      </c>
    </row>
    <row r="421" spans="1:32" x14ac:dyDescent="0.25">
      <c r="A421" s="77" t="s">
        <v>1514</v>
      </c>
      <c r="B421" s="40" t="s">
        <v>1682</v>
      </c>
      <c r="C421" s="39"/>
      <c r="D421" s="39">
        <v>0</v>
      </c>
      <c r="E421" s="39">
        <v>0</v>
      </c>
      <c r="F421" s="39"/>
      <c r="G421" s="39">
        <v>0</v>
      </c>
      <c r="H421" s="39">
        <v>0</v>
      </c>
      <c r="K421" s="77" t="str">
        <f t="shared" si="13"/>
        <v>81736</v>
      </c>
      <c r="T421">
        <v>83206</v>
      </c>
      <c r="U421" s="77" t="s">
        <v>1514</v>
      </c>
      <c r="V421">
        <v>1</v>
      </c>
      <c r="W421" s="27"/>
      <c r="X421">
        <f t="shared" si="12"/>
        <v>1</v>
      </c>
      <c r="AE421" s="27" t="s">
        <v>1147</v>
      </c>
      <c r="AF421">
        <v>1</v>
      </c>
    </row>
    <row r="422" spans="1:32" x14ac:dyDescent="0.25">
      <c r="A422" s="77" t="s">
        <v>1815</v>
      </c>
      <c r="B422" s="40" t="s">
        <v>1768</v>
      </c>
      <c r="C422" s="39">
        <v>-3.999999999996362E-2</v>
      </c>
      <c r="D422" s="39">
        <v>682</v>
      </c>
      <c r="E422" s="39">
        <v>682</v>
      </c>
      <c r="F422" s="39"/>
      <c r="G422" s="39">
        <v>682</v>
      </c>
      <c r="H422" s="39">
        <v>682</v>
      </c>
      <c r="K422" s="77" t="str">
        <f t="shared" si="13"/>
        <v>81716</v>
      </c>
      <c r="T422">
        <v>83207</v>
      </c>
      <c r="U422" s="77" t="s">
        <v>1815</v>
      </c>
      <c r="V422">
        <v>1</v>
      </c>
      <c r="W422" s="27"/>
      <c r="X422">
        <f t="shared" si="12"/>
        <v>1</v>
      </c>
      <c r="AE422" s="27" t="s">
        <v>1148</v>
      </c>
      <c r="AF422">
        <v>1</v>
      </c>
    </row>
    <row r="423" spans="1:32" x14ac:dyDescent="0.25">
      <c r="A423" s="77" t="s">
        <v>1579</v>
      </c>
      <c r="B423" s="40" t="s">
        <v>1857</v>
      </c>
      <c r="C423" s="39"/>
      <c r="D423" s="39">
        <v>0</v>
      </c>
      <c r="E423" s="39">
        <v>0</v>
      </c>
      <c r="F423" s="39"/>
      <c r="G423" s="39">
        <v>0</v>
      </c>
      <c r="H423" s="39">
        <v>0</v>
      </c>
      <c r="K423" s="77" t="str">
        <f t="shared" si="13"/>
        <v>81708</v>
      </c>
      <c r="T423">
        <v>83209</v>
      </c>
      <c r="U423" s="77" t="s">
        <v>1579</v>
      </c>
      <c r="V423">
        <v>1</v>
      </c>
      <c r="W423" s="27"/>
      <c r="X423">
        <f t="shared" si="12"/>
        <v>1</v>
      </c>
      <c r="AE423" s="27" t="s">
        <v>1150</v>
      </c>
      <c r="AF423">
        <v>1</v>
      </c>
    </row>
    <row r="424" spans="1:32" x14ac:dyDescent="0.25">
      <c r="A424" s="77" t="s">
        <v>1063</v>
      </c>
      <c r="B424" s="40" t="s">
        <v>1858</v>
      </c>
      <c r="C424" s="39"/>
      <c r="D424" s="39">
        <v>0</v>
      </c>
      <c r="E424" s="39">
        <v>0</v>
      </c>
      <c r="F424" s="39"/>
      <c r="G424" s="39">
        <v>0</v>
      </c>
      <c r="H424" s="39">
        <v>0</v>
      </c>
      <c r="K424" s="77" t="str">
        <f t="shared" si="13"/>
        <v>81720</v>
      </c>
      <c r="T424">
        <v>83210</v>
      </c>
      <c r="U424" s="77" t="s">
        <v>1063</v>
      </c>
      <c r="V424">
        <v>1</v>
      </c>
      <c r="W424" s="27"/>
      <c r="X424">
        <f t="shared" si="12"/>
        <v>1</v>
      </c>
      <c r="AE424" s="27" t="s">
        <v>1152</v>
      </c>
      <c r="AF424">
        <v>1</v>
      </c>
    </row>
    <row r="425" spans="1:32" x14ac:dyDescent="0.25">
      <c r="A425" s="77" t="s">
        <v>1424</v>
      </c>
      <c r="B425" s="40" t="s">
        <v>1859</v>
      </c>
      <c r="C425" s="39"/>
      <c r="D425" s="39">
        <v>0</v>
      </c>
      <c r="E425" s="39">
        <v>0</v>
      </c>
      <c r="F425" s="39"/>
      <c r="G425" s="39">
        <v>0</v>
      </c>
      <c r="H425" s="39">
        <v>0</v>
      </c>
      <c r="K425" s="77" t="str">
        <f t="shared" si="13"/>
        <v>81721</v>
      </c>
      <c r="T425">
        <v>83211</v>
      </c>
      <c r="U425" s="77" t="s">
        <v>1424</v>
      </c>
      <c r="V425">
        <v>1</v>
      </c>
      <c r="W425" s="27"/>
      <c r="X425">
        <f t="shared" si="12"/>
        <v>1</v>
      </c>
      <c r="AE425" s="27" t="s">
        <v>1154</v>
      </c>
      <c r="AF425">
        <v>1</v>
      </c>
    </row>
    <row r="426" spans="1:32" x14ac:dyDescent="0.25">
      <c r="A426" s="77" t="s">
        <v>1581</v>
      </c>
      <c r="B426" s="40" t="s">
        <v>1860</v>
      </c>
      <c r="C426" s="39"/>
      <c r="D426" s="39">
        <v>0</v>
      </c>
      <c r="E426" s="39">
        <v>0</v>
      </c>
      <c r="F426" s="39"/>
      <c r="G426" s="39">
        <v>0</v>
      </c>
      <c r="H426" s="39">
        <v>0</v>
      </c>
      <c r="K426" s="77" t="str">
        <f t="shared" si="13"/>
        <v>81738</v>
      </c>
      <c r="T426">
        <v>83212</v>
      </c>
      <c r="U426" s="77" t="s">
        <v>1581</v>
      </c>
      <c r="V426">
        <v>1</v>
      </c>
      <c r="W426" s="27"/>
      <c r="X426">
        <f t="shared" si="12"/>
        <v>1</v>
      </c>
      <c r="AE426" s="27" t="s">
        <v>1155</v>
      </c>
      <c r="AF426">
        <v>1</v>
      </c>
    </row>
    <row r="427" spans="1:32" x14ac:dyDescent="0.25">
      <c r="A427" s="77" t="s">
        <v>1084</v>
      </c>
      <c r="B427" s="38" t="s">
        <v>412</v>
      </c>
      <c r="C427" s="39">
        <v>140249.85</v>
      </c>
      <c r="D427" s="39">
        <v>259</v>
      </c>
      <c r="E427" s="39">
        <v>259</v>
      </c>
      <c r="F427" s="39">
        <v>58155</v>
      </c>
      <c r="G427" s="39">
        <v>259</v>
      </c>
      <c r="H427" s="39">
        <v>259</v>
      </c>
      <c r="K427" s="77" t="str">
        <f t="shared" si="13"/>
        <v>81800</v>
      </c>
      <c r="T427">
        <v>83213</v>
      </c>
      <c r="U427" s="77" t="s">
        <v>1084</v>
      </c>
      <c r="V427">
        <v>1</v>
      </c>
      <c r="W427" s="27"/>
      <c r="X427">
        <f t="shared" si="12"/>
        <v>1</v>
      </c>
      <c r="AE427" s="27" t="s">
        <v>1157</v>
      </c>
      <c r="AF427">
        <v>1</v>
      </c>
    </row>
    <row r="428" spans="1:32" x14ac:dyDescent="0.25">
      <c r="A428" s="77" t="s">
        <v>1086</v>
      </c>
      <c r="B428" s="40" t="s">
        <v>413</v>
      </c>
      <c r="C428" s="39"/>
      <c r="D428" s="39">
        <v>0</v>
      </c>
      <c r="E428" s="39">
        <v>0</v>
      </c>
      <c r="F428" s="39"/>
      <c r="G428" s="39">
        <v>0</v>
      </c>
      <c r="H428" s="39">
        <v>0</v>
      </c>
      <c r="K428" s="77" t="str">
        <f t="shared" si="13"/>
        <v>81801</v>
      </c>
      <c r="N428" t="s">
        <v>1817</v>
      </c>
      <c r="T428">
        <v>83215</v>
      </c>
      <c r="U428" s="77" t="s">
        <v>1086</v>
      </c>
      <c r="V428">
        <v>1</v>
      </c>
      <c r="W428" s="27"/>
      <c r="X428">
        <f t="shared" si="12"/>
        <v>1</v>
      </c>
      <c r="AE428" s="27" t="s">
        <v>1159</v>
      </c>
      <c r="AF428">
        <v>1</v>
      </c>
    </row>
    <row r="429" spans="1:32" x14ac:dyDescent="0.25">
      <c r="A429" s="77" t="s">
        <v>1089</v>
      </c>
      <c r="B429" s="40" t="s">
        <v>415</v>
      </c>
      <c r="C429" s="39">
        <v>140249.85</v>
      </c>
      <c r="D429" s="39">
        <v>0</v>
      </c>
      <c r="E429" s="39">
        <v>0</v>
      </c>
      <c r="F429" s="39">
        <v>58155</v>
      </c>
      <c r="G429" s="39">
        <v>0</v>
      </c>
      <c r="H429" s="39">
        <v>0</v>
      </c>
      <c r="K429" s="77" t="str">
        <f t="shared" si="13"/>
        <v>81804</v>
      </c>
      <c r="T429">
        <v>83217</v>
      </c>
      <c r="U429" s="77" t="s">
        <v>1089</v>
      </c>
      <c r="V429">
        <v>1</v>
      </c>
      <c r="W429" s="27"/>
      <c r="X429">
        <f t="shared" si="12"/>
        <v>1</v>
      </c>
      <c r="AE429" s="27" t="s">
        <v>1161</v>
      </c>
      <c r="AF429">
        <v>1</v>
      </c>
    </row>
    <row r="430" spans="1:32" x14ac:dyDescent="0.25">
      <c r="A430" s="77" t="s">
        <v>1091</v>
      </c>
      <c r="B430" s="40" t="s">
        <v>416</v>
      </c>
      <c r="C430" s="39"/>
      <c r="D430" s="39">
        <v>0</v>
      </c>
      <c r="E430" s="39">
        <v>0</v>
      </c>
      <c r="F430" s="39"/>
      <c r="G430" s="39">
        <v>0</v>
      </c>
      <c r="H430" s="39">
        <v>0</v>
      </c>
      <c r="K430" s="77" t="str">
        <f t="shared" si="13"/>
        <v>81805</v>
      </c>
      <c r="T430">
        <v>83219</v>
      </c>
      <c r="U430" s="77" t="s">
        <v>1091</v>
      </c>
      <c r="V430">
        <v>1</v>
      </c>
      <c r="W430" s="27"/>
      <c r="X430">
        <f t="shared" si="12"/>
        <v>1</v>
      </c>
      <c r="AE430" s="27" t="s">
        <v>1163</v>
      </c>
      <c r="AF430">
        <v>1</v>
      </c>
    </row>
    <row r="431" spans="1:32" x14ac:dyDescent="0.25">
      <c r="A431" s="77" t="s">
        <v>1093</v>
      </c>
      <c r="B431" s="40" t="s">
        <v>417</v>
      </c>
      <c r="C431" s="39"/>
      <c r="D431" s="39">
        <v>0</v>
      </c>
      <c r="E431" s="39">
        <v>0</v>
      </c>
      <c r="F431" s="39"/>
      <c r="G431" s="39">
        <v>0</v>
      </c>
      <c r="H431" s="39">
        <v>0</v>
      </c>
      <c r="K431" s="77" t="str">
        <f t="shared" si="13"/>
        <v>81806</v>
      </c>
      <c r="T431">
        <v>83220</v>
      </c>
      <c r="U431" s="77" t="s">
        <v>1093</v>
      </c>
      <c r="V431">
        <v>1</v>
      </c>
      <c r="W431" s="27"/>
      <c r="X431">
        <f t="shared" si="12"/>
        <v>1</v>
      </c>
      <c r="AE431" s="27" t="s">
        <v>1164</v>
      </c>
      <c r="AF431">
        <v>1</v>
      </c>
    </row>
    <row r="432" spans="1:32" x14ac:dyDescent="0.25">
      <c r="A432" s="77" t="s">
        <v>1095</v>
      </c>
      <c r="B432" s="40" t="s">
        <v>418</v>
      </c>
      <c r="C432" s="39"/>
      <c r="D432" s="39">
        <v>0</v>
      </c>
      <c r="E432" s="39">
        <v>0</v>
      </c>
      <c r="F432" s="39"/>
      <c r="G432" s="39">
        <v>0</v>
      </c>
      <c r="H432" s="39">
        <v>0</v>
      </c>
      <c r="K432" s="77" t="str">
        <f t="shared" si="13"/>
        <v>81808</v>
      </c>
      <c r="T432">
        <v>83222</v>
      </c>
      <c r="U432" s="77" t="s">
        <v>1095</v>
      </c>
      <c r="V432">
        <v>1</v>
      </c>
      <c r="W432" s="27"/>
      <c r="X432">
        <f t="shared" si="12"/>
        <v>1</v>
      </c>
      <c r="AE432" s="27" t="s">
        <v>1166</v>
      </c>
      <c r="AF432">
        <v>1</v>
      </c>
    </row>
    <row r="433" spans="1:32" x14ac:dyDescent="0.25">
      <c r="A433" s="77" t="s">
        <v>1097</v>
      </c>
      <c r="B433" s="40" t="s">
        <v>419</v>
      </c>
      <c r="C433" s="39"/>
      <c r="D433" s="39">
        <v>0</v>
      </c>
      <c r="E433" s="39">
        <v>0</v>
      </c>
      <c r="F433" s="39"/>
      <c r="G433" s="39">
        <v>0</v>
      </c>
      <c r="H433" s="39">
        <v>0</v>
      </c>
      <c r="K433" s="77" t="str">
        <f t="shared" si="13"/>
        <v>81809</v>
      </c>
      <c r="T433">
        <v>83225</v>
      </c>
      <c r="U433" s="77" t="s">
        <v>1097</v>
      </c>
      <c r="V433">
        <v>1</v>
      </c>
      <c r="W433" s="27"/>
      <c r="X433">
        <f t="shared" si="12"/>
        <v>1</v>
      </c>
      <c r="AE433" s="27" t="s">
        <v>1168</v>
      </c>
      <c r="AF433">
        <v>1</v>
      </c>
    </row>
    <row r="434" spans="1:32" x14ac:dyDescent="0.25">
      <c r="A434" s="77" t="s">
        <v>1099</v>
      </c>
      <c r="B434" s="40" t="s">
        <v>420</v>
      </c>
      <c r="C434" s="39"/>
      <c r="D434" s="39">
        <v>0</v>
      </c>
      <c r="E434" s="39">
        <v>0</v>
      </c>
      <c r="F434" s="39"/>
      <c r="G434" s="39">
        <v>0</v>
      </c>
      <c r="H434" s="39">
        <v>0</v>
      </c>
      <c r="K434" s="77" t="str">
        <f t="shared" si="13"/>
        <v>81810</v>
      </c>
      <c r="T434">
        <v>83226</v>
      </c>
      <c r="U434" s="77" t="s">
        <v>1099</v>
      </c>
      <c r="V434">
        <v>1</v>
      </c>
      <c r="W434" s="27"/>
      <c r="X434">
        <f t="shared" si="12"/>
        <v>1</v>
      </c>
      <c r="AE434" s="27" t="s">
        <v>1170</v>
      </c>
      <c r="AF434">
        <v>1</v>
      </c>
    </row>
    <row r="435" spans="1:32" x14ac:dyDescent="0.25">
      <c r="A435" s="77" t="s">
        <v>1101</v>
      </c>
      <c r="B435" s="40" t="s">
        <v>421</v>
      </c>
      <c r="C435" s="39"/>
      <c r="D435" s="39">
        <v>0</v>
      </c>
      <c r="E435" s="39">
        <v>0</v>
      </c>
      <c r="F435" s="39"/>
      <c r="G435" s="39">
        <v>0</v>
      </c>
      <c r="H435" s="39">
        <v>0</v>
      </c>
      <c r="K435" s="77" t="str">
        <f t="shared" si="13"/>
        <v>81811</v>
      </c>
      <c r="T435">
        <v>83228</v>
      </c>
      <c r="U435" s="77" t="s">
        <v>1101</v>
      </c>
      <c r="V435">
        <v>1</v>
      </c>
      <c r="W435" s="27"/>
      <c r="X435">
        <f t="shared" si="12"/>
        <v>1</v>
      </c>
      <c r="AE435" s="27" t="s">
        <v>1172</v>
      </c>
      <c r="AF435">
        <v>1</v>
      </c>
    </row>
    <row r="436" spans="1:32" x14ac:dyDescent="0.25">
      <c r="A436" s="77" t="s">
        <v>1088</v>
      </c>
      <c r="B436" s="40" t="s">
        <v>1861</v>
      </c>
      <c r="C436" s="39"/>
      <c r="D436" s="39">
        <v>259</v>
      </c>
      <c r="E436" s="39">
        <v>259</v>
      </c>
      <c r="F436" s="39"/>
      <c r="G436" s="39">
        <v>259</v>
      </c>
      <c r="H436" s="39">
        <v>259</v>
      </c>
      <c r="K436" s="77" t="str">
        <f t="shared" si="13"/>
        <v>81803</v>
      </c>
      <c r="T436">
        <v>83230</v>
      </c>
      <c r="U436" s="77" t="s">
        <v>1088</v>
      </c>
      <c r="V436">
        <v>1</v>
      </c>
      <c r="W436" s="27"/>
      <c r="X436">
        <f t="shared" si="12"/>
        <v>1</v>
      </c>
      <c r="AE436" s="27" t="s">
        <v>1174</v>
      </c>
      <c r="AF436">
        <v>1</v>
      </c>
    </row>
    <row r="437" spans="1:32" x14ac:dyDescent="0.25">
      <c r="A437" s="77" t="s">
        <v>1102</v>
      </c>
      <c r="B437" s="38" t="s">
        <v>422</v>
      </c>
      <c r="C437" s="39">
        <v>183962.11</v>
      </c>
      <c r="D437" s="39">
        <v>32146</v>
      </c>
      <c r="E437" s="39">
        <v>32146</v>
      </c>
      <c r="F437" s="39">
        <v>12853.01</v>
      </c>
      <c r="G437" s="39">
        <v>32146</v>
      </c>
      <c r="H437" s="39">
        <v>32146</v>
      </c>
      <c r="K437" s="77" t="str">
        <f t="shared" si="13"/>
        <v>81900</v>
      </c>
      <c r="M437" t="s">
        <v>1388</v>
      </c>
      <c r="T437">
        <v>83231</v>
      </c>
      <c r="U437" s="77" t="s">
        <v>1102</v>
      </c>
      <c r="V437">
        <v>1</v>
      </c>
      <c r="W437" s="27"/>
      <c r="X437">
        <f t="shared" si="12"/>
        <v>1</v>
      </c>
      <c r="AE437" s="27" t="s">
        <v>1176</v>
      </c>
      <c r="AF437">
        <v>1</v>
      </c>
    </row>
    <row r="438" spans="1:32" x14ac:dyDescent="0.25">
      <c r="A438" s="77" t="s">
        <v>1104</v>
      </c>
      <c r="B438" s="40" t="s">
        <v>423</v>
      </c>
      <c r="C438" s="39"/>
      <c r="D438" s="39">
        <v>0</v>
      </c>
      <c r="E438" s="39">
        <v>0</v>
      </c>
      <c r="F438" s="39">
        <v>14</v>
      </c>
      <c r="G438" s="39">
        <v>0</v>
      </c>
      <c r="H438" s="39">
        <v>0</v>
      </c>
      <c r="K438" s="77" t="str">
        <f t="shared" si="13"/>
        <v>81901</v>
      </c>
      <c r="M438" t="s">
        <v>1877</v>
      </c>
      <c r="T438">
        <v>83232</v>
      </c>
      <c r="U438" s="77" t="s">
        <v>1104</v>
      </c>
      <c r="V438">
        <v>1</v>
      </c>
      <c r="W438" s="27"/>
      <c r="X438">
        <f t="shared" si="12"/>
        <v>1</v>
      </c>
      <c r="AE438" s="27" t="s">
        <v>1178</v>
      </c>
      <c r="AF438">
        <v>1</v>
      </c>
    </row>
    <row r="439" spans="1:32" x14ac:dyDescent="0.25">
      <c r="A439" s="77" t="s">
        <v>1106</v>
      </c>
      <c r="B439" s="40" t="s">
        <v>424</v>
      </c>
      <c r="C439" s="39"/>
      <c r="D439" s="39">
        <v>0</v>
      </c>
      <c r="E439" s="39">
        <v>0</v>
      </c>
      <c r="F439" s="39"/>
      <c r="G439" s="39">
        <v>0</v>
      </c>
      <c r="H439" s="39">
        <v>0</v>
      </c>
      <c r="K439" s="77" t="str">
        <f t="shared" si="13"/>
        <v>81902</v>
      </c>
      <c r="T439">
        <v>83233</v>
      </c>
      <c r="U439" s="77" t="s">
        <v>1106</v>
      </c>
      <c r="V439">
        <v>1</v>
      </c>
      <c r="W439" s="27"/>
      <c r="X439">
        <f t="shared" si="12"/>
        <v>1</v>
      </c>
      <c r="AE439" s="27" t="s">
        <v>1180</v>
      </c>
      <c r="AF439">
        <v>1</v>
      </c>
    </row>
    <row r="440" spans="1:32" x14ac:dyDescent="0.25">
      <c r="A440" s="77" t="s">
        <v>1108</v>
      </c>
      <c r="B440" s="40" t="s">
        <v>425</v>
      </c>
      <c r="C440" s="39"/>
      <c r="D440" s="39">
        <v>0</v>
      </c>
      <c r="E440" s="39">
        <v>0</v>
      </c>
      <c r="F440" s="39"/>
      <c r="G440" s="39">
        <v>0</v>
      </c>
      <c r="H440" s="39">
        <v>0</v>
      </c>
      <c r="K440" s="77" t="str">
        <f t="shared" si="13"/>
        <v>81903</v>
      </c>
      <c r="T440">
        <v>83235</v>
      </c>
      <c r="U440" s="77" t="s">
        <v>1108</v>
      </c>
      <c r="V440">
        <v>1</v>
      </c>
      <c r="W440" s="27"/>
      <c r="X440">
        <f t="shared" si="12"/>
        <v>1</v>
      </c>
      <c r="AE440" s="27" t="s">
        <v>1182</v>
      </c>
      <c r="AF440">
        <v>1</v>
      </c>
    </row>
    <row r="441" spans="1:32" x14ac:dyDescent="0.25">
      <c r="A441" s="77" t="s">
        <v>1110</v>
      </c>
      <c r="B441" s="40" t="s">
        <v>426</v>
      </c>
      <c r="C441" s="39"/>
      <c r="D441" s="39">
        <v>0</v>
      </c>
      <c r="E441" s="39">
        <v>0</v>
      </c>
      <c r="F441" s="39"/>
      <c r="G441" s="39">
        <v>0</v>
      </c>
      <c r="H441" s="39">
        <v>0</v>
      </c>
      <c r="K441" s="77" t="str">
        <f t="shared" si="13"/>
        <v>81904</v>
      </c>
      <c r="T441">
        <v>83236</v>
      </c>
      <c r="U441" s="77" t="s">
        <v>1110</v>
      </c>
      <c r="V441">
        <v>1</v>
      </c>
      <c r="W441" s="27"/>
      <c r="X441">
        <f t="shared" si="12"/>
        <v>1</v>
      </c>
      <c r="AE441" s="27" t="s">
        <v>1183</v>
      </c>
      <c r="AF441">
        <v>1</v>
      </c>
    </row>
    <row r="442" spans="1:32" x14ac:dyDescent="0.25">
      <c r="A442" s="77" t="s">
        <v>1112</v>
      </c>
      <c r="B442" s="40" t="s">
        <v>427</v>
      </c>
      <c r="C442" s="39">
        <v>32146</v>
      </c>
      <c r="D442" s="39">
        <v>32146</v>
      </c>
      <c r="E442" s="39">
        <v>32146</v>
      </c>
      <c r="F442" s="39"/>
      <c r="G442" s="39">
        <v>32146</v>
      </c>
      <c r="H442" s="39">
        <v>32146</v>
      </c>
      <c r="K442" s="77" t="str">
        <f t="shared" si="13"/>
        <v>81905</v>
      </c>
      <c r="N442" t="s">
        <v>1818</v>
      </c>
      <c r="T442">
        <v>83239</v>
      </c>
      <c r="U442" s="77" t="s">
        <v>1112</v>
      </c>
      <c r="V442">
        <v>1</v>
      </c>
      <c r="W442" s="27"/>
      <c r="X442">
        <f t="shared" si="12"/>
        <v>1</v>
      </c>
      <c r="AE442" s="27" t="s">
        <v>1185</v>
      </c>
      <c r="AF442">
        <v>1</v>
      </c>
    </row>
    <row r="443" spans="1:32" x14ac:dyDescent="0.25">
      <c r="A443" s="77" t="s">
        <v>1115</v>
      </c>
      <c r="B443" s="40" t="s">
        <v>429</v>
      </c>
      <c r="C443" s="39"/>
      <c r="D443" s="39">
        <v>0</v>
      </c>
      <c r="E443" s="39">
        <v>0</v>
      </c>
      <c r="F443" s="39">
        <v>12839</v>
      </c>
      <c r="G443" s="39">
        <v>0</v>
      </c>
      <c r="H443" s="39">
        <v>0</v>
      </c>
      <c r="K443" s="77" t="str">
        <f t="shared" si="13"/>
        <v>81908</v>
      </c>
      <c r="M443" t="s">
        <v>1384</v>
      </c>
      <c r="T443">
        <v>83242</v>
      </c>
      <c r="U443" s="77" t="s">
        <v>1115</v>
      </c>
      <c r="V443">
        <v>1</v>
      </c>
      <c r="W443" s="27"/>
      <c r="X443">
        <f t="shared" si="12"/>
        <v>1</v>
      </c>
      <c r="AE443" s="27" t="s">
        <v>1186</v>
      </c>
      <c r="AF443">
        <v>1</v>
      </c>
    </row>
    <row r="444" spans="1:32" x14ac:dyDescent="0.25">
      <c r="A444" s="77" t="s">
        <v>1117</v>
      </c>
      <c r="B444" s="40" t="s">
        <v>430</v>
      </c>
      <c r="C444" s="39"/>
      <c r="D444" s="39">
        <v>0</v>
      </c>
      <c r="E444" s="39">
        <v>0</v>
      </c>
      <c r="F444" s="39"/>
      <c r="G444" s="39">
        <v>0</v>
      </c>
      <c r="H444" s="39">
        <v>0</v>
      </c>
      <c r="K444" s="77" t="str">
        <f t="shared" si="13"/>
        <v>81910</v>
      </c>
      <c r="T444">
        <v>83243</v>
      </c>
      <c r="U444" s="77" t="s">
        <v>1117</v>
      </c>
      <c r="V444">
        <v>1</v>
      </c>
      <c r="W444" s="27"/>
      <c r="X444">
        <f t="shared" si="12"/>
        <v>1</v>
      </c>
      <c r="AE444" s="27" t="s">
        <v>1188</v>
      </c>
      <c r="AF444">
        <v>1</v>
      </c>
    </row>
    <row r="445" spans="1:32" x14ac:dyDescent="0.25">
      <c r="A445" s="77" t="s">
        <v>1119</v>
      </c>
      <c r="B445" s="40" t="s">
        <v>431</v>
      </c>
      <c r="C445" s="39"/>
      <c r="D445" s="39"/>
      <c r="E445" s="39"/>
      <c r="F445" s="39"/>
      <c r="G445" s="39"/>
      <c r="H445" s="39"/>
      <c r="K445" s="77" t="str">
        <f t="shared" si="13"/>
        <v>81912</v>
      </c>
      <c r="M445" t="s">
        <v>1878</v>
      </c>
      <c r="T445">
        <v>83244</v>
      </c>
      <c r="U445" s="77" t="s">
        <v>1119</v>
      </c>
      <c r="V445">
        <v>1</v>
      </c>
      <c r="W445" s="27"/>
      <c r="X445">
        <f t="shared" si="12"/>
        <v>1</v>
      </c>
      <c r="AE445" s="27" t="s">
        <v>1190</v>
      </c>
      <c r="AF445">
        <v>1</v>
      </c>
    </row>
    <row r="446" spans="1:32" x14ac:dyDescent="0.25">
      <c r="A446" s="77" t="s">
        <v>1121</v>
      </c>
      <c r="B446" s="40" t="s">
        <v>432</v>
      </c>
      <c r="C446" s="39"/>
      <c r="D446" s="39">
        <v>0</v>
      </c>
      <c r="E446" s="39">
        <v>0</v>
      </c>
      <c r="F446" s="39"/>
      <c r="G446" s="39">
        <v>0</v>
      </c>
      <c r="H446" s="39">
        <v>0</v>
      </c>
      <c r="K446" s="77" t="str">
        <f t="shared" si="13"/>
        <v>81913</v>
      </c>
      <c r="T446">
        <v>83245</v>
      </c>
      <c r="U446" s="77" t="s">
        <v>1121</v>
      </c>
      <c r="V446">
        <v>1</v>
      </c>
      <c r="W446" s="27"/>
      <c r="X446">
        <f t="shared" si="12"/>
        <v>1</v>
      </c>
      <c r="AE446" s="27" t="s">
        <v>1192</v>
      </c>
      <c r="AF446">
        <v>1</v>
      </c>
    </row>
    <row r="447" spans="1:32" x14ac:dyDescent="0.25">
      <c r="A447" s="77" t="s">
        <v>1123</v>
      </c>
      <c r="B447" s="40" t="s">
        <v>433</v>
      </c>
      <c r="C447" s="39"/>
      <c r="D447" s="39">
        <v>0</v>
      </c>
      <c r="E447" s="39">
        <v>0</v>
      </c>
      <c r="F447" s="39"/>
      <c r="G447" s="39">
        <v>0</v>
      </c>
      <c r="H447" s="39">
        <v>0</v>
      </c>
      <c r="K447" s="77" t="str">
        <f t="shared" si="13"/>
        <v>81914</v>
      </c>
      <c r="T447">
        <v>83246</v>
      </c>
      <c r="U447" s="77" t="s">
        <v>1123</v>
      </c>
      <c r="V447">
        <v>1</v>
      </c>
      <c r="W447" s="27"/>
      <c r="X447">
        <f t="shared" si="12"/>
        <v>1</v>
      </c>
      <c r="AE447" s="27" t="s">
        <v>1194</v>
      </c>
      <c r="AF447">
        <v>1</v>
      </c>
    </row>
    <row r="448" spans="1:32" x14ac:dyDescent="0.25">
      <c r="A448" s="77" t="s">
        <v>1125</v>
      </c>
      <c r="B448" s="40" t="s">
        <v>434</v>
      </c>
      <c r="C448" s="39"/>
      <c r="D448" s="39">
        <v>0</v>
      </c>
      <c r="E448" s="39">
        <v>0</v>
      </c>
      <c r="F448" s="39"/>
      <c r="G448" s="39">
        <v>0</v>
      </c>
      <c r="H448" s="39">
        <v>0</v>
      </c>
      <c r="K448" s="77" t="str">
        <f t="shared" si="13"/>
        <v>81915</v>
      </c>
      <c r="M448" t="s">
        <v>1896</v>
      </c>
      <c r="T448">
        <v>83247</v>
      </c>
      <c r="U448" s="77" t="s">
        <v>1125</v>
      </c>
      <c r="V448">
        <v>1</v>
      </c>
      <c r="W448" s="27"/>
      <c r="X448">
        <f t="shared" si="12"/>
        <v>1</v>
      </c>
      <c r="AE448" s="27" t="s">
        <v>1196</v>
      </c>
      <c r="AF448">
        <v>1</v>
      </c>
    </row>
    <row r="449" spans="1:32" x14ac:dyDescent="0.25">
      <c r="A449" s="77" t="s">
        <v>1127</v>
      </c>
      <c r="B449" s="40" t="s">
        <v>435</v>
      </c>
      <c r="C449" s="39"/>
      <c r="D449" s="39"/>
      <c r="E449" s="39"/>
      <c r="F449" s="39"/>
      <c r="G449" s="39"/>
      <c r="H449" s="39"/>
      <c r="K449" s="77" t="str">
        <f t="shared" si="13"/>
        <v>81917</v>
      </c>
      <c r="T449">
        <v>83248</v>
      </c>
      <c r="U449" s="77" t="s">
        <v>1127</v>
      </c>
      <c r="V449">
        <v>1</v>
      </c>
      <c r="W449" s="27"/>
      <c r="X449">
        <f t="shared" si="12"/>
        <v>1</v>
      </c>
      <c r="AE449" s="27" t="s">
        <v>1198</v>
      </c>
      <c r="AF449">
        <v>1</v>
      </c>
    </row>
    <row r="450" spans="1:32" x14ac:dyDescent="0.25">
      <c r="A450" s="77" t="s">
        <v>1130</v>
      </c>
      <c r="B450" s="40" t="s">
        <v>437</v>
      </c>
      <c r="C450" s="39"/>
      <c r="D450" s="39">
        <v>0</v>
      </c>
      <c r="E450" s="39">
        <v>0</v>
      </c>
      <c r="F450" s="39"/>
      <c r="G450" s="39">
        <v>0</v>
      </c>
      <c r="H450" s="39">
        <v>0</v>
      </c>
      <c r="K450" s="77" t="str">
        <f t="shared" si="13"/>
        <v>81927</v>
      </c>
      <c r="N450" t="s">
        <v>1819</v>
      </c>
      <c r="T450">
        <v>83249</v>
      </c>
      <c r="U450" s="77" t="s">
        <v>1130</v>
      </c>
      <c r="V450">
        <v>1</v>
      </c>
      <c r="W450" s="27"/>
      <c r="X450">
        <f t="shared" si="12"/>
        <v>1</v>
      </c>
      <c r="AE450" s="27" t="s">
        <v>1200</v>
      </c>
      <c r="AF450">
        <v>1</v>
      </c>
    </row>
    <row r="451" spans="1:32" x14ac:dyDescent="0.25">
      <c r="A451" s="77" t="s">
        <v>1131</v>
      </c>
      <c r="B451" s="40" t="s">
        <v>438</v>
      </c>
      <c r="C451" s="39"/>
      <c r="D451" s="39">
        <v>0</v>
      </c>
      <c r="E451" s="39">
        <v>0</v>
      </c>
      <c r="F451" s="39"/>
      <c r="G451" s="39">
        <v>0</v>
      </c>
      <c r="H451" s="39">
        <v>0</v>
      </c>
      <c r="K451" s="77" t="str">
        <f t="shared" si="13"/>
        <v>81929</v>
      </c>
      <c r="T451">
        <v>83250</v>
      </c>
      <c r="U451" s="77" t="s">
        <v>1131</v>
      </c>
      <c r="V451">
        <v>1</v>
      </c>
      <c r="W451" s="27"/>
      <c r="X451">
        <f t="shared" si="12"/>
        <v>1</v>
      </c>
      <c r="AE451" s="27" t="s">
        <v>1202</v>
      </c>
      <c r="AF451">
        <v>1</v>
      </c>
    </row>
    <row r="452" spans="1:32" x14ac:dyDescent="0.25">
      <c r="A452" s="77" t="s">
        <v>1133</v>
      </c>
      <c r="B452" s="40" t="s">
        <v>439</v>
      </c>
      <c r="C452" s="39"/>
      <c r="D452" s="39"/>
      <c r="E452" s="39"/>
      <c r="F452" s="39"/>
      <c r="G452" s="39"/>
      <c r="H452" s="39"/>
      <c r="K452" s="77" t="str">
        <f t="shared" si="13"/>
        <v>81931</v>
      </c>
      <c r="T452">
        <v>83251</v>
      </c>
      <c r="U452" s="77" t="s">
        <v>1133</v>
      </c>
      <c r="V452">
        <v>1</v>
      </c>
      <c r="W452" s="27"/>
      <c r="X452">
        <f t="shared" ref="X452:X515" si="14">+V452+W452</f>
        <v>1</v>
      </c>
      <c r="AE452" s="27" t="s">
        <v>1204</v>
      </c>
      <c r="AF452">
        <v>1</v>
      </c>
    </row>
    <row r="453" spans="1:32" x14ac:dyDescent="0.25">
      <c r="A453" s="77" t="s">
        <v>1135</v>
      </c>
      <c r="B453" s="40" t="s">
        <v>440</v>
      </c>
      <c r="C453" s="39"/>
      <c r="D453" s="39">
        <v>0</v>
      </c>
      <c r="E453" s="39">
        <v>0</v>
      </c>
      <c r="F453" s="39"/>
      <c r="G453" s="39">
        <v>0</v>
      </c>
      <c r="H453" s="39">
        <v>0</v>
      </c>
      <c r="K453" s="77" t="str">
        <f t="shared" ref="K453:K517" si="15">MID(B453,1,5)</f>
        <v>81932</v>
      </c>
      <c r="T453">
        <v>83252</v>
      </c>
      <c r="U453" s="77" t="s">
        <v>1135</v>
      </c>
      <c r="V453">
        <v>1</v>
      </c>
      <c r="W453" s="27"/>
      <c r="X453">
        <f t="shared" si="14"/>
        <v>1</v>
      </c>
      <c r="AE453" s="27" t="s">
        <v>1206</v>
      </c>
      <c r="AF453">
        <v>1</v>
      </c>
    </row>
    <row r="454" spans="1:32" x14ac:dyDescent="0.25">
      <c r="A454" s="77" t="s">
        <v>1137</v>
      </c>
      <c r="B454" s="40" t="s">
        <v>441</v>
      </c>
      <c r="C454" s="39"/>
      <c r="D454" s="39">
        <v>0</v>
      </c>
      <c r="E454" s="39">
        <v>0</v>
      </c>
      <c r="F454" s="39"/>
      <c r="G454" s="39">
        <v>0</v>
      </c>
      <c r="H454" s="39">
        <v>0</v>
      </c>
      <c r="K454" s="77" t="str">
        <f t="shared" si="15"/>
        <v>81933</v>
      </c>
      <c r="T454">
        <v>83253</v>
      </c>
      <c r="U454" s="77" t="s">
        <v>1137</v>
      </c>
      <c r="V454">
        <v>1</v>
      </c>
      <c r="W454" s="27"/>
      <c r="X454">
        <f t="shared" si="14"/>
        <v>1</v>
      </c>
      <c r="AE454" s="27" t="s">
        <v>1208</v>
      </c>
      <c r="AF454">
        <v>1</v>
      </c>
    </row>
    <row r="455" spans="1:32" x14ac:dyDescent="0.25">
      <c r="A455" s="77" t="s">
        <v>1139</v>
      </c>
      <c r="B455" s="40" t="s">
        <v>442</v>
      </c>
      <c r="C455" s="39"/>
      <c r="D455" s="39">
        <v>0</v>
      </c>
      <c r="E455" s="39">
        <v>0</v>
      </c>
      <c r="F455" s="39"/>
      <c r="G455" s="39">
        <v>0</v>
      </c>
      <c r="H455" s="39">
        <v>0</v>
      </c>
      <c r="K455" s="77" t="str">
        <f t="shared" si="15"/>
        <v>81934</v>
      </c>
      <c r="T455">
        <v>83254</v>
      </c>
      <c r="U455" s="77" t="s">
        <v>1139</v>
      </c>
      <c r="V455">
        <v>1</v>
      </c>
      <c r="W455" s="27"/>
      <c r="X455">
        <f t="shared" si="14"/>
        <v>1</v>
      </c>
      <c r="AE455" s="27" t="s">
        <v>1210</v>
      </c>
      <c r="AF455">
        <v>1</v>
      </c>
    </row>
    <row r="456" spans="1:32" x14ac:dyDescent="0.25">
      <c r="A456" s="77" t="s">
        <v>1141</v>
      </c>
      <c r="B456" s="40" t="s">
        <v>443</v>
      </c>
      <c r="C456" s="39"/>
      <c r="D456" s="39">
        <v>0</v>
      </c>
      <c r="E456" s="39">
        <v>0</v>
      </c>
      <c r="F456" s="39"/>
      <c r="G456" s="39">
        <v>0</v>
      </c>
      <c r="H456" s="39">
        <v>0</v>
      </c>
      <c r="K456" s="77" t="str">
        <f t="shared" si="15"/>
        <v>81945</v>
      </c>
      <c r="T456">
        <v>83255</v>
      </c>
      <c r="U456" s="77" t="s">
        <v>1141</v>
      </c>
      <c r="V456">
        <v>1</v>
      </c>
      <c r="W456" s="27"/>
      <c r="X456">
        <f t="shared" si="14"/>
        <v>1</v>
      </c>
      <c r="AE456" s="27" t="s">
        <v>1212</v>
      </c>
      <c r="AF456">
        <v>1</v>
      </c>
    </row>
    <row r="457" spans="1:32" x14ac:dyDescent="0.25">
      <c r="A457" s="77" t="s">
        <v>1114</v>
      </c>
      <c r="B457" s="40" t="s">
        <v>1862</v>
      </c>
      <c r="C457" s="39"/>
      <c r="D457" s="39">
        <v>0</v>
      </c>
      <c r="E457" s="39">
        <v>0</v>
      </c>
      <c r="F457" s="39"/>
      <c r="G457" s="39">
        <v>0</v>
      </c>
      <c r="H457" s="39">
        <v>0</v>
      </c>
      <c r="K457" s="77" t="str">
        <f t="shared" si="15"/>
        <v>81907</v>
      </c>
      <c r="T457">
        <v>83256</v>
      </c>
      <c r="U457" s="77" t="s">
        <v>1114</v>
      </c>
      <c r="V457">
        <v>1</v>
      </c>
      <c r="W457" s="27"/>
      <c r="X457">
        <f t="shared" si="14"/>
        <v>1</v>
      </c>
      <c r="AE457" s="27" t="s">
        <v>1214</v>
      </c>
      <c r="AF457">
        <v>1</v>
      </c>
    </row>
    <row r="458" spans="1:32" x14ac:dyDescent="0.25">
      <c r="A458" s="77" t="s">
        <v>1129</v>
      </c>
      <c r="B458" s="40" t="s">
        <v>1863</v>
      </c>
      <c r="C458" s="39">
        <v>151816.10999999999</v>
      </c>
      <c r="D458" s="39">
        <v>0</v>
      </c>
      <c r="E458" s="39">
        <v>0</v>
      </c>
      <c r="F458" s="39">
        <v>0.01</v>
      </c>
      <c r="G458" s="39">
        <v>0</v>
      </c>
      <c r="H458" s="39">
        <v>0</v>
      </c>
      <c r="K458" s="77" t="str">
        <f t="shared" si="15"/>
        <v>81926</v>
      </c>
      <c r="T458">
        <v>83258</v>
      </c>
      <c r="U458" s="77" t="s">
        <v>1129</v>
      </c>
      <c r="V458">
        <v>1</v>
      </c>
      <c r="W458" s="27"/>
      <c r="X458">
        <f t="shared" si="14"/>
        <v>1</v>
      </c>
      <c r="AE458" s="27" t="s">
        <v>1216</v>
      </c>
      <c r="AF458">
        <v>1</v>
      </c>
    </row>
    <row r="459" spans="1:32" x14ac:dyDescent="0.25">
      <c r="A459" s="77" t="s">
        <v>1004</v>
      </c>
      <c r="B459" s="38" t="s">
        <v>1717</v>
      </c>
      <c r="C459" s="39">
        <v>549213135</v>
      </c>
      <c r="D459" s="39">
        <v>610750150</v>
      </c>
      <c r="E459" s="39">
        <v>609540002</v>
      </c>
      <c r="F459" s="39">
        <v>664798721</v>
      </c>
      <c r="G459" s="39">
        <v>610750150</v>
      </c>
      <c r="H459" s="39">
        <v>609540002</v>
      </c>
      <c r="K459" s="77" t="str">
        <f t="shared" si="15"/>
        <v>81400</v>
      </c>
      <c r="U459" s="77" t="s">
        <v>1004</v>
      </c>
      <c r="V459">
        <v>1</v>
      </c>
      <c r="W459" s="27"/>
      <c r="X459">
        <f t="shared" si="14"/>
        <v>1</v>
      </c>
      <c r="AE459" s="27" t="s">
        <v>1218</v>
      </c>
      <c r="AF459">
        <v>1</v>
      </c>
    </row>
    <row r="460" spans="1:32" x14ac:dyDescent="0.25">
      <c r="A460" s="77" t="s">
        <v>1006</v>
      </c>
      <c r="B460" s="40" t="s">
        <v>1718</v>
      </c>
      <c r="C460" s="39">
        <v>549213135</v>
      </c>
      <c r="D460" s="39">
        <v>610750150</v>
      </c>
      <c r="E460" s="39">
        <v>609540002</v>
      </c>
      <c r="F460" s="39">
        <v>664798721</v>
      </c>
      <c r="G460" s="39">
        <v>610750150</v>
      </c>
      <c r="H460" s="39">
        <v>609540002</v>
      </c>
      <c r="K460" s="77" t="str">
        <f t="shared" si="15"/>
        <v>81401</v>
      </c>
      <c r="T460" s="34">
        <v>83300</v>
      </c>
      <c r="U460" s="77" t="s">
        <v>1006</v>
      </c>
      <c r="V460">
        <v>1</v>
      </c>
      <c r="W460" s="27"/>
      <c r="X460">
        <f t="shared" si="14"/>
        <v>1</v>
      </c>
      <c r="AE460" s="27" t="s">
        <v>1220</v>
      </c>
      <c r="AF460">
        <v>1</v>
      </c>
    </row>
    <row r="461" spans="1:32" x14ac:dyDescent="0.25">
      <c r="A461" s="77" t="s">
        <v>1007</v>
      </c>
      <c r="B461" s="38" t="s">
        <v>1864</v>
      </c>
      <c r="C461" s="39">
        <v>2768496562.0100002</v>
      </c>
      <c r="D461" s="39">
        <v>1763339450</v>
      </c>
      <c r="E461" s="39">
        <v>1748106817</v>
      </c>
      <c r="F461" s="39">
        <v>1830672215</v>
      </c>
      <c r="G461" s="39">
        <v>1763339450</v>
      </c>
      <c r="H461" s="39">
        <v>1748106817</v>
      </c>
      <c r="K461" s="77" t="str">
        <f t="shared" si="15"/>
        <v>81500</v>
      </c>
      <c r="T461">
        <v>83302</v>
      </c>
      <c r="U461" s="77" t="s">
        <v>1007</v>
      </c>
      <c r="V461">
        <v>1</v>
      </c>
      <c r="W461" s="27"/>
      <c r="X461">
        <f t="shared" si="14"/>
        <v>1</v>
      </c>
      <c r="AE461" s="27" t="s">
        <v>1222</v>
      </c>
      <c r="AF461">
        <v>1</v>
      </c>
    </row>
    <row r="462" spans="1:32" x14ac:dyDescent="0.25">
      <c r="A462" s="77" t="s">
        <v>1009</v>
      </c>
      <c r="B462" s="40" t="s">
        <v>370</v>
      </c>
      <c r="C462" s="39">
        <v>24362496</v>
      </c>
      <c r="D462" s="39">
        <v>25595244</v>
      </c>
      <c r="E462" s="39">
        <v>25595240</v>
      </c>
      <c r="F462" s="39">
        <v>25595244</v>
      </c>
      <c r="G462" s="39">
        <v>25595244</v>
      </c>
      <c r="H462" s="39">
        <v>25595240</v>
      </c>
      <c r="K462" s="77" t="str">
        <f t="shared" si="15"/>
        <v>81501</v>
      </c>
      <c r="T462">
        <v>83303</v>
      </c>
      <c r="U462" s="77" t="s">
        <v>1009</v>
      </c>
      <c r="V462">
        <v>1</v>
      </c>
      <c r="W462" s="27"/>
      <c r="X462">
        <f t="shared" si="14"/>
        <v>1</v>
      </c>
      <c r="AE462" s="27" t="s">
        <v>1303</v>
      </c>
      <c r="AF462">
        <v>1</v>
      </c>
    </row>
    <row r="463" spans="1:32" x14ac:dyDescent="0.25">
      <c r="A463" s="77" t="s">
        <v>1011</v>
      </c>
      <c r="B463" s="40" t="s">
        <v>371</v>
      </c>
      <c r="C463" s="39">
        <v>1396293456.53</v>
      </c>
      <c r="D463" s="39">
        <v>1038294871</v>
      </c>
      <c r="E463" s="39">
        <v>1038294871</v>
      </c>
      <c r="F463" s="39">
        <v>1224802017.3399999</v>
      </c>
      <c r="G463" s="39">
        <v>1038294871</v>
      </c>
      <c r="H463" s="39">
        <v>1038294871</v>
      </c>
      <c r="K463" s="77" t="str">
        <f t="shared" si="15"/>
        <v>81502</v>
      </c>
      <c r="T463">
        <v>83304</v>
      </c>
      <c r="U463" s="77" t="s">
        <v>1011</v>
      </c>
      <c r="V463">
        <v>1</v>
      </c>
      <c r="W463" s="27"/>
      <c r="X463">
        <f t="shared" si="14"/>
        <v>1</v>
      </c>
      <c r="AE463" s="27" t="s">
        <v>1224</v>
      </c>
      <c r="AF463">
        <v>1</v>
      </c>
    </row>
    <row r="464" spans="1:32" x14ac:dyDescent="0.25">
      <c r="A464" s="77" t="s">
        <v>1013</v>
      </c>
      <c r="B464" s="40" t="s">
        <v>373</v>
      </c>
      <c r="C464" s="39">
        <v>345076163</v>
      </c>
      <c r="D464" s="39">
        <v>488443820</v>
      </c>
      <c r="E464" s="39">
        <v>473211191</v>
      </c>
      <c r="F464" s="39">
        <v>307857200</v>
      </c>
      <c r="G464" s="39">
        <v>488443820</v>
      </c>
      <c r="H464" s="39">
        <v>473211191</v>
      </c>
      <c r="K464" s="77" t="str">
        <f t="shared" si="15"/>
        <v>81504</v>
      </c>
      <c r="T464">
        <v>83306</v>
      </c>
      <c r="U464" s="77" t="s">
        <v>1013</v>
      </c>
      <c r="V464">
        <v>1</v>
      </c>
      <c r="W464" s="27"/>
      <c r="X464">
        <f t="shared" si="14"/>
        <v>1</v>
      </c>
      <c r="AE464" s="27" t="s">
        <v>1226</v>
      </c>
      <c r="AF464">
        <v>1</v>
      </c>
    </row>
    <row r="465" spans="1:32" x14ac:dyDescent="0.25">
      <c r="A465" s="77" t="s">
        <v>1012</v>
      </c>
      <c r="B465" s="40" t="s">
        <v>1715</v>
      </c>
      <c r="C465" s="39">
        <v>241954531.47999999</v>
      </c>
      <c r="D465" s="39">
        <v>211005515</v>
      </c>
      <c r="E465" s="39">
        <v>211005515</v>
      </c>
      <c r="F465" s="39">
        <v>256800978.66</v>
      </c>
      <c r="G465" s="39">
        <v>211005515</v>
      </c>
      <c r="H465" s="39">
        <v>211005515</v>
      </c>
      <c r="K465" s="77" t="str">
        <f t="shared" si="15"/>
        <v>81503</v>
      </c>
      <c r="T465">
        <v>83309</v>
      </c>
      <c r="U465" s="77" t="s">
        <v>1012</v>
      </c>
      <c r="V465">
        <v>1</v>
      </c>
      <c r="W465" s="27"/>
      <c r="X465">
        <f t="shared" si="14"/>
        <v>1</v>
      </c>
      <c r="AE465" s="27" t="s">
        <v>1228</v>
      </c>
      <c r="AF465">
        <v>1</v>
      </c>
    </row>
    <row r="466" spans="1:32" x14ac:dyDescent="0.25">
      <c r="A466" s="77" t="s">
        <v>1891</v>
      </c>
      <c r="B466" s="40" t="s">
        <v>1882</v>
      </c>
      <c r="C466" s="39">
        <v>667096110</v>
      </c>
      <c r="D466" s="39"/>
      <c r="E466" s="39"/>
      <c r="F466" s="39">
        <v>-4387762</v>
      </c>
      <c r="G466" s="39"/>
      <c r="H466" s="39"/>
      <c r="K466" s="77" t="str">
        <f t="shared" si="15"/>
        <v>81505</v>
      </c>
      <c r="T466">
        <v>83310</v>
      </c>
      <c r="U466" s="77" t="s">
        <v>1891</v>
      </c>
      <c r="V466">
        <v>1</v>
      </c>
      <c r="W466" s="27"/>
      <c r="X466">
        <f t="shared" si="14"/>
        <v>1</v>
      </c>
      <c r="AE466" s="27" t="s">
        <v>1230</v>
      </c>
      <c r="AF466">
        <v>1</v>
      </c>
    </row>
    <row r="467" spans="1:32" x14ac:dyDescent="0.25">
      <c r="A467" s="77" t="s">
        <v>1893</v>
      </c>
      <c r="B467" s="40" t="s">
        <v>1883</v>
      </c>
      <c r="C467" s="39">
        <v>49131363</v>
      </c>
      <c r="D467" s="39"/>
      <c r="E467" s="39"/>
      <c r="F467" s="39">
        <v>-322544</v>
      </c>
      <c r="G467" s="39"/>
      <c r="H467" s="39"/>
      <c r="K467" s="77" t="str">
        <f t="shared" si="15"/>
        <v>81506</v>
      </c>
      <c r="U467" s="77" t="s">
        <v>1893</v>
      </c>
      <c r="V467">
        <v>1</v>
      </c>
      <c r="W467" s="27"/>
      <c r="X467">
        <f t="shared" si="14"/>
        <v>1</v>
      </c>
      <c r="AE467" s="27" t="s">
        <v>1232</v>
      </c>
      <c r="AF467">
        <v>1</v>
      </c>
    </row>
    <row r="468" spans="1:32" x14ac:dyDescent="0.25">
      <c r="A468" s="77" t="s">
        <v>1895</v>
      </c>
      <c r="B468" s="40" t="s">
        <v>1884</v>
      </c>
      <c r="C468" s="39">
        <v>44582442</v>
      </c>
      <c r="D468" s="39"/>
      <c r="E468" s="39"/>
      <c r="F468" s="39">
        <v>20327081</v>
      </c>
      <c r="G468" s="39"/>
      <c r="H468" s="39"/>
      <c r="K468" s="77" t="str">
        <f t="shared" si="15"/>
        <v>81507</v>
      </c>
      <c r="U468" s="77" t="s">
        <v>1895</v>
      </c>
      <c r="V468">
        <v>1</v>
      </c>
      <c r="W468" s="27"/>
      <c r="X468">
        <f t="shared" si="14"/>
        <v>1</v>
      </c>
      <c r="AE468" s="27" t="s">
        <v>1234</v>
      </c>
      <c r="AF468">
        <v>1</v>
      </c>
    </row>
    <row r="469" spans="1:32" x14ac:dyDescent="0.25">
      <c r="A469" s="77" t="s">
        <v>1143</v>
      </c>
      <c r="B469" s="36" t="s">
        <v>444</v>
      </c>
      <c r="C469" s="37">
        <v>17809378701.57</v>
      </c>
      <c r="D469" s="37">
        <v>18528206916</v>
      </c>
      <c r="E469" s="37">
        <v>18210299308</v>
      </c>
      <c r="F469" s="37">
        <v>19390172188.82</v>
      </c>
      <c r="G469" s="37">
        <v>18528206916</v>
      </c>
      <c r="H469" s="37">
        <v>18210299308</v>
      </c>
      <c r="K469" s="77" t="str">
        <f t="shared" si="15"/>
        <v>82000</v>
      </c>
      <c r="U469" s="77" t="s">
        <v>1143</v>
      </c>
      <c r="V469">
        <v>1</v>
      </c>
      <c r="W469" s="27"/>
      <c r="X469">
        <f t="shared" si="14"/>
        <v>1</v>
      </c>
      <c r="AE469" s="27" t="s">
        <v>1236</v>
      </c>
      <c r="AF469">
        <v>1</v>
      </c>
    </row>
    <row r="470" spans="1:32" x14ac:dyDescent="0.25">
      <c r="A470" s="77" t="s">
        <v>1145</v>
      </c>
      <c r="B470" s="38" t="s">
        <v>445</v>
      </c>
      <c r="C470" s="39">
        <v>9996672676.7000008</v>
      </c>
      <c r="D470" s="39">
        <v>10142454577</v>
      </c>
      <c r="E470" s="39">
        <v>10142454577</v>
      </c>
      <c r="F470" s="39">
        <v>10973870223.780001</v>
      </c>
      <c r="G470" s="39">
        <v>10142454577</v>
      </c>
      <c r="H470" s="39">
        <v>10142454577</v>
      </c>
      <c r="K470" s="77" t="str">
        <f t="shared" si="15"/>
        <v>82100</v>
      </c>
      <c r="U470" s="77" t="s">
        <v>1145</v>
      </c>
      <c r="V470">
        <v>1</v>
      </c>
      <c r="W470" s="27"/>
      <c r="X470">
        <f t="shared" si="14"/>
        <v>1</v>
      </c>
      <c r="AE470" s="27" t="s">
        <v>1238</v>
      </c>
      <c r="AF470">
        <v>1</v>
      </c>
    </row>
    <row r="471" spans="1:32" x14ac:dyDescent="0.25">
      <c r="A471" s="77" t="s">
        <v>1147</v>
      </c>
      <c r="B471" s="40" t="s">
        <v>446</v>
      </c>
      <c r="C471" s="39">
        <v>9295182748.7000008</v>
      </c>
      <c r="D471" s="39">
        <v>9405998927</v>
      </c>
      <c r="E471" s="39">
        <v>9405998927</v>
      </c>
      <c r="F471" s="39">
        <v>10237414573.780001</v>
      </c>
      <c r="G471" s="39">
        <v>9405998927</v>
      </c>
      <c r="H471" s="39">
        <v>9405998927</v>
      </c>
      <c r="K471" s="77" t="str">
        <f t="shared" si="15"/>
        <v>82101</v>
      </c>
      <c r="U471" s="77" t="s">
        <v>1147</v>
      </c>
      <c r="V471">
        <v>1</v>
      </c>
      <c r="W471" s="27"/>
      <c r="X471">
        <f t="shared" si="14"/>
        <v>1</v>
      </c>
      <c r="AE471" s="27" t="s">
        <v>1240</v>
      </c>
      <c r="AF471">
        <v>1</v>
      </c>
    </row>
    <row r="472" spans="1:32" x14ac:dyDescent="0.25">
      <c r="A472" s="77" t="s">
        <v>1148</v>
      </c>
      <c r="B472" s="40" t="s">
        <v>447</v>
      </c>
      <c r="C472" s="39">
        <v>442798213</v>
      </c>
      <c r="D472" s="39">
        <v>463989486</v>
      </c>
      <c r="E472" s="39">
        <v>463989486</v>
      </c>
      <c r="F472" s="39">
        <v>442418188</v>
      </c>
      <c r="G472" s="39">
        <v>463989486</v>
      </c>
      <c r="H472" s="39">
        <v>463989486</v>
      </c>
      <c r="K472" s="77" t="str">
        <f t="shared" si="15"/>
        <v>82102</v>
      </c>
      <c r="U472" s="77" t="s">
        <v>1148</v>
      </c>
      <c r="V472">
        <v>1</v>
      </c>
      <c r="W472" s="27"/>
      <c r="X472">
        <f t="shared" si="14"/>
        <v>1</v>
      </c>
      <c r="AE472" s="27" t="s">
        <v>1242</v>
      </c>
      <c r="AF472">
        <v>1</v>
      </c>
    </row>
    <row r="473" spans="1:32" x14ac:dyDescent="0.25">
      <c r="A473" s="77" t="s">
        <v>1150</v>
      </c>
      <c r="B473" s="40" t="s">
        <v>1865</v>
      </c>
      <c r="C473" s="39">
        <v>258691715</v>
      </c>
      <c r="D473" s="39">
        <v>272466164</v>
      </c>
      <c r="E473" s="39">
        <v>272466164</v>
      </c>
      <c r="F473" s="39">
        <v>294037462</v>
      </c>
      <c r="G473" s="39">
        <v>272466164</v>
      </c>
      <c r="H473" s="39">
        <v>272466164</v>
      </c>
      <c r="K473" s="77" t="str">
        <f t="shared" si="15"/>
        <v>82103</v>
      </c>
      <c r="U473" s="77" t="s">
        <v>1150</v>
      </c>
      <c r="V473">
        <v>1</v>
      </c>
      <c r="W473" s="27"/>
      <c r="X473">
        <f t="shared" si="14"/>
        <v>1</v>
      </c>
      <c r="AE473" s="27" t="s">
        <v>1244</v>
      </c>
      <c r="AF473">
        <v>1</v>
      </c>
    </row>
    <row r="474" spans="1:32" x14ac:dyDescent="0.25">
      <c r="A474" s="77" t="s">
        <v>1152</v>
      </c>
      <c r="B474" s="38" t="s">
        <v>449</v>
      </c>
      <c r="C474" s="39">
        <v>2935834970.21</v>
      </c>
      <c r="D474" s="39">
        <v>3113971933</v>
      </c>
      <c r="E474" s="39">
        <v>3113971933</v>
      </c>
      <c r="F474" s="39">
        <v>3135124128.1900001</v>
      </c>
      <c r="G474" s="39">
        <v>3113971933</v>
      </c>
      <c r="H474" s="39">
        <v>3113971933</v>
      </c>
      <c r="K474" s="77" t="str">
        <f t="shared" si="15"/>
        <v>82200</v>
      </c>
      <c r="U474" s="77" t="s">
        <v>1152</v>
      </c>
      <c r="V474">
        <v>1</v>
      </c>
      <c r="W474" s="27"/>
      <c r="X474">
        <f t="shared" si="14"/>
        <v>1</v>
      </c>
      <c r="AE474" s="27" t="s">
        <v>1246</v>
      </c>
      <c r="AF474">
        <v>1</v>
      </c>
    </row>
    <row r="475" spans="1:32" x14ac:dyDescent="0.25">
      <c r="A475" s="77" t="s">
        <v>1154</v>
      </c>
      <c r="B475" s="40" t="s">
        <v>450</v>
      </c>
      <c r="C475" s="39">
        <v>2935834970.21</v>
      </c>
      <c r="D475" s="39">
        <v>3113971933</v>
      </c>
      <c r="E475" s="39">
        <v>3113971933</v>
      </c>
      <c r="F475" s="39">
        <v>3135124128.1900001</v>
      </c>
      <c r="G475" s="39">
        <v>3113971933</v>
      </c>
      <c r="H475" s="39">
        <v>3113971933</v>
      </c>
      <c r="K475" s="77" t="str">
        <f t="shared" si="15"/>
        <v>82201</v>
      </c>
      <c r="U475" s="77" t="s">
        <v>1154</v>
      </c>
      <c r="V475">
        <v>1</v>
      </c>
      <c r="W475" s="27"/>
      <c r="X475">
        <f t="shared" si="14"/>
        <v>1</v>
      </c>
      <c r="AE475" s="27" t="s">
        <v>1248</v>
      </c>
      <c r="AF475">
        <v>1</v>
      </c>
    </row>
    <row r="476" spans="1:32" x14ac:dyDescent="0.25">
      <c r="A476" s="77" t="s">
        <v>1155</v>
      </c>
      <c r="B476" s="38" t="s">
        <v>451</v>
      </c>
      <c r="C476" s="39">
        <v>1336158255</v>
      </c>
      <c r="D476" s="39">
        <v>1592372428</v>
      </c>
      <c r="E476" s="39">
        <v>1364590491</v>
      </c>
      <c r="F476" s="39">
        <v>1592372428</v>
      </c>
      <c r="G476" s="39">
        <v>1592372428</v>
      </c>
      <c r="H476" s="39">
        <v>1364590491</v>
      </c>
      <c r="K476" s="77" t="str">
        <f t="shared" si="15"/>
        <v>82300</v>
      </c>
      <c r="U476" s="77" t="s">
        <v>1155</v>
      </c>
      <c r="V476">
        <v>1</v>
      </c>
      <c r="W476" s="27"/>
      <c r="X476">
        <f t="shared" si="14"/>
        <v>1</v>
      </c>
      <c r="AE476" s="27" t="s">
        <v>1249</v>
      </c>
      <c r="AF476">
        <v>1</v>
      </c>
    </row>
    <row r="477" spans="1:32" x14ac:dyDescent="0.25">
      <c r="A477" s="77" t="s">
        <v>1157</v>
      </c>
      <c r="B477" s="40" t="s">
        <v>452</v>
      </c>
      <c r="C477" s="39">
        <v>161961778</v>
      </c>
      <c r="D477" s="39">
        <v>193018655</v>
      </c>
      <c r="E477" s="39">
        <v>165408177</v>
      </c>
      <c r="F477" s="39">
        <v>193018655</v>
      </c>
      <c r="G477" s="39">
        <v>193018655</v>
      </c>
      <c r="H477" s="39">
        <v>165408177</v>
      </c>
      <c r="K477" s="77" t="str">
        <f t="shared" si="15"/>
        <v>82301</v>
      </c>
      <c r="U477" s="77" t="s">
        <v>1157</v>
      </c>
      <c r="V477">
        <v>1</v>
      </c>
      <c r="W477" s="27"/>
      <c r="X477">
        <f t="shared" si="14"/>
        <v>1</v>
      </c>
      <c r="AE477" s="27" t="s">
        <v>1251</v>
      </c>
      <c r="AF477">
        <v>1</v>
      </c>
    </row>
    <row r="478" spans="1:32" x14ac:dyDescent="0.25">
      <c r="A478" s="77" t="s">
        <v>1159</v>
      </c>
      <c r="B478" s="40" t="s">
        <v>453</v>
      </c>
      <c r="C478" s="39">
        <v>1174196477</v>
      </c>
      <c r="D478" s="39">
        <v>1399353773</v>
      </c>
      <c r="E478" s="39">
        <v>1199182314</v>
      </c>
      <c r="F478" s="39">
        <v>1399353773</v>
      </c>
      <c r="G478" s="39">
        <v>1399353773</v>
      </c>
      <c r="H478" s="39">
        <v>1199182314</v>
      </c>
      <c r="K478" s="77" t="str">
        <f t="shared" si="15"/>
        <v>82302</v>
      </c>
      <c r="T478">
        <v>83312</v>
      </c>
      <c r="U478" s="77" t="s">
        <v>1159</v>
      </c>
      <c r="V478">
        <v>1</v>
      </c>
      <c r="W478" s="27"/>
      <c r="X478">
        <f t="shared" si="14"/>
        <v>1</v>
      </c>
      <c r="AE478" s="27" t="s">
        <v>1253</v>
      </c>
      <c r="AF478">
        <v>1</v>
      </c>
    </row>
    <row r="479" spans="1:32" x14ac:dyDescent="0.25">
      <c r="A479" s="77" t="s">
        <v>1161</v>
      </c>
      <c r="B479" s="38" t="s">
        <v>454</v>
      </c>
      <c r="C479" s="39">
        <v>1635344903</v>
      </c>
      <c r="D479" s="39">
        <v>1677942894</v>
      </c>
      <c r="E479" s="39">
        <v>1695186317</v>
      </c>
      <c r="F479" s="39">
        <v>1677942894</v>
      </c>
      <c r="G479" s="39">
        <v>1677942894</v>
      </c>
      <c r="H479" s="39">
        <v>1695186317</v>
      </c>
      <c r="K479" s="77" t="str">
        <f t="shared" si="15"/>
        <v>82400</v>
      </c>
      <c r="U479" s="77" t="s">
        <v>1161</v>
      </c>
      <c r="V479">
        <v>1</v>
      </c>
      <c r="W479" s="27"/>
      <c r="X479">
        <f t="shared" si="14"/>
        <v>1</v>
      </c>
      <c r="AE479" s="27" t="s">
        <v>1255</v>
      </c>
      <c r="AF479">
        <v>1</v>
      </c>
    </row>
    <row r="480" spans="1:32" x14ac:dyDescent="0.25">
      <c r="A480" s="77" t="s">
        <v>1163</v>
      </c>
      <c r="B480" s="40" t="s">
        <v>455</v>
      </c>
      <c r="C480" s="39">
        <v>1635344903</v>
      </c>
      <c r="D480" s="39">
        <v>1677942894</v>
      </c>
      <c r="E480" s="39">
        <v>1695186317</v>
      </c>
      <c r="F480" s="39">
        <v>1677942894</v>
      </c>
      <c r="G480" s="39">
        <v>1677942894</v>
      </c>
      <c r="H480" s="39">
        <v>1695186317</v>
      </c>
      <c r="K480" s="77" t="str">
        <f t="shared" si="15"/>
        <v>82401</v>
      </c>
      <c r="U480" s="77" t="s">
        <v>1163</v>
      </c>
      <c r="V480">
        <v>1</v>
      </c>
      <c r="W480" s="27"/>
      <c r="X480">
        <f t="shared" si="14"/>
        <v>1</v>
      </c>
      <c r="AE480" s="27" t="s">
        <v>1257</v>
      </c>
      <c r="AF480">
        <v>1</v>
      </c>
    </row>
    <row r="481" spans="1:32" x14ac:dyDescent="0.25">
      <c r="A481" s="77" t="s">
        <v>1164</v>
      </c>
      <c r="B481" s="38" t="s">
        <v>456</v>
      </c>
      <c r="C481" s="39">
        <v>584496985</v>
      </c>
      <c r="D481" s="39">
        <v>649860855</v>
      </c>
      <c r="E481" s="39">
        <v>591057374</v>
      </c>
      <c r="F481" s="39">
        <v>649860855</v>
      </c>
      <c r="G481" s="39">
        <v>649860855</v>
      </c>
      <c r="H481" s="39">
        <v>591057374</v>
      </c>
      <c r="K481" s="77" t="str">
        <f t="shared" si="15"/>
        <v>82500</v>
      </c>
      <c r="U481" s="77" t="s">
        <v>1164</v>
      </c>
      <c r="V481">
        <v>1</v>
      </c>
      <c r="W481" s="27"/>
      <c r="X481">
        <f t="shared" si="14"/>
        <v>1</v>
      </c>
      <c r="AE481" s="27" t="s">
        <v>1259</v>
      </c>
      <c r="AF481">
        <v>1</v>
      </c>
    </row>
    <row r="482" spans="1:32" x14ac:dyDescent="0.25">
      <c r="A482" s="77" t="s">
        <v>1166</v>
      </c>
      <c r="B482" s="40" t="s">
        <v>457</v>
      </c>
      <c r="C482" s="39">
        <v>239605675</v>
      </c>
      <c r="D482" s="39">
        <v>243538503</v>
      </c>
      <c r="E482" s="39">
        <v>246166064</v>
      </c>
      <c r="F482" s="39">
        <v>243538503</v>
      </c>
      <c r="G482" s="39">
        <v>243538503</v>
      </c>
      <c r="H482" s="39">
        <v>246166064</v>
      </c>
      <c r="K482" s="77" t="str">
        <f t="shared" si="15"/>
        <v>82501</v>
      </c>
      <c r="U482" s="77" t="s">
        <v>1166</v>
      </c>
      <c r="V482">
        <v>1</v>
      </c>
      <c r="W482" s="27"/>
      <c r="X482">
        <f t="shared" si="14"/>
        <v>1</v>
      </c>
      <c r="AE482" s="27" t="s">
        <v>1261</v>
      </c>
      <c r="AF482">
        <v>1</v>
      </c>
    </row>
    <row r="483" spans="1:32" x14ac:dyDescent="0.25">
      <c r="A483" s="77" t="s">
        <v>1168</v>
      </c>
      <c r="B483" s="40" t="s">
        <v>458</v>
      </c>
      <c r="C483" s="39">
        <v>245782241</v>
      </c>
      <c r="D483" s="39">
        <v>233464656</v>
      </c>
      <c r="E483" s="39">
        <v>245782241</v>
      </c>
      <c r="F483" s="39">
        <v>233464656</v>
      </c>
      <c r="G483" s="39">
        <v>233464656</v>
      </c>
      <c r="H483" s="39">
        <v>245782241</v>
      </c>
      <c r="K483" s="77" t="str">
        <f t="shared" si="15"/>
        <v>82502</v>
      </c>
      <c r="U483" s="77" t="s">
        <v>1168</v>
      </c>
      <c r="V483">
        <v>1</v>
      </c>
      <c r="W483" s="27"/>
      <c r="X483">
        <f t="shared" si="14"/>
        <v>1</v>
      </c>
      <c r="AE483" s="27" t="s">
        <v>1263</v>
      </c>
      <c r="AF483">
        <v>1</v>
      </c>
    </row>
    <row r="484" spans="1:32" x14ac:dyDescent="0.25">
      <c r="A484" s="77" t="s">
        <v>1170</v>
      </c>
      <c r="B484" s="40" t="s">
        <v>459</v>
      </c>
      <c r="C484" s="39">
        <v>86701148</v>
      </c>
      <c r="D484" s="39">
        <v>159682610</v>
      </c>
      <c r="E484" s="39">
        <v>86701148</v>
      </c>
      <c r="F484" s="39">
        <v>159682610</v>
      </c>
      <c r="G484" s="39">
        <v>159682610</v>
      </c>
      <c r="H484" s="39">
        <v>86701148</v>
      </c>
      <c r="K484" s="77" t="str">
        <f t="shared" si="15"/>
        <v>82503</v>
      </c>
      <c r="U484" s="77" t="s">
        <v>1170</v>
      </c>
      <c r="V484">
        <v>1</v>
      </c>
      <c r="W484" s="27"/>
      <c r="X484">
        <f t="shared" si="14"/>
        <v>1</v>
      </c>
      <c r="AE484" s="27" t="s">
        <v>1265</v>
      </c>
      <c r="AF484">
        <v>1</v>
      </c>
    </row>
    <row r="485" spans="1:32" x14ac:dyDescent="0.25">
      <c r="A485" s="77" t="s">
        <v>1172</v>
      </c>
      <c r="B485" s="40" t="s">
        <v>460</v>
      </c>
      <c r="C485" s="39">
        <v>12407921</v>
      </c>
      <c r="D485" s="39">
        <v>13175086</v>
      </c>
      <c r="E485" s="39">
        <v>12407921</v>
      </c>
      <c r="F485" s="39">
        <v>13175086</v>
      </c>
      <c r="G485" s="39">
        <v>13175086</v>
      </c>
      <c r="H485" s="39">
        <v>12407921</v>
      </c>
      <c r="K485" s="77" t="str">
        <f t="shared" si="15"/>
        <v>82504</v>
      </c>
      <c r="U485" s="77" t="s">
        <v>1172</v>
      </c>
      <c r="V485">
        <v>1</v>
      </c>
      <c r="W485" s="27"/>
      <c r="X485">
        <f t="shared" si="14"/>
        <v>1</v>
      </c>
      <c r="AE485" s="27" t="s">
        <v>1267</v>
      </c>
      <c r="AF485">
        <v>1</v>
      </c>
    </row>
    <row r="486" spans="1:32" x14ac:dyDescent="0.25">
      <c r="A486" s="77" t="s">
        <v>1174</v>
      </c>
      <c r="B486" s="38" t="s">
        <v>461</v>
      </c>
      <c r="C486" s="39">
        <v>138587861.66</v>
      </c>
      <c r="D486" s="39">
        <v>144235760</v>
      </c>
      <c r="E486" s="39">
        <v>144235760</v>
      </c>
      <c r="F486" s="39">
        <v>153633190.84999999</v>
      </c>
      <c r="G486" s="39">
        <v>144235760</v>
      </c>
      <c r="H486" s="39">
        <v>144235760</v>
      </c>
      <c r="K486" s="77" t="str">
        <f t="shared" si="15"/>
        <v>82600</v>
      </c>
      <c r="U486" s="77" t="s">
        <v>1174</v>
      </c>
      <c r="V486">
        <v>1</v>
      </c>
      <c r="W486" s="27"/>
      <c r="X486">
        <f t="shared" si="14"/>
        <v>1</v>
      </c>
      <c r="AE486" s="27" t="s">
        <v>1269</v>
      </c>
      <c r="AF486">
        <v>1</v>
      </c>
    </row>
    <row r="487" spans="1:32" x14ac:dyDescent="0.25">
      <c r="A487" s="77" t="s">
        <v>1176</v>
      </c>
      <c r="B487" s="40" t="s">
        <v>462</v>
      </c>
      <c r="C487" s="39">
        <v>54446564.279999994</v>
      </c>
      <c r="D487" s="39">
        <v>55121705</v>
      </c>
      <c r="E487" s="39">
        <v>55121705</v>
      </c>
      <c r="F487" s="39">
        <v>61588052.689999998</v>
      </c>
      <c r="G487" s="39">
        <v>55121705</v>
      </c>
      <c r="H487" s="39">
        <v>55121705</v>
      </c>
      <c r="K487" s="77" t="str">
        <f t="shared" si="15"/>
        <v>82601</v>
      </c>
      <c r="U487" s="77" t="s">
        <v>1176</v>
      </c>
      <c r="V487">
        <v>1</v>
      </c>
      <c r="W487" s="27"/>
      <c r="X487">
        <f t="shared" si="14"/>
        <v>1</v>
      </c>
      <c r="AE487" s="27" t="s">
        <v>1285</v>
      </c>
      <c r="AF487">
        <v>1</v>
      </c>
    </row>
    <row r="488" spans="1:32" x14ac:dyDescent="0.25">
      <c r="A488" s="77" t="s">
        <v>1178</v>
      </c>
      <c r="B488" s="40" t="s">
        <v>463</v>
      </c>
      <c r="C488" s="39">
        <v>84141297.38000001</v>
      </c>
      <c r="D488" s="39">
        <v>89114055</v>
      </c>
      <c r="E488" s="39">
        <v>89114055</v>
      </c>
      <c r="F488" s="39">
        <v>92045138.159999996</v>
      </c>
      <c r="G488" s="39">
        <v>89114055</v>
      </c>
      <c r="H488" s="39">
        <v>89114055</v>
      </c>
      <c r="K488" s="77" t="str">
        <f t="shared" si="15"/>
        <v>82602</v>
      </c>
      <c r="U488" s="77" t="s">
        <v>1178</v>
      </c>
      <c r="V488">
        <v>1</v>
      </c>
      <c r="W488" s="27"/>
      <c r="X488">
        <f t="shared" si="14"/>
        <v>1</v>
      </c>
      <c r="AE488" s="27" t="s">
        <v>1426</v>
      </c>
      <c r="AF488">
        <v>1</v>
      </c>
    </row>
    <row r="489" spans="1:32" x14ac:dyDescent="0.25">
      <c r="A489" s="77" t="s">
        <v>1180</v>
      </c>
      <c r="B489" s="38" t="s">
        <v>464</v>
      </c>
      <c r="C489" s="39">
        <v>239719155</v>
      </c>
      <c r="D489" s="39">
        <v>251287258</v>
      </c>
      <c r="E489" s="39">
        <v>239719155</v>
      </c>
      <c r="F489" s="39">
        <v>251287258</v>
      </c>
      <c r="G489" s="39">
        <v>251287258</v>
      </c>
      <c r="H489" s="39">
        <v>239719155</v>
      </c>
      <c r="K489" s="77" t="str">
        <f t="shared" si="15"/>
        <v>82700</v>
      </c>
      <c r="U489" s="77" t="s">
        <v>1180</v>
      </c>
      <c r="V489">
        <v>1</v>
      </c>
      <c r="W489" s="27"/>
      <c r="X489">
        <f t="shared" si="14"/>
        <v>1</v>
      </c>
      <c r="AE489" s="27" t="s">
        <v>1428</v>
      </c>
      <c r="AF489">
        <v>1</v>
      </c>
    </row>
    <row r="490" spans="1:32" x14ac:dyDescent="0.25">
      <c r="A490" s="77" t="s">
        <v>1182</v>
      </c>
      <c r="B490" s="40" t="s">
        <v>465</v>
      </c>
      <c r="C490" s="39">
        <v>239719155</v>
      </c>
      <c r="D490" s="39">
        <v>251287258</v>
      </c>
      <c r="E490" s="39">
        <v>239719155</v>
      </c>
      <c r="F490" s="39">
        <v>251287258</v>
      </c>
      <c r="G490" s="39">
        <v>251287258</v>
      </c>
      <c r="H490" s="39">
        <v>239719155</v>
      </c>
      <c r="K490" s="77" t="str">
        <f t="shared" si="15"/>
        <v>82701</v>
      </c>
      <c r="U490" s="77" t="s">
        <v>1182</v>
      </c>
      <c r="V490">
        <v>1</v>
      </c>
      <c r="W490" s="27"/>
      <c r="X490">
        <f t="shared" si="14"/>
        <v>1</v>
      </c>
      <c r="AE490" s="27" t="s">
        <v>1430</v>
      </c>
      <c r="AF490">
        <v>1</v>
      </c>
    </row>
    <row r="491" spans="1:32" x14ac:dyDescent="0.25">
      <c r="A491" s="77" t="s">
        <v>1183</v>
      </c>
      <c r="B491" s="38" t="s">
        <v>466</v>
      </c>
      <c r="C491" s="39">
        <v>942563895</v>
      </c>
      <c r="D491" s="39">
        <v>956081211</v>
      </c>
      <c r="E491" s="39">
        <v>919083701</v>
      </c>
      <c r="F491" s="39">
        <v>956081211</v>
      </c>
      <c r="G491" s="39">
        <v>956081211</v>
      </c>
      <c r="H491" s="39">
        <v>919083701</v>
      </c>
      <c r="K491" s="77" t="str">
        <f t="shared" si="15"/>
        <v>82800</v>
      </c>
      <c r="U491" s="77" t="s">
        <v>1183</v>
      </c>
      <c r="V491">
        <v>1</v>
      </c>
      <c r="W491" s="27"/>
      <c r="X491">
        <f t="shared" si="14"/>
        <v>1</v>
      </c>
      <c r="AE491" s="27" t="s">
        <v>1523</v>
      </c>
      <c r="AF491">
        <v>1</v>
      </c>
    </row>
    <row r="492" spans="1:32" x14ac:dyDescent="0.25">
      <c r="A492" s="77" t="s">
        <v>1185</v>
      </c>
      <c r="B492" s="40" t="s">
        <v>467</v>
      </c>
      <c r="C492" s="39">
        <v>942563895</v>
      </c>
      <c r="D492" s="39">
        <v>956081211</v>
      </c>
      <c r="E492" s="39">
        <v>919083701</v>
      </c>
      <c r="F492" s="39">
        <v>956081211</v>
      </c>
      <c r="G492" s="39">
        <v>956081211</v>
      </c>
      <c r="H492" s="39">
        <v>919083701</v>
      </c>
      <c r="K492" s="77" t="str">
        <f t="shared" si="15"/>
        <v>82801</v>
      </c>
      <c r="U492" s="77" t="s">
        <v>1185</v>
      </c>
      <c r="V492">
        <v>1</v>
      </c>
      <c r="W492" s="27"/>
      <c r="X492">
        <f t="shared" si="14"/>
        <v>1</v>
      </c>
      <c r="AE492" s="27" t="s">
        <v>1541</v>
      </c>
      <c r="AF492">
        <v>1</v>
      </c>
    </row>
    <row r="493" spans="1:32" x14ac:dyDescent="0.25">
      <c r="A493" s="77" t="s">
        <v>1186</v>
      </c>
      <c r="B493" s="36" t="s">
        <v>468</v>
      </c>
      <c r="C493" s="37">
        <v>4556439356.2599993</v>
      </c>
      <c r="D493" s="37">
        <v>1811810642</v>
      </c>
      <c r="E493" s="37">
        <v>1811810642</v>
      </c>
      <c r="F493" s="37">
        <v>4344448183.2699995</v>
      </c>
      <c r="G493" s="37">
        <v>1811810642</v>
      </c>
      <c r="H493" s="37">
        <v>1811810642</v>
      </c>
      <c r="K493" s="77" t="str">
        <f t="shared" si="15"/>
        <v>83000</v>
      </c>
      <c r="U493" s="77" t="s">
        <v>1186</v>
      </c>
      <c r="V493">
        <v>1</v>
      </c>
      <c r="W493" s="27"/>
      <c r="X493">
        <f t="shared" si="14"/>
        <v>1</v>
      </c>
      <c r="AE493" s="27" t="s">
        <v>1543</v>
      </c>
      <c r="AF493">
        <v>1</v>
      </c>
    </row>
    <row r="494" spans="1:32" x14ac:dyDescent="0.25">
      <c r="A494" s="77" t="s">
        <v>1188</v>
      </c>
      <c r="B494" s="38" t="s">
        <v>469</v>
      </c>
      <c r="C494" s="39"/>
      <c r="D494" s="39"/>
      <c r="E494" s="39"/>
      <c r="F494" s="39"/>
      <c r="G494" s="39"/>
      <c r="H494" s="39"/>
      <c r="K494" s="77" t="str">
        <f t="shared" si="15"/>
        <v>83100</v>
      </c>
      <c r="U494" s="77" t="s">
        <v>1188</v>
      </c>
      <c r="V494">
        <v>1</v>
      </c>
      <c r="W494" s="27"/>
      <c r="X494">
        <f t="shared" si="14"/>
        <v>1</v>
      </c>
      <c r="AE494" s="27" t="s">
        <v>1545</v>
      </c>
      <c r="AF494">
        <v>1</v>
      </c>
    </row>
    <row r="495" spans="1:32" x14ac:dyDescent="0.25">
      <c r="A495" s="77" t="s">
        <v>1190</v>
      </c>
      <c r="B495" s="40" t="s">
        <v>470</v>
      </c>
      <c r="C495" s="39"/>
      <c r="D495" s="39"/>
      <c r="E495" s="39"/>
      <c r="F495" s="39"/>
      <c r="G495" s="39"/>
      <c r="H495" s="39"/>
      <c r="K495" s="77" t="str">
        <f t="shared" si="15"/>
        <v>83101</v>
      </c>
      <c r="U495" s="77" t="s">
        <v>1190</v>
      </c>
      <c r="V495">
        <v>1</v>
      </c>
      <c r="W495" s="27"/>
      <c r="X495">
        <f t="shared" si="14"/>
        <v>1</v>
      </c>
      <c r="AE495" s="27" t="s">
        <v>1583</v>
      </c>
      <c r="AF495">
        <v>1</v>
      </c>
    </row>
    <row r="496" spans="1:32" x14ac:dyDescent="0.25">
      <c r="A496" s="77" t="s">
        <v>1192</v>
      </c>
      <c r="B496" s="40" t="s">
        <v>471</v>
      </c>
      <c r="C496" s="39"/>
      <c r="D496" s="39"/>
      <c r="E496" s="39"/>
      <c r="F496" s="39"/>
      <c r="G496" s="39"/>
      <c r="H496" s="39"/>
      <c r="K496" s="77" t="str">
        <f t="shared" si="15"/>
        <v>83102</v>
      </c>
      <c r="U496" s="77" t="s">
        <v>1192</v>
      </c>
      <c r="V496">
        <v>1</v>
      </c>
      <c r="W496" s="27"/>
      <c r="X496">
        <f t="shared" si="14"/>
        <v>1</v>
      </c>
      <c r="AE496" s="27" t="s">
        <v>1590</v>
      </c>
      <c r="AF496">
        <v>1</v>
      </c>
    </row>
    <row r="497" spans="1:32" x14ac:dyDescent="0.25">
      <c r="A497" s="77" t="s">
        <v>1194</v>
      </c>
      <c r="B497" s="40" t="s">
        <v>472</v>
      </c>
      <c r="C497" s="39"/>
      <c r="D497" s="39"/>
      <c r="E497" s="39"/>
      <c r="F497" s="39"/>
      <c r="G497" s="39"/>
      <c r="H497" s="39"/>
      <c r="K497" s="77" t="str">
        <f t="shared" si="15"/>
        <v>83106</v>
      </c>
      <c r="U497" s="77" t="s">
        <v>1194</v>
      </c>
      <c r="V497">
        <v>1</v>
      </c>
      <c r="W497" s="27"/>
      <c r="X497">
        <f t="shared" si="14"/>
        <v>1</v>
      </c>
      <c r="AE497" s="27" t="s">
        <v>1592</v>
      </c>
      <c r="AF497">
        <v>1</v>
      </c>
    </row>
    <row r="498" spans="1:32" x14ac:dyDescent="0.25">
      <c r="A498" s="77" t="s">
        <v>1196</v>
      </c>
      <c r="B498" s="38" t="s">
        <v>473</v>
      </c>
      <c r="C498" s="39">
        <v>4554693126.3099995</v>
      </c>
      <c r="D498" s="39">
        <v>1811810642</v>
      </c>
      <c r="E498" s="39">
        <v>1811810642</v>
      </c>
      <c r="F498" s="39">
        <v>4342701953.4699993</v>
      </c>
      <c r="G498" s="39">
        <v>1811810642</v>
      </c>
      <c r="H498" s="39">
        <v>1811810642</v>
      </c>
      <c r="K498" s="77" t="str">
        <f t="shared" si="15"/>
        <v>83200</v>
      </c>
      <c r="U498" s="77" t="s">
        <v>1196</v>
      </c>
      <c r="V498">
        <v>1</v>
      </c>
      <c r="W498" s="27"/>
      <c r="X498">
        <f t="shared" si="14"/>
        <v>1</v>
      </c>
      <c r="AE498" s="27" t="s">
        <v>1601</v>
      </c>
      <c r="AF498">
        <v>1</v>
      </c>
    </row>
    <row r="499" spans="1:32" x14ac:dyDescent="0.25">
      <c r="A499" s="77" t="s">
        <v>1198</v>
      </c>
      <c r="B499" s="40" t="s">
        <v>474</v>
      </c>
      <c r="C499" s="39"/>
      <c r="D499" s="39"/>
      <c r="E499" s="39"/>
      <c r="F499" s="39"/>
      <c r="G499" s="39"/>
      <c r="H499" s="39"/>
      <c r="K499" s="77" t="str">
        <f t="shared" si="15"/>
        <v>83201</v>
      </c>
      <c r="U499" s="77" t="s">
        <v>1198</v>
      </c>
      <c r="V499">
        <v>1</v>
      </c>
      <c r="W499" s="27"/>
      <c r="X499">
        <f t="shared" si="14"/>
        <v>1</v>
      </c>
      <c r="AE499" s="27" t="s">
        <v>1271</v>
      </c>
      <c r="AF499">
        <v>1</v>
      </c>
    </row>
    <row r="500" spans="1:32" x14ac:dyDescent="0.25">
      <c r="A500" s="77" t="s">
        <v>1200</v>
      </c>
      <c r="B500" s="40" t="s">
        <v>475</v>
      </c>
      <c r="C500" s="39"/>
      <c r="D500" s="39"/>
      <c r="E500" s="39"/>
      <c r="F500" s="39"/>
      <c r="G500" s="39"/>
      <c r="H500" s="39"/>
      <c r="K500" s="77" t="str">
        <f t="shared" si="15"/>
        <v>83202</v>
      </c>
      <c r="U500" s="77" t="s">
        <v>1200</v>
      </c>
      <c r="V500">
        <v>1</v>
      </c>
      <c r="W500" s="27"/>
      <c r="X500">
        <f t="shared" si="14"/>
        <v>1</v>
      </c>
      <c r="AE500" s="27" t="s">
        <v>1273</v>
      </c>
      <c r="AF500">
        <v>1</v>
      </c>
    </row>
    <row r="501" spans="1:32" x14ac:dyDescent="0.25">
      <c r="A501" s="77" t="s">
        <v>1202</v>
      </c>
      <c r="B501" s="40" t="s">
        <v>476</v>
      </c>
      <c r="C501" s="39">
        <v>1172672982.2</v>
      </c>
      <c r="D501" s="39"/>
      <c r="E501" s="39"/>
      <c r="F501" s="39">
        <v>775496913.26999998</v>
      </c>
      <c r="G501" s="39"/>
      <c r="H501" s="39"/>
      <c r="K501" s="77" t="str">
        <f t="shared" si="15"/>
        <v>83203</v>
      </c>
      <c r="U501" s="77" t="s">
        <v>1202</v>
      </c>
      <c r="V501">
        <v>1</v>
      </c>
      <c r="W501" s="27"/>
      <c r="X501">
        <f t="shared" si="14"/>
        <v>1</v>
      </c>
      <c r="AE501" s="27" t="s">
        <v>1274</v>
      </c>
      <c r="AF501">
        <v>1</v>
      </c>
    </row>
    <row r="502" spans="1:32" x14ac:dyDescent="0.25">
      <c r="A502" s="77" t="s">
        <v>1204</v>
      </c>
      <c r="B502" s="40" t="s">
        <v>477</v>
      </c>
      <c r="C502" s="39">
        <v>5835412.4000000004</v>
      </c>
      <c r="D502" s="39"/>
      <c r="E502" s="39"/>
      <c r="F502" s="39">
        <v>8280000</v>
      </c>
      <c r="G502" s="39"/>
      <c r="H502" s="39"/>
      <c r="K502" s="77" t="str">
        <f t="shared" si="15"/>
        <v>83204</v>
      </c>
      <c r="U502" s="77" t="s">
        <v>1204</v>
      </c>
      <c r="V502">
        <v>1</v>
      </c>
      <c r="W502" s="27"/>
      <c r="X502">
        <f t="shared" si="14"/>
        <v>1</v>
      </c>
      <c r="AE502" s="27" t="s">
        <v>1275</v>
      </c>
      <c r="AF502">
        <v>1</v>
      </c>
    </row>
    <row r="503" spans="1:32" x14ac:dyDescent="0.25">
      <c r="A503" s="77" t="s">
        <v>1206</v>
      </c>
      <c r="B503" s="40" t="s">
        <v>478</v>
      </c>
      <c r="C503" s="39">
        <v>3083755236.1399994</v>
      </c>
      <c r="D503" s="39">
        <v>1661164813</v>
      </c>
      <c r="E503" s="39">
        <v>1661164813</v>
      </c>
      <c r="F503" s="39">
        <v>3225313535.4899998</v>
      </c>
      <c r="G503" s="39">
        <v>1661164813</v>
      </c>
      <c r="H503" s="39">
        <v>1661164813</v>
      </c>
      <c r="K503" s="77" t="str">
        <f t="shared" si="15"/>
        <v>83206</v>
      </c>
      <c r="U503" s="77" t="s">
        <v>1206</v>
      </c>
      <c r="V503">
        <v>1</v>
      </c>
      <c r="W503" s="27"/>
      <c r="X503">
        <f t="shared" si="14"/>
        <v>1</v>
      </c>
      <c r="AE503" s="27" t="s">
        <v>1276</v>
      </c>
      <c r="AF503">
        <v>1</v>
      </c>
    </row>
    <row r="504" spans="1:32" x14ac:dyDescent="0.25">
      <c r="A504" s="77" t="s">
        <v>1208</v>
      </c>
      <c r="B504" s="40" t="s">
        <v>479</v>
      </c>
      <c r="C504" s="39">
        <v>0</v>
      </c>
      <c r="D504" s="39">
        <v>61000000</v>
      </c>
      <c r="E504" s="39">
        <v>61000000</v>
      </c>
      <c r="F504" s="39">
        <v>2687655.99</v>
      </c>
      <c r="G504" s="39">
        <v>61000000</v>
      </c>
      <c r="H504" s="39">
        <v>61000000</v>
      </c>
      <c r="K504" s="77" t="str">
        <f t="shared" si="15"/>
        <v>83207</v>
      </c>
      <c r="U504" s="77" t="s">
        <v>1208</v>
      </c>
      <c r="V504">
        <v>1</v>
      </c>
      <c r="W504" s="27"/>
      <c r="X504">
        <f t="shared" si="14"/>
        <v>1</v>
      </c>
      <c r="AE504" s="27" t="s">
        <v>1277</v>
      </c>
      <c r="AF504">
        <v>1</v>
      </c>
    </row>
    <row r="505" spans="1:32" x14ac:dyDescent="0.25">
      <c r="A505" s="77" t="s">
        <v>1210</v>
      </c>
      <c r="B505" s="40" t="s">
        <v>480</v>
      </c>
      <c r="C505" s="39">
        <v>63898909.290000007</v>
      </c>
      <c r="D505" s="39"/>
      <c r="E505" s="39"/>
      <c r="F505" s="39">
        <v>87756137.459999993</v>
      </c>
      <c r="G505" s="39"/>
      <c r="H505" s="39"/>
      <c r="K505" s="77" t="str">
        <f t="shared" si="15"/>
        <v>83209</v>
      </c>
      <c r="U505" s="77" t="s">
        <v>1210</v>
      </c>
      <c r="V505">
        <v>1</v>
      </c>
      <c r="W505" s="27"/>
      <c r="X505">
        <f t="shared" si="14"/>
        <v>1</v>
      </c>
      <c r="AE505" s="27" t="s">
        <v>1278</v>
      </c>
      <c r="AF505">
        <v>1</v>
      </c>
    </row>
    <row r="506" spans="1:32" x14ac:dyDescent="0.25">
      <c r="A506" s="77" t="s">
        <v>1212</v>
      </c>
      <c r="B506" s="40" t="s">
        <v>481</v>
      </c>
      <c r="C506" s="39"/>
      <c r="D506" s="39">
        <v>89645829</v>
      </c>
      <c r="E506" s="39">
        <v>89645829</v>
      </c>
      <c r="F506" s="39"/>
      <c r="G506" s="39">
        <v>89645829</v>
      </c>
      <c r="H506" s="39">
        <v>89645829</v>
      </c>
      <c r="K506" s="77" t="str">
        <f t="shared" si="15"/>
        <v>83210</v>
      </c>
      <c r="U506" s="77" t="s">
        <v>1212</v>
      </c>
      <c r="V506">
        <v>1</v>
      </c>
      <c r="W506" s="27"/>
      <c r="X506">
        <f t="shared" si="14"/>
        <v>1</v>
      </c>
      <c r="AE506" s="27" t="s">
        <v>1279</v>
      </c>
      <c r="AF506">
        <v>1</v>
      </c>
    </row>
    <row r="507" spans="1:32" x14ac:dyDescent="0.25">
      <c r="A507" s="77" t="s">
        <v>1214</v>
      </c>
      <c r="B507" s="40" t="s">
        <v>482</v>
      </c>
      <c r="C507" s="39"/>
      <c r="D507" s="39"/>
      <c r="E507" s="39"/>
      <c r="F507" s="39"/>
      <c r="G507" s="39"/>
      <c r="H507" s="39"/>
      <c r="K507" s="77" t="str">
        <f t="shared" si="15"/>
        <v>83211</v>
      </c>
      <c r="U507" s="77" t="s">
        <v>1214</v>
      </c>
      <c r="V507">
        <v>1</v>
      </c>
      <c r="W507" s="27"/>
      <c r="X507">
        <f t="shared" si="14"/>
        <v>1</v>
      </c>
      <c r="AE507" s="27"/>
    </row>
    <row r="508" spans="1:32" x14ac:dyDescent="0.25">
      <c r="A508" s="77" t="s">
        <v>1216</v>
      </c>
      <c r="B508" s="40" t="s">
        <v>483</v>
      </c>
      <c r="C508" s="39">
        <v>1192320.82</v>
      </c>
      <c r="D508" s="39"/>
      <c r="E508" s="39"/>
      <c r="F508" s="39">
        <v>3759752.12</v>
      </c>
      <c r="G508" s="39"/>
      <c r="H508" s="39"/>
      <c r="K508" s="77" t="str">
        <f t="shared" si="15"/>
        <v>83212</v>
      </c>
      <c r="U508" s="77" t="s">
        <v>1216</v>
      </c>
      <c r="V508">
        <v>1</v>
      </c>
      <c r="W508" s="27"/>
      <c r="X508">
        <f t="shared" si="14"/>
        <v>1</v>
      </c>
      <c r="AE508" s="27"/>
    </row>
    <row r="509" spans="1:32" x14ac:dyDescent="0.25">
      <c r="A509" s="77" t="s">
        <v>1218</v>
      </c>
      <c r="B509" s="40" t="s">
        <v>484</v>
      </c>
      <c r="C509" s="39"/>
      <c r="D509" s="39"/>
      <c r="E509" s="39"/>
      <c r="F509" s="39"/>
      <c r="G509" s="39"/>
      <c r="H509" s="39"/>
      <c r="K509" s="77" t="str">
        <f t="shared" si="15"/>
        <v>83213</v>
      </c>
      <c r="U509" s="77" t="s">
        <v>1218</v>
      </c>
      <c r="V509">
        <v>1</v>
      </c>
      <c r="W509" s="27"/>
      <c r="X509">
        <f t="shared" si="14"/>
        <v>1</v>
      </c>
      <c r="AE509" s="27"/>
    </row>
    <row r="510" spans="1:32" x14ac:dyDescent="0.25">
      <c r="A510" s="77" t="s">
        <v>1222</v>
      </c>
      <c r="B510" s="40" t="s">
        <v>486</v>
      </c>
      <c r="C510" s="39">
        <v>0</v>
      </c>
      <c r="D510" s="39"/>
      <c r="E510" s="39"/>
      <c r="F510" s="39"/>
      <c r="G510" s="39"/>
      <c r="H510" s="39"/>
      <c r="K510" s="77" t="str">
        <f t="shared" si="15"/>
        <v>83217</v>
      </c>
      <c r="U510" s="77" t="s">
        <v>1222</v>
      </c>
      <c r="V510">
        <v>1</v>
      </c>
      <c r="W510" s="27"/>
      <c r="X510">
        <f t="shared" si="14"/>
        <v>1</v>
      </c>
      <c r="AE510" s="27"/>
    </row>
    <row r="511" spans="1:32" x14ac:dyDescent="0.25">
      <c r="A511" s="77" t="s">
        <v>1230</v>
      </c>
      <c r="B511" s="40" t="s">
        <v>490</v>
      </c>
      <c r="C511" s="39"/>
      <c r="D511" s="39"/>
      <c r="E511" s="39"/>
      <c r="F511" s="39"/>
      <c r="G511" s="39"/>
      <c r="H511" s="39"/>
      <c r="K511" s="77" t="str">
        <f t="shared" si="15"/>
        <v>83226</v>
      </c>
      <c r="U511" s="77" t="s">
        <v>1230</v>
      </c>
      <c r="V511">
        <v>1</v>
      </c>
      <c r="W511" s="27"/>
      <c r="X511">
        <f t="shared" si="14"/>
        <v>1</v>
      </c>
      <c r="AE511" s="27"/>
    </row>
    <row r="512" spans="1:32" x14ac:dyDescent="0.25">
      <c r="A512" s="77" t="s">
        <v>1232</v>
      </c>
      <c r="B512" s="40" t="s">
        <v>491</v>
      </c>
      <c r="C512" s="39"/>
      <c r="D512" s="39"/>
      <c r="E512" s="39"/>
      <c r="F512" s="39"/>
      <c r="G512" s="39"/>
      <c r="H512" s="39"/>
      <c r="K512" s="77" t="str">
        <f t="shared" si="15"/>
        <v>83228</v>
      </c>
      <c r="U512" s="77" t="s">
        <v>1232</v>
      </c>
      <c r="V512">
        <v>1</v>
      </c>
      <c r="W512" s="27"/>
      <c r="X512">
        <f t="shared" si="14"/>
        <v>1</v>
      </c>
      <c r="AE512" s="27"/>
    </row>
    <row r="513" spans="1:31" x14ac:dyDescent="0.25">
      <c r="A513" s="77" t="s">
        <v>1234</v>
      </c>
      <c r="B513" s="40" t="s">
        <v>492</v>
      </c>
      <c r="C513" s="39"/>
      <c r="D513" s="39"/>
      <c r="E513" s="39"/>
      <c r="F513" s="39"/>
      <c r="G513" s="39"/>
      <c r="H513" s="39"/>
      <c r="K513" s="77" t="str">
        <f t="shared" si="15"/>
        <v>83230</v>
      </c>
      <c r="U513" s="77" t="s">
        <v>1234</v>
      </c>
      <c r="V513">
        <v>1</v>
      </c>
      <c r="W513" s="27"/>
      <c r="X513">
        <f t="shared" si="14"/>
        <v>1</v>
      </c>
      <c r="AE513" s="27"/>
    </row>
    <row r="514" spans="1:31" x14ac:dyDescent="0.25">
      <c r="A514" s="77" t="s">
        <v>1236</v>
      </c>
      <c r="B514" s="40" t="s">
        <v>493</v>
      </c>
      <c r="C514" s="39"/>
      <c r="D514" s="39"/>
      <c r="E514" s="39"/>
      <c r="F514" s="39"/>
      <c r="G514" s="39"/>
      <c r="H514" s="39"/>
      <c r="K514" s="77" t="str">
        <f t="shared" si="15"/>
        <v>83231</v>
      </c>
      <c r="U514" s="77" t="s">
        <v>1236</v>
      </c>
      <c r="V514">
        <v>1</v>
      </c>
      <c r="W514" s="27"/>
      <c r="X514">
        <f t="shared" si="14"/>
        <v>1</v>
      </c>
      <c r="AE514" s="27"/>
    </row>
    <row r="515" spans="1:31" x14ac:dyDescent="0.25">
      <c r="A515" s="77" t="s">
        <v>1240</v>
      </c>
      <c r="B515" s="40" t="s">
        <v>495</v>
      </c>
      <c r="C515" s="39"/>
      <c r="D515" s="39"/>
      <c r="E515" s="39"/>
      <c r="F515" s="39"/>
      <c r="G515" s="39"/>
      <c r="H515" s="39"/>
      <c r="K515" s="77" t="str">
        <f t="shared" si="15"/>
        <v>83233</v>
      </c>
      <c r="U515" s="77" t="s">
        <v>1240</v>
      </c>
      <c r="V515">
        <v>1</v>
      </c>
      <c r="W515" s="27"/>
      <c r="X515">
        <f t="shared" si="14"/>
        <v>1</v>
      </c>
      <c r="AE515" s="27"/>
    </row>
    <row r="516" spans="1:31" x14ac:dyDescent="0.25">
      <c r="A516" s="77" t="s">
        <v>1242</v>
      </c>
      <c r="B516" s="40" t="s">
        <v>496</v>
      </c>
      <c r="C516" s="39"/>
      <c r="D516" s="39"/>
      <c r="E516" s="39"/>
      <c r="F516" s="39"/>
      <c r="G516" s="39"/>
      <c r="H516" s="39"/>
      <c r="K516" s="77" t="str">
        <f t="shared" si="15"/>
        <v>83235</v>
      </c>
      <c r="U516" s="77" t="s">
        <v>1242</v>
      </c>
      <c r="V516">
        <v>1</v>
      </c>
      <c r="W516" s="27"/>
      <c r="X516">
        <f t="shared" ref="X516:X592" si="16">+V516+W516</f>
        <v>1</v>
      </c>
      <c r="AE516" s="27"/>
    </row>
    <row r="517" spans="1:31" x14ac:dyDescent="0.25">
      <c r="A517" s="77" t="s">
        <v>1244</v>
      </c>
      <c r="B517" s="40" t="s">
        <v>497</v>
      </c>
      <c r="C517" s="39"/>
      <c r="D517" s="39"/>
      <c r="E517" s="39"/>
      <c r="F517" s="39"/>
      <c r="G517" s="39"/>
      <c r="H517" s="39"/>
      <c r="K517" s="77" t="str">
        <f t="shared" si="15"/>
        <v>83236</v>
      </c>
      <c r="U517" s="77" t="s">
        <v>1244</v>
      </c>
      <c r="V517">
        <v>1</v>
      </c>
      <c r="W517" s="27"/>
      <c r="X517">
        <f t="shared" si="16"/>
        <v>1</v>
      </c>
      <c r="AE517" s="27"/>
    </row>
    <row r="518" spans="1:31" x14ac:dyDescent="0.25">
      <c r="A518" s="77" t="s">
        <v>1246</v>
      </c>
      <c r="B518" s="40" t="s">
        <v>498</v>
      </c>
      <c r="C518" s="39"/>
      <c r="D518" s="39"/>
      <c r="E518" s="39"/>
      <c r="F518" s="39"/>
      <c r="G518" s="39"/>
      <c r="H518" s="39"/>
      <c r="K518" s="77" t="str">
        <f t="shared" ref="K518:K561" si="17">MID(B518,1,5)</f>
        <v>83239</v>
      </c>
      <c r="U518" s="77" t="s">
        <v>1246</v>
      </c>
      <c r="V518">
        <v>1</v>
      </c>
      <c r="W518" s="27"/>
      <c r="X518">
        <f t="shared" si="16"/>
        <v>1</v>
      </c>
      <c r="AE518" s="27"/>
    </row>
    <row r="519" spans="1:31" x14ac:dyDescent="0.25">
      <c r="A519" s="77" t="s">
        <v>1249</v>
      </c>
      <c r="B519" s="40" t="s">
        <v>500</v>
      </c>
      <c r="C519" s="39"/>
      <c r="D519" s="39"/>
      <c r="E519" s="39"/>
      <c r="F519" s="39"/>
      <c r="G519" s="39"/>
      <c r="H519" s="39"/>
      <c r="K519" s="77" t="str">
        <f t="shared" si="17"/>
        <v>83243</v>
      </c>
      <c r="U519" s="77" t="s">
        <v>1249</v>
      </c>
      <c r="V519">
        <v>1</v>
      </c>
      <c r="W519" s="27"/>
      <c r="X519">
        <f t="shared" si="16"/>
        <v>1</v>
      </c>
      <c r="AE519" s="27"/>
    </row>
    <row r="520" spans="1:31" x14ac:dyDescent="0.25">
      <c r="A520" s="77" t="s">
        <v>1251</v>
      </c>
      <c r="B520" s="40" t="s">
        <v>501</v>
      </c>
      <c r="C520" s="39"/>
      <c r="D520" s="39"/>
      <c r="E520" s="39"/>
      <c r="F520" s="39"/>
      <c r="G520" s="39"/>
      <c r="H520" s="39"/>
      <c r="K520" s="77" t="str">
        <f t="shared" si="17"/>
        <v>83244</v>
      </c>
      <c r="U520" s="77" t="s">
        <v>1251</v>
      </c>
      <c r="V520">
        <v>1</v>
      </c>
      <c r="W520" s="27"/>
      <c r="X520">
        <f t="shared" si="16"/>
        <v>1</v>
      </c>
      <c r="AE520" s="27"/>
    </row>
    <row r="521" spans="1:31" x14ac:dyDescent="0.25">
      <c r="A521" s="77" t="s">
        <v>1253</v>
      </c>
      <c r="B521" s="40" t="s">
        <v>502</v>
      </c>
      <c r="C521" s="39"/>
      <c r="D521" s="39"/>
      <c r="E521" s="39"/>
      <c r="F521" s="39"/>
      <c r="G521" s="39"/>
      <c r="H521" s="39"/>
      <c r="K521" s="77" t="str">
        <f t="shared" si="17"/>
        <v>83245</v>
      </c>
      <c r="U521" s="77" t="s">
        <v>1253</v>
      </c>
      <c r="V521">
        <v>1</v>
      </c>
      <c r="W521" s="27"/>
      <c r="X521">
        <f t="shared" si="16"/>
        <v>1</v>
      </c>
      <c r="AE521" s="27"/>
    </row>
    <row r="522" spans="1:31" x14ac:dyDescent="0.25">
      <c r="A522" s="77" t="s">
        <v>1255</v>
      </c>
      <c r="B522" s="40" t="s">
        <v>503</v>
      </c>
      <c r="C522" s="39"/>
      <c r="D522" s="39"/>
      <c r="E522" s="39"/>
      <c r="F522" s="39"/>
      <c r="G522" s="39"/>
      <c r="H522" s="39"/>
      <c r="K522" s="77" t="str">
        <f t="shared" si="17"/>
        <v>83246</v>
      </c>
      <c r="U522" s="77" t="s">
        <v>1255</v>
      </c>
      <c r="V522">
        <v>1</v>
      </c>
      <c r="W522" s="27"/>
      <c r="X522">
        <f t="shared" si="16"/>
        <v>1</v>
      </c>
      <c r="AE522" s="27"/>
    </row>
    <row r="523" spans="1:31" x14ac:dyDescent="0.25">
      <c r="A523" s="77" t="s">
        <v>1257</v>
      </c>
      <c r="B523" s="40" t="s">
        <v>504</v>
      </c>
      <c r="C523" s="39"/>
      <c r="D523" s="39"/>
      <c r="E523" s="39"/>
      <c r="F523" s="39"/>
      <c r="G523" s="39"/>
      <c r="H523" s="39"/>
      <c r="K523" s="77" t="str">
        <f t="shared" si="17"/>
        <v>83247</v>
      </c>
      <c r="U523" s="77" t="s">
        <v>1257</v>
      </c>
      <c r="V523">
        <v>1</v>
      </c>
      <c r="W523" s="27"/>
      <c r="X523">
        <f t="shared" si="16"/>
        <v>1</v>
      </c>
      <c r="AE523" s="27"/>
    </row>
    <row r="524" spans="1:31" x14ac:dyDescent="0.25">
      <c r="A524" s="77" t="s">
        <v>1261</v>
      </c>
      <c r="B524" s="40" t="s">
        <v>506</v>
      </c>
      <c r="C524" s="39">
        <v>2500000</v>
      </c>
      <c r="D524" s="39"/>
      <c r="E524" s="39"/>
      <c r="F524" s="39">
        <v>4700000</v>
      </c>
      <c r="G524" s="39"/>
      <c r="H524" s="39"/>
      <c r="K524" s="77" t="str">
        <f t="shared" si="17"/>
        <v>83249</v>
      </c>
      <c r="U524" s="77" t="s">
        <v>1261</v>
      </c>
      <c r="V524">
        <v>1</v>
      </c>
      <c r="W524" s="27"/>
      <c r="X524">
        <f t="shared" si="16"/>
        <v>1</v>
      </c>
      <c r="AE524" s="27"/>
    </row>
    <row r="525" spans="1:31" x14ac:dyDescent="0.25">
      <c r="A525" s="77" t="s">
        <v>1263</v>
      </c>
      <c r="B525" s="40" t="s">
        <v>507</v>
      </c>
      <c r="C525" s="39"/>
      <c r="D525" s="39"/>
      <c r="E525" s="39"/>
      <c r="F525" s="39"/>
      <c r="G525" s="39"/>
      <c r="H525" s="39"/>
      <c r="K525" s="77" t="str">
        <f t="shared" si="17"/>
        <v>83250</v>
      </c>
      <c r="U525" s="77" t="s">
        <v>1263</v>
      </c>
      <c r="V525">
        <v>1</v>
      </c>
      <c r="W525" s="27"/>
      <c r="X525">
        <f t="shared" si="16"/>
        <v>1</v>
      </c>
      <c r="AE525" s="27"/>
    </row>
    <row r="526" spans="1:31" x14ac:dyDescent="0.25">
      <c r="A526" s="77" t="s">
        <v>1267</v>
      </c>
      <c r="B526" s="40" t="s">
        <v>509</v>
      </c>
      <c r="C526" s="39"/>
      <c r="D526" s="39"/>
      <c r="E526" s="39"/>
      <c r="F526" s="39"/>
      <c r="G526" s="39"/>
      <c r="H526" s="39"/>
      <c r="K526" s="77" t="str">
        <f t="shared" si="17"/>
        <v>83252</v>
      </c>
      <c r="U526" s="77" t="s">
        <v>1267</v>
      </c>
      <c r="V526">
        <v>1</v>
      </c>
      <c r="W526" s="27"/>
      <c r="X526">
        <f t="shared" si="16"/>
        <v>1</v>
      </c>
      <c r="AE526" s="27"/>
    </row>
    <row r="527" spans="1:31" x14ac:dyDescent="0.25">
      <c r="A527" s="77" t="s">
        <v>1269</v>
      </c>
      <c r="B527" s="40" t="s">
        <v>510</v>
      </c>
      <c r="C527" s="39"/>
      <c r="D527" s="39"/>
      <c r="E527" s="39"/>
      <c r="F527" s="39"/>
      <c r="G527" s="39"/>
      <c r="H527" s="39"/>
      <c r="K527" s="77" t="str">
        <f t="shared" si="17"/>
        <v>83253</v>
      </c>
      <c r="U527" s="77" t="s">
        <v>1269</v>
      </c>
      <c r="V527">
        <v>1</v>
      </c>
      <c r="W527" s="27"/>
      <c r="X527">
        <f t="shared" si="16"/>
        <v>1</v>
      </c>
      <c r="AE527" s="27"/>
    </row>
    <row r="528" spans="1:31" x14ac:dyDescent="0.25">
      <c r="A528" s="77" t="s">
        <v>1285</v>
      </c>
      <c r="B528" s="40" t="s">
        <v>1284</v>
      </c>
      <c r="C528" s="39"/>
      <c r="D528" s="39"/>
      <c r="E528" s="39"/>
      <c r="F528" s="39"/>
      <c r="G528" s="39"/>
      <c r="H528" s="39"/>
      <c r="K528" s="77" t="str">
        <f t="shared" si="17"/>
        <v>83254</v>
      </c>
      <c r="U528" s="77" t="s">
        <v>1285</v>
      </c>
      <c r="V528">
        <v>1</v>
      </c>
      <c r="W528" s="27"/>
      <c r="X528">
        <f t="shared" si="16"/>
        <v>1</v>
      </c>
      <c r="AE528" s="27"/>
    </row>
    <row r="529" spans="1:31" x14ac:dyDescent="0.25">
      <c r="A529" s="77" t="s">
        <v>1426</v>
      </c>
      <c r="B529" s="40" t="s">
        <v>1410</v>
      </c>
      <c r="C529" s="39"/>
      <c r="D529" s="39"/>
      <c r="E529" s="39"/>
      <c r="F529" s="39"/>
      <c r="G529" s="39"/>
      <c r="H529" s="39"/>
      <c r="K529" s="77" t="str">
        <f t="shared" si="17"/>
        <v>83255</v>
      </c>
      <c r="U529" s="77" t="s">
        <v>1426</v>
      </c>
      <c r="V529">
        <v>1</v>
      </c>
      <c r="W529" s="27"/>
      <c r="X529">
        <f t="shared" si="16"/>
        <v>1</v>
      </c>
      <c r="AE529" s="27"/>
    </row>
    <row r="530" spans="1:31" x14ac:dyDescent="0.25">
      <c r="A530" s="77" t="s">
        <v>1428</v>
      </c>
      <c r="B530" s="40" t="s">
        <v>1411</v>
      </c>
      <c r="C530" s="39"/>
      <c r="D530" s="39"/>
      <c r="E530" s="39"/>
      <c r="F530" s="39"/>
      <c r="G530" s="39"/>
      <c r="H530" s="39"/>
      <c r="K530" s="77" t="str">
        <f t="shared" si="17"/>
        <v>83256</v>
      </c>
      <c r="U530" s="77" t="s">
        <v>1428</v>
      </c>
      <c r="V530">
        <v>1</v>
      </c>
      <c r="W530" s="27"/>
      <c r="X530">
        <f t="shared" si="16"/>
        <v>1</v>
      </c>
      <c r="AE530" s="27"/>
    </row>
    <row r="531" spans="1:31" x14ac:dyDescent="0.25">
      <c r="A531" s="77" t="s">
        <v>1430</v>
      </c>
      <c r="B531" s="40" t="s">
        <v>1412</v>
      </c>
      <c r="C531" s="39"/>
      <c r="D531" s="39"/>
      <c r="E531" s="39"/>
      <c r="F531" s="39">
        <v>10503712</v>
      </c>
      <c r="G531" s="39"/>
      <c r="H531" s="39"/>
      <c r="K531" s="77" t="str">
        <f t="shared" si="17"/>
        <v>83258</v>
      </c>
      <c r="U531" s="77" t="s">
        <v>1430</v>
      </c>
      <c r="V531">
        <v>1</v>
      </c>
      <c r="W531" s="27"/>
      <c r="X531">
        <f t="shared" si="16"/>
        <v>1</v>
      </c>
      <c r="AE531" s="27"/>
    </row>
    <row r="532" spans="1:31" x14ac:dyDescent="0.25">
      <c r="A532" s="77" t="s">
        <v>1543</v>
      </c>
      <c r="B532" s="40" t="s">
        <v>1534</v>
      </c>
      <c r="C532" s="39"/>
      <c r="D532" s="39"/>
      <c r="E532" s="39"/>
      <c r="F532" s="39"/>
      <c r="G532" s="39"/>
      <c r="H532" s="39"/>
      <c r="K532" s="77" t="str">
        <f t="shared" si="17"/>
        <v>83262</v>
      </c>
      <c r="U532" s="77" t="s">
        <v>1543</v>
      </c>
      <c r="V532">
        <v>1</v>
      </c>
      <c r="W532" s="27"/>
      <c r="X532">
        <f t="shared" si="16"/>
        <v>1</v>
      </c>
      <c r="AE532" s="27"/>
    </row>
    <row r="533" spans="1:31" x14ac:dyDescent="0.25">
      <c r="A533" s="77" t="s">
        <v>1545</v>
      </c>
      <c r="B533" s="40" t="s">
        <v>1535</v>
      </c>
      <c r="C533" s="39"/>
      <c r="D533" s="39"/>
      <c r="E533" s="39"/>
      <c r="F533" s="39"/>
      <c r="G533" s="39"/>
      <c r="H533" s="39"/>
      <c r="K533" s="77" t="str">
        <f t="shared" si="17"/>
        <v>83263</v>
      </c>
      <c r="U533" s="77" t="s">
        <v>1545</v>
      </c>
      <c r="V533">
        <v>1</v>
      </c>
      <c r="W533" s="27"/>
      <c r="X533">
        <f t="shared" si="16"/>
        <v>1</v>
      </c>
      <c r="AE533" s="27"/>
    </row>
    <row r="534" spans="1:31" x14ac:dyDescent="0.25">
      <c r="A534" s="77" t="s">
        <v>1583</v>
      </c>
      <c r="B534" s="40" t="s">
        <v>1559</v>
      </c>
      <c r="C534" s="39">
        <v>1000000</v>
      </c>
      <c r="D534" s="39"/>
      <c r="E534" s="39"/>
      <c r="F534" s="39">
        <v>1000000</v>
      </c>
      <c r="G534" s="39"/>
      <c r="H534" s="39"/>
      <c r="K534" s="77" t="str">
        <f t="shared" si="17"/>
        <v>83264</v>
      </c>
      <c r="U534" s="77" t="s">
        <v>1583</v>
      </c>
      <c r="V534">
        <v>1</v>
      </c>
      <c r="W534" s="27"/>
      <c r="X534">
        <f t="shared" si="16"/>
        <v>1</v>
      </c>
      <c r="AE534" s="27"/>
    </row>
    <row r="535" spans="1:31" x14ac:dyDescent="0.25">
      <c r="A535" s="77" t="s">
        <v>1590</v>
      </c>
      <c r="B535" s="40" t="s">
        <v>1586</v>
      </c>
      <c r="C535" s="39">
        <v>19265664.460000001</v>
      </c>
      <c r="D535" s="39"/>
      <c r="E535" s="39"/>
      <c r="F535" s="39">
        <v>14752359.039999999</v>
      </c>
      <c r="G535" s="39"/>
      <c r="H535" s="39"/>
      <c r="K535" s="77" t="str">
        <f t="shared" si="17"/>
        <v>83265</v>
      </c>
      <c r="U535" s="77" t="s">
        <v>1590</v>
      </c>
      <c r="V535">
        <v>1</v>
      </c>
      <c r="W535" s="27"/>
      <c r="X535">
        <f t="shared" si="16"/>
        <v>1</v>
      </c>
      <c r="AE535" s="27"/>
    </row>
    <row r="536" spans="1:31" x14ac:dyDescent="0.25">
      <c r="A536" s="77" t="s">
        <v>1592</v>
      </c>
      <c r="B536" s="40" t="s">
        <v>1587</v>
      </c>
      <c r="C536" s="39"/>
      <c r="D536" s="39"/>
      <c r="E536" s="39"/>
      <c r="F536" s="39">
        <v>1975275</v>
      </c>
      <c r="G536" s="39"/>
      <c r="H536" s="39"/>
      <c r="K536" s="77" t="str">
        <f t="shared" si="17"/>
        <v>83266</v>
      </c>
      <c r="U536" s="77" t="s">
        <v>1592</v>
      </c>
      <c r="V536">
        <v>1</v>
      </c>
      <c r="W536" s="27"/>
      <c r="X536">
        <f t="shared" si="16"/>
        <v>1</v>
      </c>
      <c r="AE536" s="27"/>
    </row>
    <row r="537" spans="1:31" x14ac:dyDescent="0.25">
      <c r="A537" s="77" t="s">
        <v>1601</v>
      </c>
      <c r="B537" s="40" t="s">
        <v>1600</v>
      </c>
      <c r="C537" s="39">
        <v>25542000</v>
      </c>
      <c r="D537" s="39"/>
      <c r="E537" s="39"/>
      <c r="F537" s="39">
        <v>15755568</v>
      </c>
      <c r="G537" s="39"/>
      <c r="H537" s="39"/>
      <c r="K537" s="77" t="str">
        <f t="shared" si="17"/>
        <v>83259</v>
      </c>
      <c r="U537" s="77" t="s">
        <v>1601</v>
      </c>
      <c r="V537">
        <v>1</v>
      </c>
      <c r="W537" s="27"/>
      <c r="X537">
        <f t="shared" si="16"/>
        <v>1</v>
      </c>
      <c r="AE537" s="27"/>
    </row>
    <row r="538" spans="1:31" x14ac:dyDescent="0.25">
      <c r="A538" s="77" t="s">
        <v>1303</v>
      </c>
      <c r="B538" s="40" t="s">
        <v>1684</v>
      </c>
      <c r="C538" s="39"/>
      <c r="D538" s="39"/>
      <c r="E538" s="39"/>
      <c r="F538" s="39"/>
      <c r="G538" s="39"/>
      <c r="H538" s="39"/>
      <c r="K538" s="77" t="str">
        <f t="shared" si="17"/>
        <v>83219</v>
      </c>
      <c r="U538" s="77" t="s">
        <v>1303</v>
      </c>
      <c r="V538">
        <v>1</v>
      </c>
      <c r="W538" s="27"/>
      <c r="X538">
        <f t="shared" si="16"/>
        <v>1</v>
      </c>
      <c r="AE538" s="27"/>
    </row>
    <row r="539" spans="1:31" x14ac:dyDescent="0.25">
      <c r="A539" s="77" t="s">
        <v>1748</v>
      </c>
      <c r="B539" s="40" t="s">
        <v>1719</v>
      </c>
      <c r="C539" s="39">
        <v>120257498</v>
      </c>
      <c r="D539" s="39"/>
      <c r="E539" s="39"/>
      <c r="F539" s="39">
        <v>105233255.09999999</v>
      </c>
      <c r="G539" s="39"/>
      <c r="H539" s="39"/>
      <c r="K539" s="77" t="str">
        <f t="shared" si="17"/>
        <v>83267</v>
      </c>
      <c r="U539" s="77" t="s">
        <v>1748</v>
      </c>
      <c r="V539">
        <v>1</v>
      </c>
      <c r="W539" s="27"/>
      <c r="X539">
        <f t="shared" si="16"/>
        <v>1</v>
      </c>
      <c r="AE539" s="27"/>
    </row>
    <row r="540" spans="1:31" x14ac:dyDescent="0.25">
      <c r="A540" s="77" t="s">
        <v>1820</v>
      </c>
      <c r="B540" s="40" t="s">
        <v>1769</v>
      </c>
      <c r="C540" s="39">
        <v>1461000</v>
      </c>
      <c r="D540" s="39"/>
      <c r="E540" s="39"/>
      <c r="F540" s="39">
        <v>1689323</v>
      </c>
      <c r="G540" s="39"/>
      <c r="H540" s="39"/>
      <c r="K540" s="77" t="str">
        <f t="shared" si="17"/>
        <v>83268</v>
      </c>
      <c r="U540" s="77" t="s">
        <v>1820</v>
      </c>
      <c r="V540">
        <v>1</v>
      </c>
      <c r="W540" s="27"/>
      <c r="X540">
        <f t="shared" si="16"/>
        <v>1</v>
      </c>
      <c r="AE540" s="27"/>
    </row>
    <row r="541" spans="1:31" x14ac:dyDescent="0.25">
      <c r="A541" s="77" t="s">
        <v>1259</v>
      </c>
      <c r="B541" s="40" t="s">
        <v>1866</v>
      </c>
      <c r="C541" s="39">
        <v>2837000</v>
      </c>
      <c r="D541" s="39"/>
      <c r="E541" s="39"/>
      <c r="F541" s="39"/>
      <c r="G541" s="39"/>
      <c r="H541" s="39"/>
      <c r="K541" s="77" t="str">
        <f t="shared" si="17"/>
        <v>83248</v>
      </c>
      <c r="U541" s="77" t="s">
        <v>1259</v>
      </c>
      <c r="V541">
        <v>1</v>
      </c>
      <c r="W541" s="27"/>
      <c r="X541">
        <f t="shared" si="16"/>
        <v>1</v>
      </c>
      <c r="AE541" s="27"/>
    </row>
    <row r="542" spans="1:31" x14ac:dyDescent="0.25">
      <c r="A542" s="77" t="s">
        <v>1265</v>
      </c>
      <c r="B542" s="40" t="s">
        <v>1867</v>
      </c>
      <c r="C542" s="39">
        <v>16185950</v>
      </c>
      <c r="D542" s="39"/>
      <c r="E542" s="39"/>
      <c r="F542" s="39">
        <v>34121017</v>
      </c>
      <c r="G542" s="39"/>
      <c r="H542" s="39"/>
      <c r="K542" s="77" t="str">
        <f t="shared" si="17"/>
        <v>83251</v>
      </c>
      <c r="U542" s="77" t="s">
        <v>1265</v>
      </c>
      <c r="V542">
        <v>1</v>
      </c>
      <c r="W542" s="27"/>
      <c r="X542">
        <f t="shared" si="16"/>
        <v>1</v>
      </c>
      <c r="AE542" s="27"/>
    </row>
    <row r="543" spans="1:31" x14ac:dyDescent="0.25">
      <c r="A543" s="77" t="s">
        <v>1523</v>
      </c>
      <c r="B543" s="40" t="s">
        <v>1868</v>
      </c>
      <c r="C543" s="39">
        <v>13570689</v>
      </c>
      <c r="D543" s="39"/>
      <c r="E543" s="39"/>
      <c r="F543" s="39">
        <v>15070106</v>
      </c>
      <c r="G543" s="39"/>
      <c r="H543" s="39"/>
      <c r="K543" s="77" t="str">
        <f t="shared" si="17"/>
        <v>83260</v>
      </c>
      <c r="U543" s="77" t="s">
        <v>1523</v>
      </c>
      <c r="V543">
        <v>1</v>
      </c>
      <c r="W543" s="27"/>
      <c r="X543">
        <f t="shared" si="16"/>
        <v>1</v>
      </c>
      <c r="AE543" s="27"/>
    </row>
    <row r="544" spans="1:31" x14ac:dyDescent="0.25">
      <c r="A544" s="77" t="s">
        <v>1541</v>
      </c>
      <c r="B544" s="40" t="s">
        <v>1869</v>
      </c>
      <c r="C544" s="39">
        <v>0</v>
      </c>
      <c r="D544" s="39"/>
      <c r="E544" s="39"/>
      <c r="F544" s="39">
        <v>4709000</v>
      </c>
      <c r="G544" s="39"/>
      <c r="H544" s="39"/>
      <c r="K544" s="77" t="str">
        <f t="shared" si="17"/>
        <v>83261</v>
      </c>
      <c r="U544" s="77" t="s">
        <v>1541</v>
      </c>
      <c r="V544">
        <v>1</v>
      </c>
      <c r="W544" s="27"/>
      <c r="X544">
        <f t="shared" si="16"/>
        <v>1</v>
      </c>
      <c r="AE544" s="27"/>
    </row>
    <row r="545" spans="1:31" x14ac:dyDescent="0.25">
      <c r="A545" s="77" t="s">
        <v>1912</v>
      </c>
      <c r="B545" s="40" t="s">
        <v>1911</v>
      </c>
      <c r="C545" s="39">
        <v>24718464</v>
      </c>
      <c r="D545" s="39"/>
      <c r="E545" s="39"/>
      <c r="F545" s="39">
        <v>29898344</v>
      </c>
      <c r="G545" s="39"/>
      <c r="H545" s="39"/>
      <c r="K545" s="77" t="str">
        <f t="shared" si="17"/>
        <v>83269</v>
      </c>
      <c r="U545" s="77" t="s">
        <v>1912</v>
      </c>
      <c r="V545">
        <v>1</v>
      </c>
      <c r="W545" s="27"/>
      <c r="X545">
        <f t="shared" si="16"/>
        <v>1</v>
      </c>
      <c r="AE545" s="27"/>
    </row>
    <row r="546" spans="1:31" x14ac:dyDescent="0.25">
      <c r="A546" s="77" t="s">
        <v>1220</v>
      </c>
      <c r="B546" s="40" t="s">
        <v>485</v>
      </c>
      <c r="C546" s="39"/>
      <c r="D546" s="39"/>
      <c r="E546" s="39"/>
      <c r="F546" s="39"/>
      <c r="G546" s="39"/>
      <c r="H546" s="39"/>
      <c r="K546" s="77" t="str">
        <f t="shared" si="17"/>
        <v>83215</v>
      </c>
      <c r="U546" s="77" t="s">
        <v>1220</v>
      </c>
      <c r="V546">
        <v>1</v>
      </c>
      <c r="W546" s="27"/>
      <c r="X546">
        <f t="shared" si="16"/>
        <v>1</v>
      </c>
      <c r="AE546" s="27"/>
    </row>
    <row r="547" spans="1:31" x14ac:dyDescent="0.25">
      <c r="A547" s="77" t="s">
        <v>1224</v>
      </c>
      <c r="B547" s="40" t="s">
        <v>487</v>
      </c>
      <c r="C547" s="39"/>
      <c r="D547" s="39"/>
      <c r="E547" s="39"/>
      <c r="F547" s="39"/>
      <c r="G547" s="39"/>
      <c r="H547" s="39"/>
      <c r="K547" s="77" t="str">
        <f t="shared" si="17"/>
        <v>83220</v>
      </c>
      <c r="U547" s="77" t="s">
        <v>1224</v>
      </c>
      <c r="V547">
        <v>1</v>
      </c>
      <c r="W547" s="27"/>
      <c r="X547">
        <f t="shared" si="16"/>
        <v>1</v>
      </c>
      <c r="AE547" s="27"/>
    </row>
    <row r="548" spans="1:31" x14ac:dyDescent="0.25">
      <c r="A548" s="77" t="s">
        <v>1226</v>
      </c>
      <c r="B548" s="40" t="s">
        <v>488</v>
      </c>
      <c r="C548" s="39"/>
      <c r="D548" s="39"/>
      <c r="E548" s="39"/>
      <c r="F548" s="39"/>
      <c r="G548" s="39"/>
      <c r="H548" s="39"/>
      <c r="K548" s="77" t="str">
        <f t="shared" si="17"/>
        <v>83222</v>
      </c>
      <c r="U548" s="77" t="s">
        <v>1226</v>
      </c>
      <c r="V548">
        <v>1</v>
      </c>
      <c r="W548" s="27"/>
      <c r="X548">
        <f t="shared" si="16"/>
        <v>1</v>
      </c>
      <c r="AE548" s="27"/>
    </row>
    <row r="549" spans="1:31" x14ac:dyDescent="0.25">
      <c r="A549" s="77" t="s">
        <v>1228</v>
      </c>
      <c r="B549" s="40" t="s">
        <v>489</v>
      </c>
      <c r="C549" s="39"/>
      <c r="D549" s="39"/>
      <c r="E549" s="39"/>
      <c r="F549" s="39"/>
      <c r="G549" s="39"/>
      <c r="H549" s="39"/>
      <c r="K549" s="77" t="str">
        <f t="shared" si="17"/>
        <v>83225</v>
      </c>
      <c r="U549" s="77" t="s">
        <v>1228</v>
      </c>
      <c r="V549">
        <v>1</v>
      </c>
      <c r="W549" s="27"/>
      <c r="X549">
        <f t="shared" si="16"/>
        <v>1</v>
      </c>
      <c r="AE549" s="27"/>
    </row>
    <row r="550" spans="1:31" x14ac:dyDescent="0.25">
      <c r="A550" s="77" t="s">
        <v>1238</v>
      </c>
      <c r="B550" s="40" t="s">
        <v>494</v>
      </c>
      <c r="C550" s="39"/>
      <c r="D550" s="39"/>
      <c r="E550" s="39"/>
      <c r="F550" s="39"/>
      <c r="G550" s="39"/>
      <c r="H550" s="39"/>
      <c r="K550" s="77" t="str">
        <f t="shared" si="17"/>
        <v>83232</v>
      </c>
      <c r="U550" s="77" t="s">
        <v>1238</v>
      </c>
      <c r="V550">
        <v>1</v>
      </c>
      <c r="W550" s="27"/>
      <c r="X550">
        <f t="shared" si="16"/>
        <v>1</v>
      </c>
      <c r="AE550" s="27"/>
    </row>
    <row r="551" spans="1:31" x14ac:dyDescent="0.25">
      <c r="A551" s="77" t="s">
        <v>1248</v>
      </c>
      <c r="B551" s="40" t="s">
        <v>1920</v>
      </c>
      <c r="C551" s="39"/>
      <c r="D551" s="39"/>
      <c r="E551" s="39"/>
      <c r="F551" s="39"/>
      <c r="G551" s="39"/>
      <c r="H551" s="39"/>
      <c r="K551" s="77" t="str">
        <f t="shared" si="17"/>
        <v>83242</v>
      </c>
      <c r="U551" s="77" t="s">
        <v>1248</v>
      </c>
      <c r="V551">
        <v>1</v>
      </c>
      <c r="W551" s="27"/>
      <c r="X551">
        <f t="shared" si="16"/>
        <v>1</v>
      </c>
      <c r="AE551" s="27"/>
    </row>
    <row r="552" spans="1:31" x14ac:dyDescent="0.25">
      <c r="A552" s="77" t="s">
        <v>1271</v>
      </c>
      <c r="B552" s="38" t="s">
        <v>511</v>
      </c>
      <c r="C552" s="39">
        <v>1746229.95</v>
      </c>
      <c r="D552" s="39"/>
      <c r="E552" s="39"/>
      <c r="F552" s="39">
        <v>1746229.8</v>
      </c>
      <c r="G552" s="39"/>
      <c r="H552" s="39"/>
      <c r="K552" s="77" t="str">
        <f t="shared" si="17"/>
        <v>83300</v>
      </c>
      <c r="U552" s="77" t="s">
        <v>1271</v>
      </c>
      <c r="V552">
        <v>1</v>
      </c>
      <c r="W552" s="27"/>
      <c r="X552">
        <f t="shared" si="16"/>
        <v>1</v>
      </c>
      <c r="AE552" s="27"/>
    </row>
    <row r="553" spans="1:31" x14ac:dyDescent="0.25">
      <c r="A553" s="77" t="s">
        <v>1273</v>
      </c>
      <c r="B553" s="40" t="s">
        <v>512</v>
      </c>
      <c r="C553" s="39"/>
      <c r="D553" s="39"/>
      <c r="E553" s="39"/>
      <c r="F553" s="39"/>
      <c r="G553" s="39"/>
      <c r="H553" s="39"/>
      <c r="K553" s="77" t="str">
        <f t="shared" si="17"/>
        <v>83302</v>
      </c>
      <c r="U553" s="77" t="s">
        <v>1273</v>
      </c>
      <c r="V553">
        <v>1</v>
      </c>
      <c r="W553" s="27"/>
      <c r="X553">
        <f t="shared" si="16"/>
        <v>1</v>
      </c>
      <c r="AE553" s="27"/>
    </row>
    <row r="554" spans="1:31" x14ac:dyDescent="0.25">
      <c r="A554" s="77" t="s">
        <v>1274</v>
      </c>
      <c r="B554" s="40" t="s">
        <v>513</v>
      </c>
      <c r="C554" s="39">
        <v>1746229.95</v>
      </c>
      <c r="D554" s="39"/>
      <c r="E554" s="39"/>
      <c r="F554" s="39">
        <v>1746229.8</v>
      </c>
      <c r="G554" s="39"/>
      <c r="H554" s="39"/>
      <c r="K554" s="77" t="str">
        <f t="shared" si="17"/>
        <v>83303</v>
      </c>
      <c r="U554" s="77" t="s">
        <v>1274</v>
      </c>
      <c r="V554">
        <v>1</v>
      </c>
      <c r="W554" s="27"/>
      <c r="X554">
        <f t="shared" si="16"/>
        <v>1</v>
      </c>
      <c r="AE554" s="27"/>
    </row>
    <row r="555" spans="1:31" x14ac:dyDescent="0.25">
      <c r="A555" s="77" t="s">
        <v>1275</v>
      </c>
      <c r="B555" s="40" t="s">
        <v>514</v>
      </c>
      <c r="C555" s="39"/>
      <c r="D555" s="39"/>
      <c r="E555" s="39"/>
      <c r="F555" s="39"/>
      <c r="G555" s="39"/>
      <c r="H555" s="39"/>
      <c r="K555" s="77" t="str">
        <f t="shared" si="17"/>
        <v>83304</v>
      </c>
      <c r="U555" s="77" t="s">
        <v>1275</v>
      </c>
      <c r="V555">
        <v>1</v>
      </c>
      <c r="W555" s="27"/>
      <c r="X555">
        <f t="shared" si="16"/>
        <v>1</v>
      </c>
      <c r="AE555" s="27"/>
    </row>
    <row r="556" spans="1:31" x14ac:dyDescent="0.25">
      <c r="A556" s="77" t="s">
        <v>1276</v>
      </c>
      <c r="B556" s="40" t="s">
        <v>515</v>
      </c>
      <c r="C556" s="39"/>
      <c r="D556" s="39"/>
      <c r="E556" s="39"/>
      <c r="F556" s="39"/>
      <c r="G556" s="39"/>
      <c r="H556" s="39"/>
      <c r="K556" s="77" t="str">
        <f t="shared" si="17"/>
        <v>83306</v>
      </c>
      <c r="U556" s="77" t="s">
        <v>1276</v>
      </c>
      <c r="V556">
        <v>1</v>
      </c>
      <c r="W556" s="27"/>
      <c r="X556">
        <f t="shared" si="16"/>
        <v>1</v>
      </c>
      <c r="AE556" s="27"/>
    </row>
    <row r="557" spans="1:31" x14ac:dyDescent="0.25">
      <c r="A557" s="77" t="s">
        <v>1277</v>
      </c>
      <c r="B557" s="40" t="s">
        <v>516</v>
      </c>
      <c r="C557" s="39"/>
      <c r="D557" s="39"/>
      <c r="E557" s="39"/>
      <c r="F557" s="39"/>
      <c r="G557" s="39"/>
      <c r="H557" s="39"/>
      <c r="K557" s="77" t="str">
        <f t="shared" si="17"/>
        <v>83309</v>
      </c>
      <c r="U557" s="77" t="s">
        <v>1277</v>
      </c>
      <c r="V557">
        <v>1</v>
      </c>
      <c r="W557" s="27"/>
      <c r="X557">
        <f t="shared" si="16"/>
        <v>1</v>
      </c>
      <c r="AE557" s="27"/>
    </row>
    <row r="558" spans="1:31" x14ac:dyDescent="0.25">
      <c r="A558" s="77" t="s">
        <v>1278</v>
      </c>
      <c r="B558" s="40" t="s">
        <v>517</v>
      </c>
      <c r="C558" s="39"/>
      <c r="D558" s="39"/>
      <c r="E558" s="39"/>
      <c r="F558" s="39"/>
      <c r="G558" s="39"/>
      <c r="H558" s="39"/>
      <c r="K558" s="77" t="str">
        <f t="shared" si="17"/>
        <v>83310</v>
      </c>
      <c r="U558" s="77" t="s">
        <v>1278</v>
      </c>
      <c r="V558">
        <v>1</v>
      </c>
      <c r="W558" s="27"/>
      <c r="X558">
        <f t="shared" si="16"/>
        <v>1</v>
      </c>
      <c r="AE558" s="27"/>
    </row>
    <row r="559" spans="1:31" x14ac:dyDescent="0.25">
      <c r="A559" s="77" t="s">
        <v>1279</v>
      </c>
      <c r="B559" s="40" t="s">
        <v>1870</v>
      </c>
      <c r="C559" s="39"/>
      <c r="D559" s="39"/>
      <c r="E559" s="39"/>
      <c r="F559" s="39"/>
      <c r="G559" s="39"/>
      <c r="H559" s="39"/>
      <c r="K559" s="77" t="str">
        <f t="shared" si="17"/>
        <v>83312</v>
      </c>
      <c r="U559" s="77" t="s">
        <v>1279</v>
      </c>
      <c r="V559">
        <v>1</v>
      </c>
      <c r="W559" s="27"/>
      <c r="X559">
        <f t="shared" si="16"/>
        <v>1</v>
      </c>
      <c r="AE559" s="27"/>
    </row>
    <row r="560" spans="1:31" ht="15.75" thickBot="1" x14ac:dyDescent="0.3">
      <c r="A560" s="77" t="s">
        <v>1281</v>
      </c>
      <c r="B560" s="40" t="s">
        <v>1871</v>
      </c>
      <c r="C560" s="39"/>
      <c r="D560" s="39"/>
      <c r="E560" s="39"/>
      <c r="F560" s="39"/>
      <c r="G560" s="39"/>
      <c r="H560" s="39"/>
      <c r="K560" s="77" t="str">
        <f t="shared" si="17"/>
        <v>83313</v>
      </c>
      <c r="U560" s="77" t="s">
        <v>1281</v>
      </c>
      <c r="V560">
        <v>1</v>
      </c>
      <c r="W560" s="27"/>
      <c r="X560">
        <f t="shared" si="16"/>
        <v>1</v>
      </c>
      <c r="AE560" s="27"/>
    </row>
    <row r="561" spans="1:31" ht="15.75" thickTop="1" x14ac:dyDescent="0.25">
      <c r="A561" s="77" t="s">
        <v>90</v>
      </c>
      <c r="B561" s="43" t="s">
        <v>520</v>
      </c>
      <c r="C561" s="44">
        <v>47620452248.169983</v>
      </c>
      <c r="D561" s="44">
        <v>41196543597</v>
      </c>
      <c r="E561" s="44">
        <v>40952553696</v>
      </c>
      <c r="F561" s="44">
        <v>49257886360.210014</v>
      </c>
      <c r="G561" s="44">
        <v>41196543597</v>
      </c>
      <c r="H561" s="44">
        <v>40952553696</v>
      </c>
      <c r="K561" s="77" t="str">
        <f t="shared" si="17"/>
        <v>Total</v>
      </c>
      <c r="U561" s="77" t="s">
        <v>90</v>
      </c>
      <c r="V561">
        <v>1</v>
      </c>
      <c r="W561" s="27"/>
      <c r="X561">
        <f t="shared" si="16"/>
        <v>1</v>
      </c>
      <c r="AE561" s="27"/>
    </row>
    <row r="562" spans="1:31" x14ac:dyDescent="0.25">
      <c r="U562" s="153" t="s">
        <v>521</v>
      </c>
      <c r="W562">
        <v>-1</v>
      </c>
      <c r="X562">
        <f t="shared" si="16"/>
        <v>-1</v>
      </c>
    </row>
    <row r="563" spans="1:31" x14ac:dyDescent="0.25">
      <c r="U563" s="167" t="s">
        <v>523</v>
      </c>
      <c r="W563">
        <v>-1</v>
      </c>
      <c r="X563">
        <f t="shared" si="16"/>
        <v>-1</v>
      </c>
    </row>
    <row r="564" spans="1:31" x14ac:dyDescent="0.25">
      <c r="U564" s="166" t="s">
        <v>525</v>
      </c>
      <c r="W564">
        <v>-1</v>
      </c>
      <c r="X564">
        <f t="shared" si="16"/>
        <v>-1</v>
      </c>
    </row>
    <row r="565" spans="1:31" x14ac:dyDescent="0.25">
      <c r="U565" s="162" t="s">
        <v>527</v>
      </c>
      <c r="W565">
        <v>-1</v>
      </c>
      <c r="X565">
        <f t="shared" si="16"/>
        <v>-1</v>
      </c>
    </row>
    <row r="566" spans="1:31" x14ac:dyDescent="0.25">
      <c r="U566" s="172" t="s">
        <v>1723</v>
      </c>
      <c r="W566">
        <v>-1</v>
      </c>
      <c r="X566">
        <f t="shared" si="16"/>
        <v>-1</v>
      </c>
    </row>
    <row r="567" spans="1:31" x14ac:dyDescent="0.25">
      <c r="U567" s="161" t="s">
        <v>1726</v>
      </c>
      <c r="W567">
        <v>-1</v>
      </c>
      <c r="X567">
        <f t="shared" si="16"/>
        <v>-1</v>
      </c>
    </row>
    <row r="568" spans="1:31" x14ac:dyDescent="0.25">
      <c r="U568" s="167" t="s">
        <v>528</v>
      </c>
      <c r="W568">
        <v>-1</v>
      </c>
      <c r="X568">
        <f t="shared" si="16"/>
        <v>-1</v>
      </c>
    </row>
    <row r="569" spans="1:31" x14ac:dyDescent="0.25">
      <c r="U569" s="166" t="s">
        <v>530</v>
      </c>
      <c r="W569">
        <v>-1</v>
      </c>
      <c r="X569">
        <f t="shared" si="16"/>
        <v>-1</v>
      </c>
    </row>
    <row r="570" spans="1:31" x14ac:dyDescent="0.25">
      <c r="U570" s="162" t="s">
        <v>532</v>
      </c>
      <c r="W570">
        <v>-1</v>
      </c>
      <c r="X570">
        <f t="shared" si="16"/>
        <v>-1</v>
      </c>
    </row>
    <row r="571" spans="1:31" x14ac:dyDescent="0.25">
      <c r="U571" s="162" t="s">
        <v>534</v>
      </c>
      <c r="W571">
        <v>-1</v>
      </c>
      <c r="X571">
        <f t="shared" si="16"/>
        <v>-1</v>
      </c>
    </row>
    <row r="572" spans="1:31" x14ac:dyDescent="0.25">
      <c r="U572" s="162" t="s">
        <v>536</v>
      </c>
      <c r="W572">
        <v>-1</v>
      </c>
      <c r="X572">
        <f t="shared" si="16"/>
        <v>-1</v>
      </c>
    </row>
    <row r="573" spans="1:31" x14ac:dyDescent="0.25">
      <c r="U573" s="162" t="s">
        <v>538</v>
      </c>
      <c r="W573">
        <v>-1</v>
      </c>
      <c r="X573">
        <f t="shared" si="16"/>
        <v>-1</v>
      </c>
    </row>
    <row r="574" spans="1:31" x14ac:dyDescent="0.25">
      <c r="U574" s="162" t="s">
        <v>540</v>
      </c>
      <c r="W574">
        <v>-1</v>
      </c>
      <c r="X574">
        <f t="shared" si="16"/>
        <v>-1</v>
      </c>
    </row>
    <row r="575" spans="1:31" x14ac:dyDescent="0.25">
      <c r="U575" s="166" t="s">
        <v>542</v>
      </c>
      <c r="W575">
        <v>-1</v>
      </c>
      <c r="X575">
        <f t="shared" si="16"/>
        <v>-1</v>
      </c>
    </row>
    <row r="576" spans="1:31" x14ac:dyDescent="0.25">
      <c r="U576" s="162" t="s">
        <v>544</v>
      </c>
      <c r="W576">
        <v>-1</v>
      </c>
      <c r="X576">
        <f t="shared" si="16"/>
        <v>-1</v>
      </c>
    </row>
    <row r="577" spans="21:24" x14ac:dyDescent="0.25">
      <c r="U577" s="167" t="s">
        <v>545</v>
      </c>
      <c r="W577">
        <v>-1</v>
      </c>
      <c r="X577">
        <f t="shared" si="16"/>
        <v>-1</v>
      </c>
    </row>
    <row r="578" spans="21:24" x14ac:dyDescent="0.25">
      <c r="U578" s="166" t="s">
        <v>547</v>
      </c>
      <c r="W578">
        <v>-1</v>
      </c>
      <c r="X578">
        <f t="shared" si="16"/>
        <v>-1</v>
      </c>
    </row>
    <row r="579" spans="21:24" x14ac:dyDescent="0.25">
      <c r="U579" s="162" t="s">
        <v>549</v>
      </c>
      <c r="W579">
        <v>-1</v>
      </c>
      <c r="X579">
        <f t="shared" si="16"/>
        <v>-1</v>
      </c>
    </row>
    <row r="580" spans="21:24" x14ac:dyDescent="0.25">
      <c r="U580" s="161" t="s">
        <v>1729</v>
      </c>
      <c r="W580">
        <v>-1</v>
      </c>
      <c r="X580">
        <f t="shared" si="16"/>
        <v>-1</v>
      </c>
    </row>
    <row r="581" spans="21:24" x14ac:dyDescent="0.25">
      <c r="U581" s="161" t="s">
        <v>1731</v>
      </c>
      <c r="W581">
        <v>-1</v>
      </c>
      <c r="X581">
        <f t="shared" si="16"/>
        <v>-1</v>
      </c>
    </row>
    <row r="582" spans="21:24" x14ac:dyDescent="0.25">
      <c r="U582" s="166" t="s">
        <v>551</v>
      </c>
      <c r="W582">
        <v>-1</v>
      </c>
      <c r="X582">
        <f t="shared" si="16"/>
        <v>-1</v>
      </c>
    </row>
    <row r="583" spans="21:24" x14ac:dyDescent="0.25">
      <c r="U583" s="162" t="s">
        <v>553</v>
      </c>
      <c r="W583">
        <v>-1</v>
      </c>
      <c r="X583">
        <f t="shared" si="16"/>
        <v>-1</v>
      </c>
    </row>
    <row r="584" spans="21:24" x14ac:dyDescent="0.25">
      <c r="U584" s="167" t="s">
        <v>555</v>
      </c>
      <c r="W584">
        <v>-1</v>
      </c>
      <c r="X584">
        <f t="shared" si="16"/>
        <v>-1</v>
      </c>
    </row>
    <row r="585" spans="21:24" x14ac:dyDescent="0.25">
      <c r="U585" s="166" t="s">
        <v>557</v>
      </c>
      <c r="W585">
        <v>-1</v>
      </c>
      <c r="X585">
        <f t="shared" si="16"/>
        <v>-1</v>
      </c>
    </row>
    <row r="586" spans="21:24" x14ac:dyDescent="0.25">
      <c r="U586" s="162" t="s">
        <v>559</v>
      </c>
      <c r="W586">
        <v>-1</v>
      </c>
      <c r="X586">
        <f t="shared" si="16"/>
        <v>-1</v>
      </c>
    </row>
    <row r="587" spans="21:24" x14ac:dyDescent="0.25">
      <c r="U587" s="162" t="s">
        <v>561</v>
      </c>
      <c r="W587">
        <v>-1</v>
      </c>
      <c r="X587">
        <f t="shared" si="16"/>
        <v>-1</v>
      </c>
    </row>
    <row r="588" spans="21:24" x14ac:dyDescent="0.25">
      <c r="U588" s="162" t="s">
        <v>563</v>
      </c>
      <c r="W588">
        <v>-1</v>
      </c>
      <c r="X588">
        <f t="shared" si="16"/>
        <v>-1</v>
      </c>
    </row>
    <row r="589" spans="21:24" x14ac:dyDescent="0.25">
      <c r="U589" s="173" t="s">
        <v>1736</v>
      </c>
      <c r="W589">
        <v>-1</v>
      </c>
      <c r="X589">
        <f t="shared" si="16"/>
        <v>-1</v>
      </c>
    </row>
    <row r="590" spans="21:24" x14ac:dyDescent="0.25">
      <c r="U590" s="172" t="s">
        <v>1737</v>
      </c>
      <c r="W590">
        <v>-1</v>
      </c>
      <c r="X590">
        <f t="shared" si="16"/>
        <v>-1</v>
      </c>
    </row>
    <row r="591" spans="21:24" x14ac:dyDescent="0.25">
      <c r="U591" s="161" t="s">
        <v>1738</v>
      </c>
      <c r="W591">
        <v>-1</v>
      </c>
      <c r="X591">
        <f t="shared" si="16"/>
        <v>-1</v>
      </c>
    </row>
    <row r="592" spans="21:24" x14ac:dyDescent="0.25">
      <c r="U592" s="161" t="s">
        <v>1739</v>
      </c>
      <c r="W592">
        <v>-1</v>
      </c>
      <c r="X592">
        <f t="shared" si="16"/>
        <v>-1</v>
      </c>
    </row>
    <row r="593" spans="21:24" x14ac:dyDescent="0.25">
      <c r="U593" s="161" t="s">
        <v>1740</v>
      </c>
      <c r="W593">
        <v>-1</v>
      </c>
      <c r="X593">
        <f t="shared" ref="X593:X656" si="18">+V593+W593</f>
        <v>-1</v>
      </c>
    </row>
    <row r="594" spans="21:24" x14ac:dyDescent="0.25">
      <c r="U594" s="161" t="s">
        <v>1741</v>
      </c>
      <c r="W594">
        <v>-1</v>
      </c>
      <c r="X594">
        <f t="shared" si="18"/>
        <v>-1</v>
      </c>
    </row>
    <row r="595" spans="21:24" x14ac:dyDescent="0.25">
      <c r="U595" s="167" t="s">
        <v>565</v>
      </c>
      <c r="W595">
        <v>-1</v>
      </c>
      <c r="X595">
        <f t="shared" si="18"/>
        <v>-1</v>
      </c>
    </row>
    <row r="596" spans="21:24" x14ac:dyDescent="0.25">
      <c r="U596" s="166" t="s">
        <v>567</v>
      </c>
      <c r="W596">
        <v>-1</v>
      </c>
      <c r="X596">
        <f t="shared" si="18"/>
        <v>-1</v>
      </c>
    </row>
    <row r="597" spans="21:24" x14ac:dyDescent="0.25">
      <c r="U597" s="162" t="s">
        <v>569</v>
      </c>
      <c r="W597">
        <v>-1</v>
      </c>
      <c r="X597">
        <f t="shared" si="18"/>
        <v>-1</v>
      </c>
    </row>
    <row r="598" spans="21:24" x14ac:dyDescent="0.25">
      <c r="U598" s="162" t="s">
        <v>571</v>
      </c>
      <c r="W598">
        <v>-1</v>
      </c>
      <c r="X598">
        <f t="shared" si="18"/>
        <v>-1</v>
      </c>
    </row>
    <row r="599" spans="21:24" x14ac:dyDescent="0.25">
      <c r="U599" s="162" t="s">
        <v>573</v>
      </c>
      <c r="W599">
        <v>-1</v>
      </c>
      <c r="X599">
        <f t="shared" si="18"/>
        <v>-1</v>
      </c>
    </row>
    <row r="600" spans="21:24" x14ac:dyDescent="0.25">
      <c r="U600" s="162" t="s">
        <v>575</v>
      </c>
      <c r="W600">
        <v>-1</v>
      </c>
      <c r="X600">
        <f t="shared" si="18"/>
        <v>-1</v>
      </c>
    </row>
    <row r="601" spans="21:24" x14ac:dyDescent="0.25">
      <c r="U601" s="161" t="s">
        <v>1552</v>
      </c>
      <c r="W601">
        <v>-1</v>
      </c>
      <c r="X601">
        <f t="shared" si="18"/>
        <v>-1</v>
      </c>
    </row>
    <row r="602" spans="21:24" x14ac:dyDescent="0.25">
      <c r="U602" s="161" t="s">
        <v>1822</v>
      </c>
      <c r="W602">
        <v>-1</v>
      </c>
      <c r="X602">
        <f t="shared" si="18"/>
        <v>-1</v>
      </c>
    </row>
    <row r="603" spans="21:24" x14ac:dyDescent="0.25">
      <c r="U603" s="161" t="s">
        <v>1823</v>
      </c>
      <c r="W603">
        <v>-1</v>
      </c>
      <c r="X603">
        <f t="shared" si="18"/>
        <v>-1</v>
      </c>
    </row>
    <row r="604" spans="21:24" x14ac:dyDescent="0.25">
      <c r="U604" s="161" t="s">
        <v>1885</v>
      </c>
      <c r="W604">
        <v>-1</v>
      </c>
      <c r="X604">
        <f t="shared" si="18"/>
        <v>-1</v>
      </c>
    </row>
    <row r="605" spans="21:24" x14ac:dyDescent="0.25">
      <c r="U605" s="166" t="s">
        <v>577</v>
      </c>
      <c r="W605">
        <v>-1</v>
      </c>
      <c r="X605">
        <f t="shared" si="18"/>
        <v>-1</v>
      </c>
    </row>
    <row r="606" spans="21:24" x14ac:dyDescent="0.25">
      <c r="U606" s="162" t="s">
        <v>579</v>
      </c>
      <c r="W606">
        <v>-1</v>
      </c>
      <c r="X606">
        <f t="shared" si="18"/>
        <v>-1</v>
      </c>
    </row>
    <row r="607" spans="21:24" x14ac:dyDescent="0.25">
      <c r="U607" s="162" t="s">
        <v>581</v>
      </c>
      <c r="W607">
        <v>-1</v>
      </c>
      <c r="X607">
        <f t="shared" si="18"/>
        <v>-1</v>
      </c>
    </row>
    <row r="608" spans="21:24" x14ac:dyDescent="0.25">
      <c r="U608" s="162" t="s">
        <v>583</v>
      </c>
      <c r="W608">
        <v>-1</v>
      </c>
      <c r="X608">
        <f t="shared" si="18"/>
        <v>-1</v>
      </c>
    </row>
    <row r="609" spans="21:24" x14ac:dyDescent="0.25">
      <c r="U609" s="162" t="s">
        <v>585</v>
      </c>
      <c r="W609">
        <v>-1</v>
      </c>
      <c r="X609">
        <f t="shared" si="18"/>
        <v>-1</v>
      </c>
    </row>
    <row r="610" spans="21:24" x14ac:dyDescent="0.25">
      <c r="U610" s="162" t="s">
        <v>587</v>
      </c>
      <c r="W610">
        <v>-1</v>
      </c>
      <c r="X610">
        <f t="shared" si="18"/>
        <v>-1</v>
      </c>
    </row>
    <row r="611" spans="21:24" x14ac:dyDescent="0.25">
      <c r="U611" s="161" t="s">
        <v>1553</v>
      </c>
      <c r="W611">
        <v>-1</v>
      </c>
      <c r="X611">
        <f t="shared" si="18"/>
        <v>-1</v>
      </c>
    </row>
    <row r="612" spans="21:24" x14ac:dyDescent="0.25">
      <c r="U612" s="161" t="s">
        <v>1775</v>
      </c>
      <c r="W612">
        <v>-1</v>
      </c>
      <c r="X612">
        <f t="shared" si="18"/>
        <v>-1</v>
      </c>
    </row>
    <row r="613" spans="21:24" x14ac:dyDescent="0.25">
      <c r="U613" s="161" t="s">
        <v>1762</v>
      </c>
      <c r="W613">
        <v>-1</v>
      </c>
      <c r="X613">
        <f t="shared" si="18"/>
        <v>-1</v>
      </c>
    </row>
    <row r="614" spans="21:24" x14ac:dyDescent="0.25">
      <c r="U614" s="161" t="s">
        <v>1777</v>
      </c>
      <c r="W614">
        <v>-1</v>
      </c>
      <c r="X614">
        <f t="shared" si="18"/>
        <v>-1</v>
      </c>
    </row>
    <row r="615" spans="21:24" x14ac:dyDescent="0.25">
      <c r="U615" s="166" t="s">
        <v>589</v>
      </c>
      <c r="W615">
        <v>-1</v>
      </c>
      <c r="X615">
        <f t="shared" si="18"/>
        <v>-1</v>
      </c>
    </row>
    <row r="616" spans="21:24" x14ac:dyDescent="0.25">
      <c r="U616" s="162" t="s">
        <v>591</v>
      </c>
      <c r="W616">
        <v>-1</v>
      </c>
      <c r="X616">
        <f t="shared" si="18"/>
        <v>-1</v>
      </c>
    </row>
    <row r="617" spans="21:24" x14ac:dyDescent="0.25">
      <c r="U617" s="161" t="s">
        <v>1941</v>
      </c>
      <c r="W617">
        <v>-1</v>
      </c>
      <c r="X617">
        <f t="shared" si="18"/>
        <v>-1</v>
      </c>
    </row>
    <row r="618" spans="21:24" x14ac:dyDescent="0.25">
      <c r="U618" s="161" t="s">
        <v>1887</v>
      </c>
      <c r="W618">
        <v>-1</v>
      </c>
      <c r="X618">
        <f t="shared" si="18"/>
        <v>-1</v>
      </c>
    </row>
    <row r="619" spans="21:24" x14ac:dyDescent="0.25">
      <c r="U619" s="166" t="s">
        <v>1889</v>
      </c>
      <c r="W619">
        <v>-1</v>
      </c>
      <c r="X619">
        <f t="shared" si="18"/>
        <v>-1</v>
      </c>
    </row>
    <row r="620" spans="21:24" x14ac:dyDescent="0.25">
      <c r="U620" s="162" t="s">
        <v>593</v>
      </c>
      <c r="W620">
        <v>-1</v>
      </c>
      <c r="X620">
        <f t="shared" si="18"/>
        <v>-1</v>
      </c>
    </row>
    <row r="621" spans="21:24" x14ac:dyDescent="0.25">
      <c r="U621" s="167" t="s">
        <v>595</v>
      </c>
      <c r="W621">
        <v>-1</v>
      </c>
      <c r="X621">
        <f t="shared" si="18"/>
        <v>-1</v>
      </c>
    </row>
    <row r="622" spans="21:24" x14ac:dyDescent="0.25">
      <c r="U622" s="166" t="s">
        <v>597</v>
      </c>
      <c r="W622">
        <v>-1</v>
      </c>
      <c r="X622">
        <f t="shared" si="18"/>
        <v>-1</v>
      </c>
    </row>
    <row r="623" spans="21:24" x14ac:dyDescent="0.25">
      <c r="U623" s="162" t="s">
        <v>599</v>
      </c>
      <c r="W623">
        <v>-1</v>
      </c>
      <c r="X623">
        <f t="shared" si="18"/>
        <v>-1</v>
      </c>
    </row>
    <row r="624" spans="21:24" x14ac:dyDescent="0.25">
      <c r="U624" s="162" t="s">
        <v>601</v>
      </c>
      <c r="W624">
        <v>-1</v>
      </c>
      <c r="X624">
        <f t="shared" si="18"/>
        <v>-1</v>
      </c>
    </row>
    <row r="625" spans="21:24" x14ac:dyDescent="0.25">
      <c r="U625" s="162" t="s">
        <v>603</v>
      </c>
      <c r="W625">
        <v>-1</v>
      </c>
      <c r="X625">
        <f t="shared" si="18"/>
        <v>-1</v>
      </c>
    </row>
    <row r="626" spans="21:24" x14ac:dyDescent="0.25">
      <c r="U626" s="162" t="s">
        <v>604</v>
      </c>
      <c r="W626">
        <v>-1</v>
      </c>
      <c r="X626">
        <f t="shared" si="18"/>
        <v>-1</v>
      </c>
    </row>
    <row r="627" spans="21:24" x14ac:dyDescent="0.25">
      <c r="U627" s="162" t="s">
        <v>605</v>
      </c>
      <c r="W627">
        <v>-1</v>
      </c>
      <c r="X627">
        <f t="shared" si="18"/>
        <v>-1</v>
      </c>
    </row>
    <row r="628" spans="21:24" x14ac:dyDescent="0.25">
      <c r="U628" s="162" t="s">
        <v>606</v>
      </c>
      <c r="W628">
        <v>-1</v>
      </c>
      <c r="X628">
        <f t="shared" si="18"/>
        <v>-1</v>
      </c>
    </row>
    <row r="629" spans="21:24" x14ac:dyDescent="0.25">
      <c r="U629" s="162" t="s">
        <v>607</v>
      </c>
      <c r="W629">
        <v>-1</v>
      </c>
      <c r="X629">
        <f t="shared" si="18"/>
        <v>-1</v>
      </c>
    </row>
    <row r="630" spans="21:24" x14ac:dyDescent="0.25">
      <c r="U630" s="162" t="s">
        <v>608</v>
      </c>
      <c r="W630">
        <v>-1</v>
      </c>
      <c r="X630">
        <f t="shared" si="18"/>
        <v>-1</v>
      </c>
    </row>
    <row r="631" spans="21:24" x14ac:dyDescent="0.25">
      <c r="U631" s="162" t="s">
        <v>610</v>
      </c>
      <c r="W631">
        <v>-1</v>
      </c>
      <c r="X631">
        <f t="shared" si="18"/>
        <v>-1</v>
      </c>
    </row>
    <row r="632" spans="21:24" x14ac:dyDescent="0.25">
      <c r="U632" s="162" t="s">
        <v>611</v>
      </c>
      <c r="W632">
        <v>-1</v>
      </c>
      <c r="X632">
        <f t="shared" si="18"/>
        <v>-1</v>
      </c>
    </row>
    <row r="633" spans="21:24" x14ac:dyDescent="0.25">
      <c r="U633" s="162" t="s">
        <v>612</v>
      </c>
      <c r="W633">
        <v>-1</v>
      </c>
      <c r="X633">
        <f t="shared" si="18"/>
        <v>-1</v>
      </c>
    </row>
    <row r="634" spans="21:24" x14ac:dyDescent="0.25">
      <c r="U634" s="162" t="s">
        <v>613</v>
      </c>
      <c r="W634">
        <v>-1</v>
      </c>
      <c r="X634">
        <f t="shared" si="18"/>
        <v>-1</v>
      </c>
    </row>
    <row r="635" spans="21:24" x14ac:dyDescent="0.25">
      <c r="U635" s="162" t="s">
        <v>614</v>
      </c>
      <c r="W635">
        <v>-1</v>
      </c>
      <c r="X635">
        <f t="shared" si="18"/>
        <v>-1</v>
      </c>
    </row>
    <row r="636" spans="21:24" x14ac:dyDescent="0.25">
      <c r="U636" s="162" t="s">
        <v>615</v>
      </c>
      <c r="W636">
        <v>-1</v>
      </c>
      <c r="X636">
        <f t="shared" si="18"/>
        <v>-1</v>
      </c>
    </row>
    <row r="637" spans="21:24" x14ac:dyDescent="0.25">
      <c r="U637" s="162" t="s">
        <v>616</v>
      </c>
      <c r="W637">
        <v>-1</v>
      </c>
      <c r="X637">
        <f t="shared" si="18"/>
        <v>-1</v>
      </c>
    </row>
    <row r="638" spans="21:24" x14ac:dyDescent="0.25">
      <c r="U638" s="161" t="s">
        <v>617</v>
      </c>
      <c r="W638">
        <v>-1</v>
      </c>
      <c r="X638">
        <f t="shared" si="18"/>
        <v>-1</v>
      </c>
    </row>
    <row r="639" spans="21:24" x14ac:dyDescent="0.25">
      <c r="U639" s="161" t="s">
        <v>1733</v>
      </c>
      <c r="W639">
        <v>-1</v>
      </c>
      <c r="X639">
        <f t="shared" si="18"/>
        <v>-1</v>
      </c>
    </row>
    <row r="640" spans="21:24" x14ac:dyDescent="0.25">
      <c r="U640" s="153" t="s">
        <v>1734</v>
      </c>
      <c r="W640">
        <v>-1</v>
      </c>
      <c r="X640">
        <f t="shared" si="18"/>
        <v>-1</v>
      </c>
    </row>
    <row r="641" spans="21:24" x14ac:dyDescent="0.25">
      <c r="U641" s="166" t="s">
        <v>618</v>
      </c>
      <c r="W641">
        <v>-1</v>
      </c>
      <c r="X641">
        <f t="shared" si="18"/>
        <v>-1</v>
      </c>
    </row>
    <row r="642" spans="21:24" x14ac:dyDescent="0.25">
      <c r="U642" s="162" t="s">
        <v>619</v>
      </c>
      <c r="W642">
        <v>-1</v>
      </c>
      <c r="X642">
        <f t="shared" si="18"/>
        <v>-1</v>
      </c>
    </row>
    <row r="643" spans="21:24" x14ac:dyDescent="0.25">
      <c r="U643" s="153" t="s">
        <v>620</v>
      </c>
      <c r="W643">
        <v>-1</v>
      </c>
      <c r="X643">
        <f t="shared" si="18"/>
        <v>-1</v>
      </c>
    </row>
    <row r="644" spans="21:24" x14ac:dyDescent="0.25">
      <c r="U644" s="153"/>
      <c r="W644">
        <v>-1</v>
      </c>
      <c r="X644">
        <f t="shared" si="18"/>
        <v>-1</v>
      </c>
    </row>
    <row r="645" spans="21:24" x14ac:dyDescent="0.25">
      <c r="U645" s="153"/>
      <c r="W645">
        <v>-1</v>
      </c>
      <c r="X645">
        <f t="shared" si="18"/>
        <v>-1</v>
      </c>
    </row>
    <row r="646" spans="21:24" x14ac:dyDescent="0.25">
      <c r="U646" s="167" t="s">
        <v>621</v>
      </c>
      <c r="W646">
        <v>-1</v>
      </c>
      <c r="X646">
        <f t="shared" si="18"/>
        <v>-1</v>
      </c>
    </row>
    <row r="647" spans="21:24" x14ac:dyDescent="0.25">
      <c r="U647" s="166" t="s">
        <v>623</v>
      </c>
      <c r="W647">
        <v>-1</v>
      </c>
      <c r="X647">
        <f t="shared" si="18"/>
        <v>-1</v>
      </c>
    </row>
    <row r="648" spans="21:24" x14ac:dyDescent="0.25">
      <c r="U648" s="162" t="s">
        <v>625</v>
      </c>
      <c r="W648">
        <v>-1</v>
      </c>
      <c r="X648">
        <f t="shared" si="18"/>
        <v>-1</v>
      </c>
    </row>
    <row r="649" spans="21:24" x14ac:dyDescent="0.25">
      <c r="U649" s="162" t="s">
        <v>626</v>
      </c>
      <c r="W649">
        <v>-1</v>
      </c>
      <c r="X649">
        <f t="shared" si="18"/>
        <v>-1</v>
      </c>
    </row>
    <row r="650" spans="21:24" x14ac:dyDescent="0.25">
      <c r="U650" s="162" t="s">
        <v>627</v>
      </c>
      <c r="W650">
        <v>-1</v>
      </c>
      <c r="X650">
        <f t="shared" si="18"/>
        <v>-1</v>
      </c>
    </row>
    <row r="651" spans="21:24" x14ac:dyDescent="0.25">
      <c r="U651" s="162" t="s">
        <v>628</v>
      </c>
      <c r="W651">
        <v>-1</v>
      </c>
      <c r="X651">
        <f t="shared" si="18"/>
        <v>-1</v>
      </c>
    </row>
    <row r="652" spans="21:24" x14ac:dyDescent="0.25">
      <c r="U652" s="162" t="s">
        <v>630</v>
      </c>
      <c r="W652">
        <v>-1</v>
      </c>
      <c r="X652">
        <f t="shared" si="18"/>
        <v>-1</v>
      </c>
    </row>
    <row r="653" spans="21:24" x14ac:dyDescent="0.25">
      <c r="U653" s="162" t="s">
        <v>631</v>
      </c>
      <c r="W653">
        <v>-1</v>
      </c>
      <c r="X653">
        <f t="shared" si="18"/>
        <v>-1</v>
      </c>
    </row>
    <row r="654" spans="21:24" x14ac:dyDescent="0.25">
      <c r="U654" s="162" t="s">
        <v>633</v>
      </c>
      <c r="W654">
        <v>-1</v>
      </c>
      <c r="X654">
        <f t="shared" si="18"/>
        <v>-1</v>
      </c>
    </row>
    <row r="655" spans="21:24" x14ac:dyDescent="0.25">
      <c r="U655" s="162" t="s">
        <v>1569</v>
      </c>
      <c r="W655">
        <v>-1</v>
      </c>
      <c r="X655">
        <f t="shared" si="18"/>
        <v>-1</v>
      </c>
    </row>
    <row r="656" spans="21:24" x14ac:dyDescent="0.25">
      <c r="U656" s="162" t="s">
        <v>635</v>
      </c>
      <c r="W656">
        <v>-1</v>
      </c>
      <c r="X656">
        <f t="shared" si="18"/>
        <v>-1</v>
      </c>
    </row>
    <row r="657" spans="21:24" x14ac:dyDescent="0.25">
      <c r="U657" s="162" t="s">
        <v>637</v>
      </c>
      <c r="W657">
        <v>-1</v>
      </c>
      <c r="X657">
        <f t="shared" ref="X657:X720" si="19">+V657+W657</f>
        <v>-1</v>
      </c>
    </row>
    <row r="658" spans="21:24" x14ac:dyDescent="0.25">
      <c r="U658" s="161" t="s">
        <v>639</v>
      </c>
      <c r="W658">
        <v>-1</v>
      </c>
      <c r="X658">
        <f t="shared" si="19"/>
        <v>-1</v>
      </c>
    </row>
    <row r="659" spans="21:24" x14ac:dyDescent="0.25">
      <c r="U659" s="162" t="s">
        <v>1798</v>
      </c>
      <c r="W659">
        <v>-1</v>
      </c>
      <c r="X659">
        <f t="shared" si="19"/>
        <v>-1</v>
      </c>
    </row>
    <row r="660" spans="21:24" x14ac:dyDescent="0.25">
      <c r="U660" s="162" t="s">
        <v>641</v>
      </c>
      <c r="W660">
        <v>-1</v>
      </c>
      <c r="X660">
        <f t="shared" si="19"/>
        <v>-1</v>
      </c>
    </row>
    <row r="661" spans="21:24" x14ac:dyDescent="0.25">
      <c r="U661" s="162" t="s">
        <v>643</v>
      </c>
      <c r="W661">
        <v>-1</v>
      </c>
      <c r="X661">
        <f t="shared" si="19"/>
        <v>-1</v>
      </c>
    </row>
    <row r="662" spans="21:24" x14ac:dyDescent="0.25">
      <c r="U662" s="162" t="s">
        <v>645</v>
      </c>
      <c r="W662">
        <v>-1</v>
      </c>
      <c r="X662">
        <f t="shared" si="19"/>
        <v>-1</v>
      </c>
    </row>
    <row r="663" spans="21:24" x14ac:dyDescent="0.25">
      <c r="U663" s="162" t="s">
        <v>647</v>
      </c>
      <c r="W663">
        <v>-1</v>
      </c>
      <c r="X663">
        <f t="shared" si="19"/>
        <v>-1</v>
      </c>
    </row>
    <row r="664" spans="21:24" x14ac:dyDescent="0.25">
      <c r="U664" s="162" t="s">
        <v>649</v>
      </c>
      <c r="W664">
        <v>-1</v>
      </c>
      <c r="X664">
        <f t="shared" si="19"/>
        <v>-1</v>
      </c>
    </row>
    <row r="665" spans="21:24" x14ac:dyDescent="0.25">
      <c r="U665" s="162" t="s">
        <v>1606</v>
      </c>
      <c r="W665">
        <v>-1</v>
      </c>
      <c r="X665">
        <f t="shared" si="19"/>
        <v>-1</v>
      </c>
    </row>
    <row r="666" spans="21:24" x14ac:dyDescent="0.25">
      <c r="U666" s="162" t="s">
        <v>651</v>
      </c>
      <c r="W666">
        <v>-1</v>
      </c>
      <c r="X666">
        <f t="shared" si="19"/>
        <v>-1</v>
      </c>
    </row>
    <row r="667" spans="21:24" x14ac:dyDescent="0.25">
      <c r="U667" s="162" t="s">
        <v>653</v>
      </c>
      <c r="W667">
        <v>-1</v>
      </c>
      <c r="X667">
        <f t="shared" si="19"/>
        <v>-1</v>
      </c>
    </row>
    <row r="668" spans="21:24" x14ac:dyDescent="0.25">
      <c r="U668" s="162" t="s">
        <v>655</v>
      </c>
      <c r="W668">
        <v>-1</v>
      </c>
      <c r="X668">
        <f t="shared" si="19"/>
        <v>-1</v>
      </c>
    </row>
    <row r="669" spans="21:24" x14ac:dyDescent="0.25">
      <c r="U669" s="162" t="s">
        <v>656</v>
      </c>
      <c r="W669">
        <v>-1</v>
      </c>
      <c r="X669">
        <f t="shared" si="19"/>
        <v>-1</v>
      </c>
    </row>
    <row r="670" spans="21:24" x14ac:dyDescent="0.25">
      <c r="U670" s="162" t="s">
        <v>658</v>
      </c>
      <c r="W670">
        <v>-1</v>
      </c>
      <c r="X670">
        <f t="shared" si="19"/>
        <v>-1</v>
      </c>
    </row>
    <row r="671" spans="21:24" x14ac:dyDescent="0.25">
      <c r="U671" s="162" t="s">
        <v>659</v>
      </c>
      <c r="W671">
        <v>-1</v>
      </c>
      <c r="X671">
        <f t="shared" si="19"/>
        <v>-1</v>
      </c>
    </row>
    <row r="672" spans="21:24" x14ac:dyDescent="0.25">
      <c r="U672" s="162" t="s">
        <v>661</v>
      </c>
      <c r="W672">
        <v>-1</v>
      </c>
      <c r="X672">
        <f t="shared" si="19"/>
        <v>-1</v>
      </c>
    </row>
    <row r="673" spans="21:24" x14ac:dyDescent="0.25">
      <c r="U673" s="162" t="s">
        <v>663</v>
      </c>
      <c r="W673">
        <v>-1</v>
      </c>
      <c r="X673">
        <f t="shared" si="19"/>
        <v>-1</v>
      </c>
    </row>
    <row r="674" spans="21:24" x14ac:dyDescent="0.25">
      <c r="U674" s="162" t="s">
        <v>665</v>
      </c>
      <c r="W674">
        <v>-1</v>
      </c>
      <c r="X674">
        <f t="shared" si="19"/>
        <v>-1</v>
      </c>
    </row>
    <row r="675" spans="21:24" x14ac:dyDescent="0.25">
      <c r="U675" s="162" t="s">
        <v>667</v>
      </c>
      <c r="W675">
        <v>-1</v>
      </c>
      <c r="X675">
        <f t="shared" si="19"/>
        <v>-1</v>
      </c>
    </row>
    <row r="676" spans="21:24" x14ac:dyDescent="0.25">
      <c r="U676" s="162" t="s">
        <v>669</v>
      </c>
      <c r="W676">
        <v>-1</v>
      </c>
      <c r="X676">
        <f t="shared" si="19"/>
        <v>-1</v>
      </c>
    </row>
    <row r="677" spans="21:24" x14ac:dyDescent="0.25">
      <c r="U677" s="162" t="s">
        <v>671</v>
      </c>
      <c r="W677">
        <v>-1</v>
      </c>
      <c r="X677">
        <f t="shared" si="19"/>
        <v>-1</v>
      </c>
    </row>
    <row r="678" spans="21:24" x14ac:dyDescent="0.25">
      <c r="U678" s="162" t="s">
        <v>673</v>
      </c>
      <c r="W678">
        <v>-1</v>
      </c>
      <c r="X678">
        <f t="shared" si="19"/>
        <v>-1</v>
      </c>
    </row>
    <row r="679" spans="21:24" x14ac:dyDescent="0.25">
      <c r="U679" s="162" t="s">
        <v>675</v>
      </c>
      <c r="W679">
        <v>-1</v>
      </c>
      <c r="X679">
        <f t="shared" si="19"/>
        <v>-1</v>
      </c>
    </row>
    <row r="680" spans="21:24" x14ac:dyDescent="0.25">
      <c r="U680" s="162" t="s">
        <v>1619</v>
      </c>
      <c r="W680">
        <v>-1</v>
      </c>
      <c r="X680">
        <f t="shared" si="19"/>
        <v>-1</v>
      </c>
    </row>
    <row r="681" spans="21:24" x14ac:dyDescent="0.25">
      <c r="U681" s="162" t="s">
        <v>677</v>
      </c>
      <c r="W681">
        <v>-1</v>
      </c>
      <c r="X681">
        <f t="shared" si="19"/>
        <v>-1</v>
      </c>
    </row>
    <row r="682" spans="21:24" x14ac:dyDescent="0.25">
      <c r="U682" s="162" t="s">
        <v>678</v>
      </c>
      <c r="W682">
        <v>-1</v>
      </c>
      <c r="X682">
        <f t="shared" si="19"/>
        <v>-1</v>
      </c>
    </row>
    <row r="683" spans="21:24" x14ac:dyDescent="0.25">
      <c r="U683" s="162" t="s">
        <v>680</v>
      </c>
      <c r="W683">
        <v>-1</v>
      </c>
      <c r="X683">
        <f t="shared" si="19"/>
        <v>-1</v>
      </c>
    </row>
    <row r="684" spans="21:24" x14ac:dyDescent="0.25">
      <c r="U684" s="162" t="s">
        <v>682</v>
      </c>
      <c r="W684">
        <v>-1</v>
      </c>
      <c r="X684">
        <f t="shared" si="19"/>
        <v>-1</v>
      </c>
    </row>
    <row r="685" spans="21:24" x14ac:dyDescent="0.25">
      <c r="U685" s="162" t="s">
        <v>684</v>
      </c>
      <c r="W685">
        <v>-1</v>
      </c>
      <c r="X685">
        <f t="shared" si="19"/>
        <v>-1</v>
      </c>
    </row>
    <row r="686" spans="21:24" x14ac:dyDescent="0.25">
      <c r="U686" s="162" t="s">
        <v>686</v>
      </c>
      <c r="W686">
        <v>-1</v>
      </c>
      <c r="X686">
        <f t="shared" si="19"/>
        <v>-1</v>
      </c>
    </row>
    <row r="687" spans="21:24" x14ac:dyDescent="0.25">
      <c r="U687" s="162" t="s">
        <v>688</v>
      </c>
      <c r="W687">
        <v>-1</v>
      </c>
      <c r="X687">
        <f t="shared" si="19"/>
        <v>-1</v>
      </c>
    </row>
    <row r="688" spans="21:24" x14ac:dyDescent="0.25">
      <c r="U688" s="162" t="s">
        <v>690</v>
      </c>
      <c r="W688">
        <v>-1</v>
      </c>
      <c r="X688">
        <f t="shared" si="19"/>
        <v>-1</v>
      </c>
    </row>
    <row r="689" spans="21:24" x14ac:dyDescent="0.25">
      <c r="U689" s="166" t="s">
        <v>692</v>
      </c>
      <c r="W689">
        <v>-1</v>
      </c>
      <c r="X689">
        <f t="shared" si="19"/>
        <v>-1</v>
      </c>
    </row>
    <row r="690" spans="21:24" x14ac:dyDescent="0.25">
      <c r="U690" s="162" t="s">
        <v>693</v>
      </c>
      <c r="W690">
        <v>-1</v>
      </c>
      <c r="X690">
        <f t="shared" si="19"/>
        <v>-1</v>
      </c>
    </row>
    <row r="691" spans="21:24" x14ac:dyDescent="0.25">
      <c r="U691" s="162" t="s">
        <v>695</v>
      </c>
      <c r="W691">
        <v>-1</v>
      </c>
      <c r="X691">
        <f t="shared" si="19"/>
        <v>-1</v>
      </c>
    </row>
    <row r="692" spans="21:24" x14ac:dyDescent="0.25">
      <c r="U692" s="162" t="s">
        <v>697</v>
      </c>
      <c r="W692">
        <v>-1</v>
      </c>
      <c r="X692">
        <f t="shared" si="19"/>
        <v>-1</v>
      </c>
    </row>
    <row r="693" spans="21:24" x14ac:dyDescent="0.25">
      <c r="U693" s="162" t="s">
        <v>699</v>
      </c>
      <c r="W693">
        <v>-1</v>
      </c>
      <c r="X693">
        <f t="shared" si="19"/>
        <v>-1</v>
      </c>
    </row>
    <row r="694" spans="21:24" x14ac:dyDescent="0.25">
      <c r="U694" s="162" t="s">
        <v>701</v>
      </c>
      <c r="W694">
        <v>-1</v>
      </c>
      <c r="X694">
        <f t="shared" si="19"/>
        <v>-1</v>
      </c>
    </row>
    <row r="695" spans="21:24" x14ac:dyDescent="0.25">
      <c r="U695" s="162" t="s">
        <v>703</v>
      </c>
      <c r="W695">
        <v>-1</v>
      </c>
      <c r="X695">
        <f t="shared" si="19"/>
        <v>-1</v>
      </c>
    </row>
    <row r="696" spans="21:24" x14ac:dyDescent="0.25">
      <c r="U696" s="162" t="s">
        <v>705</v>
      </c>
      <c r="W696">
        <v>-1</v>
      </c>
      <c r="X696">
        <f t="shared" si="19"/>
        <v>-1</v>
      </c>
    </row>
    <row r="697" spans="21:24" x14ac:dyDescent="0.25">
      <c r="U697" s="162" t="s">
        <v>706</v>
      </c>
      <c r="W697">
        <v>-1</v>
      </c>
      <c r="X697">
        <f t="shared" si="19"/>
        <v>-1</v>
      </c>
    </row>
    <row r="698" spans="21:24" x14ac:dyDescent="0.25">
      <c r="U698" s="162" t="s">
        <v>707</v>
      </c>
      <c r="W698">
        <v>-1</v>
      </c>
      <c r="X698">
        <f t="shared" si="19"/>
        <v>-1</v>
      </c>
    </row>
    <row r="699" spans="21:24" x14ac:dyDescent="0.25">
      <c r="U699" s="162" t="s">
        <v>709</v>
      </c>
      <c r="W699">
        <v>-1</v>
      </c>
      <c r="X699">
        <f t="shared" si="19"/>
        <v>-1</v>
      </c>
    </row>
    <row r="700" spans="21:24" x14ac:dyDescent="0.25">
      <c r="U700" s="162" t="s">
        <v>711</v>
      </c>
      <c r="W700">
        <v>-1</v>
      </c>
      <c r="X700">
        <f t="shared" si="19"/>
        <v>-1</v>
      </c>
    </row>
    <row r="701" spans="21:24" x14ac:dyDescent="0.25">
      <c r="U701" s="162" t="s">
        <v>713</v>
      </c>
      <c r="W701">
        <v>-1</v>
      </c>
      <c r="X701">
        <f t="shared" si="19"/>
        <v>-1</v>
      </c>
    </row>
    <row r="702" spans="21:24" x14ac:dyDescent="0.25">
      <c r="U702" s="162" t="s">
        <v>715</v>
      </c>
      <c r="W702">
        <v>-1</v>
      </c>
      <c r="X702">
        <f t="shared" si="19"/>
        <v>-1</v>
      </c>
    </row>
    <row r="703" spans="21:24" x14ac:dyDescent="0.25">
      <c r="U703" s="161" t="s">
        <v>717</v>
      </c>
      <c r="W703">
        <v>-1</v>
      </c>
      <c r="X703">
        <f t="shared" si="19"/>
        <v>-1</v>
      </c>
    </row>
    <row r="704" spans="21:24" x14ac:dyDescent="0.25">
      <c r="U704" s="161" t="s">
        <v>1499</v>
      </c>
      <c r="W704">
        <v>-1</v>
      </c>
      <c r="X704">
        <f t="shared" si="19"/>
        <v>-1</v>
      </c>
    </row>
    <row r="705" spans="21:24" x14ac:dyDescent="0.25">
      <c r="U705" s="166" t="s">
        <v>1612</v>
      </c>
      <c r="W705">
        <v>-1</v>
      </c>
      <c r="X705">
        <f t="shared" si="19"/>
        <v>-1</v>
      </c>
    </row>
    <row r="706" spans="21:24" x14ac:dyDescent="0.25">
      <c r="U706" s="162" t="s">
        <v>719</v>
      </c>
      <c r="W706">
        <v>-1</v>
      </c>
      <c r="X706">
        <f t="shared" si="19"/>
        <v>-1</v>
      </c>
    </row>
    <row r="707" spans="21:24" x14ac:dyDescent="0.25">
      <c r="U707" s="162" t="s">
        <v>721</v>
      </c>
      <c r="W707">
        <v>-1</v>
      </c>
      <c r="X707">
        <f t="shared" si="19"/>
        <v>-1</v>
      </c>
    </row>
    <row r="708" spans="21:24" x14ac:dyDescent="0.25">
      <c r="U708" s="162" t="s">
        <v>723</v>
      </c>
      <c r="W708">
        <v>-1</v>
      </c>
      <c r="X708">
        <f t="shared" si="19"/>
        <v>-1</v>
      </c>
    </row>
    <row r="709" spans="21:24" x14ac:dyDescent="0.25">
      <c r="U709" s="162" t="s">
        <v>725</v>
      </c>
      <c r="W709">
        <v>-1</v>
      </c>
      <c r="X709">
        <f t="shared" si="19"/>
        <v>-1</v>
      </c>
    </row>
    <row r="710" spans="21:24" x14ac:dyDescent="0.25">
      <c r="U710" s="162" t="s">
        <v>727</v>
      </c>
      <c r="W710">
        <v>-1</v>
      </c>
      <c r="X710">
        <f t="shared" si="19"/>
        <v>-1</v>
      </c>
    </row>
    <row r="711" spans="21:24" x14ac:dyDescent="0.25">
      <c r="U711" s="162" t="s">
        <v>729</v>
      </c>
      <c r="W711">
        <v>-1</v>
      </c>
      <c r="X711">
        <f t="shared" si="19"/>
        <v>-1</v>
      </c>
    </row>
    <row r="712" spans="21:24" x14ac:dyDescent="0.25">
      <c r="U712" s="162" t="s">
        <v>731</v>
      </c>
      <c r="W712">
        <v>-1</v>
      </c>
      <c r="X712">
        <f t="shared" si="19"/>
        <v>-1</v>
      </c>
    </row>
    <row r="713" spans="21:24" x14ac:dyDescent="0.25">
      <c r="U713" s="162" t="s">
        <v>732</v>
      </c>
      <c r="W713">
        <v>-1</v>
      </c>
      <c r="X713">
        <f t="shared" si="19"/>
        <v>-1</v>
      </c>
    </row>
    <row r="714" spans="21:24" x14ac:dyDescent="0.25">
      <c r="U714" s="162" t="s">
        <v>734</v>
      </c>
      <c r="W714">
        <v>-1</v>
      </c>
      <c r="X714">
        <f t="shared" si="19"/>
        <v>-1</v>
      </c>
    </row>
    <row r="715" spans="21:24" x14ac:dyDescent="0.25">
      <c r="U715" s="162" t="s">
        <v>736</v>
      </c>
      <c r="W715">
        <v>-1</v>
      </c>
      <c r="X715">
        <f t="shared" si="19"/>
        <v>-1</v>
      </c>
    </row>
    <row r="716" spans="21:24" x14ac:dyDescent="0.25">
      <c r="U716" s="162" t="s">
        <v>738</v>
      </c>
      <c r="W716">
        <v>-1</v>
      </c>
      <c r="X716">
        <f t="shared" si="19"/>
        <v>-1</v>
      </c>
    </row>
    <row r="717" spans="21:24" x14ac:dyDescent="0.25">
      <c r="U717" s="162" t="s">
        <v>740</v>
      </c>
      <c r="W717">
        <v>-1</v>
      </c>
      <c r="X717">
        <f t="shared" si="19"/>
        <v>-1</v>
      </c>
    </row>
    <row r="718" spans="21:24" x14ac:dyDescent="0.25">
      <c r="U718" s="162" t="s">
        <v>742</v>
      </c>
      <c r="W718">
        <v>-1</v>
      </c>
      <c r="X718">
        <f t="shared" si="19"/>
        <v>-1</v>
      </c>
    </row>
    <row r="719" spans="21:24" x14ac:dyDescent="0.25">
      <c r="U719" s="162" t="s">
        <v>744</v>
      </c>
      <c r="W719">
        <v>-1</v>
      </c>
      <c r="X719">
        <f t="shared" si="19"/>
        <v>-1</v>
      </c>
    </row>
    <row r="720" spans="21:24" x14ac:dyDescent="0.25">
      <c r="U720" s="162" t="s">
        <v>746</v>
      </c>
      <c r="W720">
        <v>-1</v>
      </c>
      <c r="X720">
        <f t="shared" si="19"/>
        <v>-1</v>
      </c>
    </row>
    <row r="721" spans="21:24" x14ac:dyDescent="0.25">
      <c r="U721" s="166" t="s">
        <v>748</v>
      </c>
      <c r="W721">
        <v>-1</v>
      </c>
      <c r="X721">
        <f t="shared" ref="X721:X784" si="20">+V721+W721</f>
        <v>-1</v>
      </c>
    </row>
    <row r="722" spans="21:24" x14ac:dyDescent="0.25">
      <c r="U722" s="162" t="s">
        <v>750</v>
      </c>
      <c r="W722">
        <v>-1</v>
      </c>
      <c r="X722">
        <f t="shared" si="20"/>
        <v>-1</v>
      </c>
    </row>
    <row r="723" spans="21:24" x14ac:dyDescent="0.25">
      <c r="U723" s="162" t="s">
        <v>752</v>
      </c>
      <c r="W723">
        <v>-1</v>
      </c>
      <c r="X723">
        <f t="shared" si="20"/>
        <v>-1</v>
      </c>
    </row>
    <row r="724" spans="21:24" x14ac:dyDescent="0.25">
      <c r="U724" s="162" t="s">
        <v>754</v>
      </c>
      <c r="W724">
        <v>-1</v>
      </c>
      <c r="X724">
        <f t="shared" si="20"/>
        <v>-1</v>
      </c>
    </row>
    <row r="725" spans="21:24" x14ac:dyDescent="0.25">
      <c r="U725" s="162" t="s">
        <v>756</v>
      </c>
      <c r="W725">
        <v>-1</v>
      </c>
      <c r="X725">
        <f t="shared" si="20"/>
        <v>-1</v>
      </c>
    </row>
    <row r="726" spans="21:24" x14ac:dyDescent="0.25">
      <c r="U726" s="162" t="s">
        <v>758</v>
      </c>
      <c r="W726">
        <v>-1</v>
      </c>
      <c r="X726">
        <f t="shared" si="20"/>
        <v>-1</v>
      </c>
    </row>
    <row r="727" spans="21:24" x14ac:dyDescent="0.25">
      <c r="U727" s="162" t="s">
        <v>760</v>
      </c>
      <c r="W727">
        <v>-1</v>
      </c>
      <c r="X727">
        <f t="shared" si="20"/>
        <v>-1</v>
      </c>
    </row>
    <row r="728" spans="21:24" x14ac:dyDescent="0.25">
      <c r="U728" s="162" t="s">
        <v>762</v>
      </c>
      <c r="W728">
        <v>-1</v>
      </c>
      <c r="X728">
        <f t="shared" si="20"/>
        <v>-1</v>
      </c>
    </row>
    <row r="729" spans="21:24" x14ac:dyDescent="0.25">
      <c r="U729" s="162" t="s">
        <v>764</v>
      </c>
      <c r="W729">
        <v>-1</v>
      </c>
      <c r="X729">
        <f t="shared" si="20"/>
        <v>-1</v>
      </c>
    </row>
    <row r="730" spans="21:24" x14ac:dyDescent="0.25">
      <c r="U730" s="162" t="s">
        <v>766</v>
      </c>
      <c r="W730">
        <v>-1</v>
      </c>
      <c r="X730">
        <f t="shared" si="20"/>
        <v>-1</v>
      </c>
    </row>
    <row r="731" spans="21:24" x14ac:dyDescent="0.25">
      <c r="U731" s="162" t="s">
        <v>768</v>
      </c>
      <c r="W731">
        <v>-1</v>
      </c>
      <c r="X731">
        <f t="shared" si="20"/>
        <v>-1</v>
      </c>
    </row>
    <row r="732" spans="21:24" x14ac:dyDescent="0.25">
      <c r="U732" s="162" t="s">
        <v>770</v>
      </c>
      <c r="W732">
        <v>-1</v>
      </c>
      <c r="X732">
        <f t="shared" si="20"/>
        <v>-1</v>
      </c>
    </row>
    <row r="733" spans="21:24" x14ac:dyDescent="0.25">
      <c r="U733" s="162" t="s">
        <v>772</v>
      </c>
      <c r="W733">
        <v>-1</v>
      </c>
      <c r="X733">
        <f t="shared" si="20"/>
        <v>-1</v>
      </c>
    </row>
    <row r="734" spans="21:24" x14ac:dyDescent="0.25">
      <c r="U734" s="162" t="s">
        <v>1395</v>
      </c>
      <c r="W734">
        <v>-1</v>
      </c>
      <c r="X734">
        <f t="shared" si="20"/>
        <v>-1</v>
      </c>
    </row>
    <row r="735" spans="21:24" x14ac:dyDescent="0.25">
      <c r="U735" s="162" t="s">
        <v>774</v>
      </c>
      <c r="W735">
        <v>-1</v>
      </c>
      <c r="X735">
        <f t="shared" si="20"/>
        <v>-1</v>
      </c>
    </row>
    <row r="736" spans="21:24" x14ac:dyDescent="0.25">
      <c r="U736" s="162" t="s">
        <v>776</v>
      </c>
      <c r="W736">
        <v>-1</v>
      </c>
      <c r="X736">
        <f t="shared" si="20"/>
        <v>-1</v>
      </c>
    </row>
    <row r="737" spans="21:24" x14ac:dyDescent="0.25">
      <c r="U737" s="162" t="s">
        <v>778</v>
      </c>
      <c r="W737">
        <v>-1</v>
      </c>
      <c r="X737">
        <f t="shared" si="20"/>
        <v>-1</v>
      </c>
    </row>
    <row r="738" spans="21:24" x14ac:dyDescent="0.25">
      <c r="U738" s="162" t="s">
        <v>780</v>
      </c>
      <c r="W738">
        <v>-1</v>
      </c>
      <c r="X738">
        <f t="shared" si="20"/>
        <v>-1</v>
      </c>
    </row>
    <row r="739" spans="21:24" x14ac:dyDescent="0.25">
      <c r="U739" s="162" t="s">
        <v>782</v>
      </c>
      <c r="W739">
        <v>-1</v>
      </c>
      <c r="X739">
        <f t="shared" si="20"/>
        <v>-1</v>
      </c>
    </row>
    <row r="740" spans="21:24" x14ac:dyDescent="0.25">
      <c r="U740" s="162" t="s">
        <v>784</v>
      </c>
      <c r="W740">
        <v>-1</v>
      </c>
      <c r="X740">
        <f t="shared" si="20"/>
        <v>-1</v>
      </c>
    </row>
    <row r="741" spans="21:24" x14ac:dyDescent="0.25">
      <c r="U741" s="166" t="s">
        <v>786</v>
      </c>
      <c r="W741">
        <v>-1</v>
      </c>
      <c r="X741">
        <f t="shared" si="20"/>
        <v>-1</v>
      </c>
    </row>
    <row r="742" spans="21:24" x14ac:dyDescent="0.25">
      <c r="U742" s="162" t="s">
        <v>787</v>
      </c>
      <c r="W742">
        <v>-1</v>
      </c>
      <c r="X742">
        <f t="shared" si="20"/>
        <v>-1</v>
      </c>
    </row>
    <row r="743" spans="21:24" x14ac:dyDescent="0.25">
      <c r="U743" s="162" t="s">
        <v>788</v>
      </c>
      <c r="W743">
        <v>-1</v>
      </c>
      <c r="X743">
        <f t="shared" si="20"/>
        <v>-1</v>
      </c>
    </row>
    <row r="744" spans="21:24" x14ac:dyDescent="0.25">
      <c r="U744" s="162" t="s">
        <v>790</v>
      </c>
      <c r="W744">
        <v>-1</v>
      </c>
      <c r="X744">
        <f t="shared" si="20"/>
        <v>-1</v>
      </c>
    </row>
    <row r="745" spans="21:24" x14ac:dyDescent="0.25">
      <c r="U745" s="162" t="s">
        <v>792</v>
      </c>
      <c r="W745">
        <v>-1</v>
      </c>
      <c r="X745">
        <f t="shared" si="20"/>
        <v>-1</v>
      </c>
    </row>
    <row r="746" spans="21:24" x14ac:dyDescent="0.25">
      <c r="U746" s="162" t="s">
        <v>794</v>
      </c>
      <c r="W746">
        <v>-1</v>
      </c>
      <c r="X746">
        <f t="shared" si="20"/>
        <v>-1</v>
      </c>
    </row>
    <row r="747" spans="21:24" x14ac:dyDescent="0.25">
      <c r="U747" s="162" t="s">
        <v>796</v>
      </c>
      <c r="W747">
        <v>-1</v>
      </c>
      <c r="X747">
        <f t="shared" si="20"/>
        <v>-1</v>
      </c>
    </row>
    <row r="748" spans="21:24" x14ac:dyDescent="0.25">
      <c r="U748" s="162" t="s">
        <v>798</v>
      </c>
      <c r="W748">
        <v>-1</v>
      </c>
      <c r="X748">
        <f t="shared" si="20"/>
        <v>-1</v>
      </c>
    </row>
    <row r="749" spans="21:24" x14ac:dyDescent="0.25">
      <c r="U749" s="162" t="s">
        <v>800</v>
      </c>
      <c r="W749">
        <v>-1</v>
      </c>
      <c r="X749">
        <f t="shared" si="20"/>
        <v>-1</v>
      </c>
    </row>
    <row r="750" spans="21:24" x14ac:dyDescent="0.25">
      <c r="U750" s="162" t="s">
        <v>802</v>
      </c>
      <c r="W750">
        <v>-1</v>
      </c>
      <c r="X750">
        <f t="shared" si="20"/>
        <v>-1</v>
      </c>
    </row>
    <row r="751" spans="21:24" x14ac:dyDescent="0.25">
      <c r="U751" s="162" t="s">
        <v>804</v>
      </c>
      <c r="W751">
        <v>-1</v>
      </c>
      <c r="X751">
        <f t="shared" si="20"/>
        <v>-1</v>
      </c>
    </row>
    <row r="752" spans="21:24" x14ac:dyDescent="0.25">
      <c r="U752" s="162" t="s">
        <v>806</v>
      </c>
      <c r="W752">
        <v>-1</v>
      </c>
      <c r="X752">
        <f t="shared" si="20"/>
        <v>-1</v>
      </c>
    </row>
    <row r="753" spans="21:24" x14ac:dyDescent="0.25">
      <c r="U753" s="162" t="s">
        <v>808</v>
      </c>
      <c r="W753">
        <v>-1</v>
      </c>
      <c r="X753">
        <f t="shared" si="20"/>
        <v>-1</v>
      </c>
    </row>
    <row r="754" spans="21:24" x14ac:dyDescent="0.25">
      <c r="U754" s="162" t="s">
        <v>810</v>
      </c>
      <c r="W754">
        <v>-1</v>
      </c>
      <c r="X754">
        <f t="shared" si="20"/>
        <v>-1</v>
      </c>
    </row>
    <row r="755" spans="21:24" x14ac:dyDescent="0.25">
      <c r="U755" s="162" t="s">
        <v>812</v>
      </c>
      <c r="W755">
        <v>-1</v>
      </c>
      <c r="X755">
        <f t="shared" si="20"/>
        <v>-1</v>
      </c>
    </row>
    <row r="756" spans="21:24" x14ac:dyDescent="0.25">
      <c r="U756" s="162" t="s">
        <v>814</v>
      </c>
      <c r="W756">
        <v>-1</v>
      </c>
      <c r="X756">
        <f t="shared" si="20"/>
        <v>-1</v>
      </c>
    </row>
    <row r="757" spans="21:24" x14ac:dyDescent="0.25">
      <c r="U757" s="162" t="s">
        <v>816</v>
      </c>
      <c r="W757">
        <v>-1</v>
      </c>
      <c r="X757">
        <f t="shared" si="20"/>
        <v>-1</v>
      </c>
    </row>
    <row r="758" spans="21:24" x14ac:dyDescent="0.25">
      <c r="U758" s="162" t="s">
        <v>1571</v>
      </c>
      <c r="W758">
        <v>-1</v>
      </c>
      <c r="X758">
        <f t="shared" si="20"/>
        <v>-1</v>
      </c>
    </row>
    <row r="759" spans="21:24" x14ac:dyDescent="0.25">
      <c r="U759" s="161" t="s">
        <v>1627</v>
      </c>
      <c r="W759">
        <v>-1</v>
      </c>
      <c r="X759">
        <f t="shared" si="20"/>
        <v>-1</v>
      </c>
    </row>
    <row r="760" spans="21:24" x14ac:dyDescent="0.25">
      <c r="U760" s="176" t="s">
        <v>1922</v>
      </c>
      <c r="W760">
        <v>-1</v>
      </c>
      <c r="X760">
        <f t="shared" si="20"/>
        <v>-1</v>
      </c>
    </row>
    <row r="761" spans="21:24" x14ac:dyDescent="0.25">
      <c r="U761" s="165" t="s">
        <v>1927</v>
      </c>
      <c r="W761">
        <v>-1</v>
      </c>
      <c r="X761">
        <f t="shared" si="20"/>
        <v>-1</v>
      </c>
    </row>
    <row r="762" spans="21:24" x14ac:dyDescent="0.25">
      <c r="U762" s="166" t="s">
        <v>1933</v>
      </c>
      <c r="W762">
        <v>-1</v>
      </c>
      <c r="X762">
        <f t="shared" si="20"/>
        <v>-1</v>
      </c>
    </row>
    <row r="763" spans="21:24" x14ac:dyDescent="0.25">
      <c r="U763" s="162" t="s">
        <v>818</v>
      </c>
      <c r="W763">
        <v>-1</v>
      </c>
      <c r="X763">
        <f t="shared" si="20"/>
        <v>-1</v>
      </c>
    </row>
    <row r="764" spans="21:24" x14ac:dyDescent="0.25">
      <c r="U764" s="162" t="s">
        <v>820</v>
      </c>
      <c r="W764">
        <v>-1</v>
      </c>
      <c r="X764">
        <f t="shared" si="20"/>
        <v>-1</v>
      </c>
    </row>
    <row r="765" spans="21:24" x14ac:dyDescent="0.25">
      <c r="U765" s="162" t="s">
        <v>822</v>
      </c>
      <c r="W765">
        <v>-1</v>
      </c>
      <c r="X765">
        <f t="shared" si="20"/>
        <v>-1</v>
      </c>
    </row>
    <row r="766" spans="21:24" x14ac:dyDescent="0.25">
      <c r="U766" s="162" t="s">
        <v>824</v>
      </c>
      <c r="W766">
        <v>-1</v>
      </c>
      <c r="X766">
        <f t="shared" si="20"/>
        <v>-1</v>
      </c>
    </row>
    <row r="767" spans="21:24" x14ac:dyDescent="0.25">
      <c r="U767" s="166" t="s">
        <v>1573</v>
      </c>
      <c r="W767">
        <v>-1</v>
      </c>
      <c r="X767">
        <f t="shared" si="20"/>
        <v>-1</v>
      </c>
    </row>
    <row r="768" spans="21:24" x14ac:dyDescent="0.25">
      <c r="U768" s="162" t="s">
        <v>826</v>
      </c>
      <c r="W768">
        <v>-1</v>
      </c>
      <c r="X768">
        <f t="shared" si="20"/>
        <v>-1</v>
      </c>
    </row>
    <row r="769" spans="21:24" x14ac:dyDescent="0.25">
      <c r="U769" s="162" t="s">
        <v>827</v>
      </c>
      <c r="W769">
        <v>-1</v>
      </c>
      <c r="X769">
        <f t="shared" si="20"/>
        <v>-1</v>
      </c>
    </row>
    <row r="770" spans="21:24" x14ac:dyDescent="0.25">
      <c r="U770" s="162" t="s">
        <v>829</v>
      </c>
      <c r="W770">
        <v>-1</v>
      </c>
      <c r="X770">
        <f t="shared" si="20"/>
        <v>-1</v>
      </c>
    </row>
    <row r="771" spans="21:24" x14ac:dyDescent="0.25">
      <c r="U771" s="162" t="s">
        <v>831</v>
      </c>
      <c r="W771">
        <v>-1</v>
      </c>
      <c r="X771">
        <f t="shared" si="20"/>
        <v>-1</v>
      </c>
    </row>
    <row r="772" spans="21:24" x14ac:dyDescent="0.25">
      <c r="U772" s="162" t="s">
        <v>833</v>
      </c>
      <c r="W772">
        <v>-1</v>
      </c>
      <c r="X772">
        <f t="shared" si="20"/>
        <v>-1</v>
      </c>
    </row>
    <row r="773" spans="21:24" x14ac:dyDescent="0.25">
      <c r="U773" s="162" t="s">
        <v>835</v>
      </c>
      <c r="W773">
        <v>-1</v>
      </c>
      <c r="X773">
        <f t="shared" si="20"/>
        <v>-1</v>
      </c>
    </row>
    <row r="774" spans="21:24" x14ac:dyDescent="0.25">
      <c r="U774" s="166" t="s">
        <v>837</v>
      </c>
      <c r="W774">
        <v>-1</v>
      </c>
      <c r="X774">
        <f t="shared" si="20"/>
        <v>-1</v>
      </c>
    </row>
    <row r="775" spans="21:24" x14ac:dyDescent="0.25">
      <c r="U775" s="162" t="s">
        <v>839</v>
      </c>
      <c r="W775">
        <v>-1</v>
      </c>
      <c r="X775">
        <f t="shared" si="20"/>
        <v>-1</v>
      </c>
    </row>
    <row r="776" spans="21:24" x14ac:dyDescent="0.25">
      <c r="U776" s="167" t="s">
        <v>841</v>
      </c>
      <c r="W776">
        <v>-1</v>
      </c>
      <c r="X776">
        <f t="shared" si="20"/>
        <v>-1</v>
      </c>
    </row>
    <row r="777" spans="21:24" x14ac:dyDescent="0.25">
      <c r="U777" s="166" t="s">
        <v>843</v>
      </c>
      <c r="W777">
        <v>-1</v>
      </c>
      <c r="X777">
        <f t="shared" si="20"/>
        <v>-1</v>
      </c>
    </row>
    <row r="778" spans="21:24" x14ac:dyDescent="0.25">
      <c r="U778" s="162" t="s">
        <v>845</v>
      </c>
      <c r="W778">
        <v>-1</v>
      </c>
      <c r="X778">
        <f t="shared" si="20"/>
        <v>-1</v>
      </c>
    </row>
    <row r="779" spans="21:24" x14ac:dyDescent="0.25">
      <c r="U779" s="162" t="s">
        <v>847</v>
      </c>
      <c r="W779">
        <v>-1</v>
      </c>
      <c r="X779">
        <f t="shared" si="20"/>
        <v>-1</v>
      </c>
    </row>
    <row r="780" spans="21:24" x14ac:dyDescent="0.25">
      <c r="U780" s="166" t="s">
        <v>849</v>
      </c>
      <c r="W780">
        <v>-1</v>
      </c>
      <c r="X780">
        <f t="shared" si="20"/>
        <v>-1</v>
      </c>
    </row>
    <row r="781" spans="21:24" x14ac:dyDescent="0.25">
      <c r="U781" s="162" t="s">
        <v>851</v>
      </c>
      <c r="W781">
        <v>-1</v>
      </c>
      <c r="X781">
        <f t="shared" si="20"/>
        <v>-1</v>
      </c>
    </row>
    <row r="782" spans="21:24" x14ac:dyDescent="0.25">
      <c r="U782" s="162" t="s">
        <v>853</v>
      </c>
      <c r="W782">
        <v>-1</v>
      </c>
      <c r="X782">
        <f t="shared" si="20"/>
        <v>-1</v>
      </c>
    </row>
    <row r="783" spans="21:24" x14ac:dyDescent="0.25">
      <c r="U783" s="162" t="s">
        <v>854</v>
      </c>
      <c r="W783">
        <v>-1</v>
      </c>
      <c r="X783">
        <f t="shared" si="20"/>
        <v>-1</v>
      </c>
    </row>
    <row r="784" spans="21:24" x14ac:dyDescent="0.25">
      <c r="U784" s="166" t="s">
        <v>855</v>
      </c>
      <c r="W784">
        <v>-1</v>
      </c>
      <c r="X784">
        <f t="shared" si="20"/>
        <v>-1</v>
      </c>
    </row>
    <row r="785" spans="21:24" x14ac:dyDescent="0.25">
      <c r="U785" s="162" t="s">
        <v>857</v>
      </c>
      <c r="W785">
        <v>-1</v>
      </c>
      <c r="X785">
        <f t="shared" ref="X785:X848" si="21">+V785+W785</f>
        <v>-1</v>
      </c>
    </row>
    <row r="786" spans="21:24" x14ac:dyDescent="0.25">
      <c r="U786" s="162" t="s">
        <v>859</v>
      </c>
      <c r="W786">
        <v>-1</v>
      </c>
      <c r="X786">
        <f t="shared" si="21"/>
        <v>-1</v>
      </c>
    </row>
    <row r="787" spans="21:24" x14ac:dyDescent="0.25">
      <c r="U787" s="162" t="s">
        <v>860</v>
      </c>
      <c r="W787">
        <v>-1</v>
      </c>
      <c r="X787">
        <f t="shared" si="21"/>
        <v>-1</v>
      </c>
    </row>
    <row r="788" spans="21:24" x14ac:dyDescent="0.25">
      <c r="U788" s="153" t="s">
        <v>1614</v>
      </c>
      <c r="W788">
        <v>-1</v>
      </c>
      <c r="X788">
        <f t="shared" si="21"/>
        <v>-1</v>
      </c>
    </row>
    <row r="789" spans="21:24" x14ac:dyDescent="0.25">
      <c r="U789" s="167" t="s">
        <v>861</v>
      </c>
      <c r="W789">
        <v>-1</v>
      </c>
      <c r="X789">
        <f t="shared" si="21"/>
        <v>-1</v>
      </c>
    </row>
    <row r="790" spans="21:24" x14ac:dyDescent="0.25">
      <c r="U790" s="166" t="s">
        <v>863</v>
      </c>
      <c r="W790">
        <v>-1</v>
      </c>
      <c r="X790">
        <f t="shared" si="21"/>
        <v>-1</v>
      </c>
    </row>
    <row r="791" spans="21:24" x14ac:dyDescent="0.25">
      <c r="U791" s="162" t="s">
        <v>865</v>
      </c>
      <c r="W791">
        <v>-1</v>
      </c>
      <c r="X791">
        <f t="shared" si="21"/>
        <v>-1</v>
      </c>
    </row>
    <row r="792" spans="21:24" x14ac:dyDescent="0.25">
      <c r="U792" s="162" t="s">
        <v>867</v>
      </c>
      <c r="W792">
        <v>-1</v>
      </c>
      <c r="X792">
        <f t="shared" si="21"/>
        <v>-1</v>
      </c>
    </row>
    <row r="793" spans="21:24" x14ac:dyDescent="0.25">
      <c r="U793" s="162" t="s">
        <v>869</v>
      </c>
      <c r="W793">
        <v>-1</v>
      </c>
      <c r="X793">
        <f t="shared" si="21"/>
        <v>-1</v>
      </c>
    </row>
    <row r="794" spans="21:24" x14ac:dyDescent="0.25">
      <c r="U794" s="162" t="s">
        <v>871</v>
      </c>
      <c r="W794">
        <v>-1</v>
      </c>
      <c r="X794">
        <f t="shared" si="21"/>
        <v>-1</v>
      </c>
    </row>
    <row r="795" spans="21:24" x14ac:dyDescent="0.25">
      <c r="U795" s="162" t="s">
        <v>873</v>
      </c>
      <c r="W795">
        <v>-1</v>
      </c>
      <c r="X795">
        <f t="shared" si="21"/>
        <v>-1</v>
      </c>
    </row>
    <row r="796" spans="21:24" x14ac:dyDescent="0.25">
      <c r="U796" s="162" t="s">
        <v>875</v>
      </c>
      <c r="W796">
        <v>-1</v>
      </c>
      <c r="X796">
        <f t="shared" si="21"/>
        <v>-1</v>
      </c>
    </row>
    <row r="797" spans="21:24" x14ac:dyDescent="0.25">
      <c r="U797" s="162" t="s">
        <v>877</v>
      </c>
      <c r="W797">
        <v>-1</v>
      </c>
      <c r="X797">
        <f t="shared" si="21"/>
        <v>-1</v>
      </c>
    </row>
    <row r="798" spans="21:24" x14ac:dyDescent="0.25">
      <c r="U798" s="162" t="s">
        <v>879</v>
      </c>
      <c r="W798">
        <v>-1</v>
      </c>
      <c r="X798">
        <f t="shared" si="21"/>
        <v>-1</v>
      </c>
    </row>
    <row r="799" spans="21:24" x14ac:dyDescent="0.25">
      <c r="U799" s="162" t="s">
        <v>881</v>
      </c>
      <c r="W799">
        <v>-1</v>
      </c>
      <c r="X799">
        <f t="shared" si="21"/>
        <v>-1</v>
      </c>
    </row>
    <row r="800" spans="21:24" x14ac:dyDescent="0.25">
      <c r="U800" s="162" t="s">
        <v>883</v>
      </c>
      <c r="W800">
        <v>-1</v>
      </c>
      <c r="X800">
        <f t="shared" si="21"/>
        <v>-1</v>
      </c>
    </row>
    <row r="801" spans="21:24" x14ac:dyDescent="0.25">
      <c r="U801" s="162" t="s">
        <v>1608</v>
      </c>
      <c r="W801">
        <v>-1</v>
      </c>
      <c r="X801">
        <f t="shared" si="21"/>
        <v>-1</v>
      </c>
    </row>
    <row r="802" spans="21:24" x14ac:dyDescent="0.25">
      <c r="U802" s="162" t="s">
        <v>1603</v>
      </c>
      <c r="W802">
        <v>-1</v>
      </c>
      <c r="X802">
        <f t="shared" si="21"/>
        <v>-1</v>
      </c>
    </row>
    <row r="803" spans="21:24" x14ac:dyDescent="0.25">
      <c r="U803" s="162" t="s">
        <v>1629</v>
      </c>
      <c r="W803">
        <v>-1</v>
      </c>
      <c r="X803">
        <f t="shared" si="21"/>
        <v>-1</v>
      </c>
    </row>
    <row r="804" spans="21:24" x14ac:dyDescent="0.25">
      <c r="U804" s="161" t="s">
        <v>1630</v>
      </c>
      <c r="W804">
        <v>-1</v>
      </c>
      <c r="X804">
        <f t="shared" si="21"/>
        <v>-1</v>
      </c>
    </row>
    <row r="805" spans="21:24" x14ac:dyDescent="0.25">
      <c r="U805" s="161" t="s">
        <v>1664</v>
      </c>
      <c r="W805">
        <v>-1</v>
      </c>
      <c r="X805">
        <f t="shared" si="21"/>
        <v>-1</v>
      </c>
    </row>
    <row r="806" spans="21:24" x14ac:dyDescent="0.25">
      <c r="U806" s="161" t="s">
        <v>1742</v>
      </c>
      <c r="W806">
        <v>-1</v>
      </c>
      <c r="X806">
        <f t="shared" si="21"/>
        <v>-1</v>
      </c>
    </row>
    <row r="807" spans="21:24" x14ac:dyDescent="0.25">
      <c r="U807" s="161" t="s">
        <v>1744</v>
      </c>
      <c r="W807">
        <v>-1</v>
      </c>
      <c r="X807">
        <f t="shared" si="21"/>
        <v>-1</v>
      </c>
    </row>
    <row r="808" spans="21:24" x14ac:dyDescent="0.25">
      <c r="U808" s="161" t="s">
        <v>1746</v>
      </c>
      <c r="W808">
        <v>-1</v>
      </c>
      <c r="X808">
        <f t="shared" si="21"/>
        <v>-1</v>
      </c>
    </row>
    <row r="809" spans="21:24" x14ac:dyDescent="0.25">
      <c r="U809" s="167" t="s">
        <v>1876</v>
      </c>
      <c r="W809">
        <v>-1</v>
      </c>
      <c r="X809">
        <f t="shared" si="21"/>
        <v>-1</v>
      </c>
    </row>
    <row r="810" spans="21:24" x14ac:dyDescent="0.25">
      <c r="U810" s="166" t="s">
        <v>885</v>
      </c>
      <c r="W810">
        <v>-1</v>
      </c>
      <c r="X810">
        <f t="shared" si="21"/>
        <v>-1</v>
      </c>
    </row>
    <row r="811" spans="21:24" x14ac:dyDescent="0.25">
      <c r="U811" s="162" t="s">
        <v>887</v>
      </c>
      <c r="W811">
        <v>-1</v>
      </c>
      <c r="X811">
        <f t="shared" si="21"/>
        <v>-1</v>
      </c>
    </row>
    <row r="812" spans="21:24" x14ac:dyDescent="0.25">
      <c r="U812" s="162" t="s">
        <v>888</v>
      </c>
      <c r="W812">
        <v>-1</v>
      </c>
      <c r="X812">
        <f t="shared" si="21"/>
        <v>-1</v>
      </c>
    </row>
    <row r="813" spans="21:24" x14ac:dyDescent="0.25">
      <c r="U813" s="162" t="s">
        <v>890</v>
      </c>
      <c r="W813">
        <v>-1</v>
      </c>
      <c r="X813">
        <f t="shared" si="21"/>
        <v>-1</v>
      </c>
    </row>
    <row r="814" spans="21:24" x14ac:dyDescent="0.25">
      <c r="U814" s="167" t="s">
        <v>892</v>
      </c>
      <c r="W814">
        <v>-1</v>
      </c>
      <c r="X814">
        <f t="shared" si="21"/>
        <v>-1</v>
      </c>
    </row>
    <row r="815" spans="21:24" x14ac:dyDescent="0.25">
      <c r="U815" s="166" t="s">
        <v>894</v>
      </c>
      <c r="W815">
        <v>-1</v>
      </c>
      <c r="X815">
        <f t="shared" si="21"/>
        <v>-1</v>
      </c>
    </row>
    <row r="816" spans="21:24" x14ac:dyDescent="0.25">
      <c r="U816" s="162" t="s">
        <v>895</v>
      </c>
      <c r="W816">
        <v>-1</v>
      </c>
      <c r="X816">
        <f t="shared" si="21"/>
        <v>-1</v>
      </c>
    </row>
    <row r="817" spans="21:24" x14ac:dyDescent="0.25">
      <c r="U817" s="153" t="s">
        <v>896</v>
      </c>
      <c r="W817">
        <v>-1</v>
      </c>
      <c r="X817">
        <f t="shared" si="21"/>
        <v>-1</v>
      </c>
    </row>
    <row r="818" spans="21:24" x14ac:dyDescent="0.25">
      <c r="U818" s="167" t="s">
        <v>898</v>
      </c>
      <c r="W818">
        <v>-1</v>
      </c>
      <c r="X818">
        <f t="shared" si="21"/>
        <v>-1</v>
      </c>
    </row>
    <row r="819" spans="21:24" x14ac:dyDescent="0.25">
      <c r="U819" s="166" t="s">
        <v>900</v>
      </c>
      <c r="W819">
        <v>-1</v>
      </c>
      <c r="X819">
        <f t="shared" si="21"/>
        <v>-1</v>
      </c>
    </row>
    <row r="820" spans="21:24" x14ac:dyDescent="0.25">
      <c r="U820" s="161" t="s">
        <v>902</v>
      </c>
      <c r="W820">
        <v>-1</v>
      </c>
      <c r="X820">
        <f t="shared" si="21"/>
        <v>-1</v>
      </c>
    </row>
    <row r="821" spans="21:24" x14ac:dyDescent="0.25">
      <c r="U821" s="162" t="s">
        <v>1588</v>
      </c>
      <c r="W821">
        <v>-1</v>
      </c>
      <c r="X821">
        <f t="shared" si="21"/>
        <v>-1</v>
      </c>
    </row>
    <row r="822" spans="21:24" x14ac:dyDescent="0.25">
      <c r="U822" s="162" t="s">
        <v>904</v>
      </c>
      <c r="W822">
        <v>-1</v>
      </c>
      <c r="X822">
        <f t="shared" si="21"/>
        <v>-1</v>
      </c>
    </row>
    <row r="823" spans="21:24" x14ac:dyDescent="0.25">
      <c r="U823" s="162" t="s">
        <v>906</v>
      </c>
      <c r="W823">
        <v>-1</v>
      </c>
      <c r="X823">
        <f t="shared" si="21"/>
        <v>-1</v>
      </c>
    </row>
    <row r="824" spans="21:24" x14ac:dyDescent="0.25">
      <c r="U824" s="162" t="s">
        <v>908</v>
      </c>
      <c r="W824">
        <v>-1</v>
      </c>
      <c r="X824">
        <f t="shared" si="21"/>
        <v>-1</v>
      </c>
    </row>
    <row r="825" spans="21:24" x14ac:dyDescent="0.25">
      <c r="U825" s="162" t="s">
        <v>910</v>
      </c>
      <c r="W825">
        <v>-1</v>
      </c>
      <c r="X825">
        <f t="shared" si="21"/>
        <v>-1</v>
      </c>
    </row>
    <row r="826" spans="21:24" x14ac:dyDescent="0.25">
      <c r="U826" s="162" t="s">
        <v>912</v>
      </c>
      <c r="W826">
        <v>-1</v>
      </c>
      <c r="X826">
        <f t="shared" si="21"/>
        <v>-1</v>
      </c>
    </row>
    <row r="827" spans="21:24" x14ac:dyDescent="0.25">
      <c r="U827" s="162" t="s">
        <v>914</v>
      </c>
      <c r="W827">
        <v>-1</v>
      </c>
      <c r="X827">
        <f t="shared" si="21"/>
        <v>-1</v>
      </c>
    </row>
    <row r="828" spans="21:24" x14ac:dyDescent="0.25">
      <c r="U828" s="162" t="s">
        <v>916</v>
      </c>
      <c r="W828">
        <v>-1</v>
      </c>
      <c r="X828">
        <f t="shared" si="21"/>
        <v>-1</v>
      </c>
    </row>
    <row r="829" spans="21:24" x14ac:dyDescent="0.25">
      <c r="U829" s="162" t="s">
        <v>918</v>
      </c>
      <c r="W829">
        <v>-1</v>
      </c>
      <c r="X829">
        <f t="shared" si="21"/>
        <v>-1</v>
      </c>
    </row>
    <row r="830" spans="21:24" x14ac:dyDescent="0.25">
      <c r="U830" s="161" t="s">
        <v>920</v>
      </c>
      <c r="W830">
        <v>-1</v>
      </c>
      <c r="X830">
        <f t="shared" si="21"/>
        <v>-1</v>
      </c>
    </row>
    <row r="831" spans="21:24" x14ac:dyDescent="0.25">
      <c r="U831" s="161" t="s">
        <v>1506</v>
      </c>
      <c r="W831">
        <v>-1</v>
      </c>
      <c r="X831">
        <f t="shared" si="21"/>
        <v>-1</v>
      </c>
    </row>
    <row r="832" spans="21:24" x14ac:dyDescent="0.25">
      <c r="U832" s="161" t="s">
        <v>1548</v>
      </c>
      <c r="W832">
        <v>-1</v>
      </c>
      <c r="X832">
        <f t="shared" si="21"/>
        <v>-1</v>
      </c>
    </row>
    <row r="833" spans="21:24" x14ac:dyDescent="0.25">
      <c r="U833" s="166" t="s">
        <v>1616</v>
      </c>
      <c r="W833">
        <v>-1</v>
      </c>
      <c r="X833">
        <f t="shared" si="21"/>
        <v>-1</v>
      </c>
    </row>
    <row r="834" spans="21:24" x14ac:dyDescent="0.25">
      <c r="U834" s="162" t="s">
        <v>922</v>
      </c>
      <c r="W834">
        <v>-1</v>
      </c>
      <c r="X834">
        <f t="shared" si="21"/>
        <v>-1</v>
      </c>
    </row>
    <row r="835" spans="21:24" x14ac:dyDescent="0.25">
      <c r="U835" s="162" t="s">
        <v>924</v>
      </c>
      <c r="W835">
        <v>-1</v>
      </c>
      <c r="X835">
        <f t="shared" si="21"/>
        <v>-1</v>
      </c>
    </row>
    <row r="836" spans="21:24" x14ac:dyDescent="0.25">
      <c r="U836" s="166" t="s">
        <v>926</v>
      </c>
      <c r="W836">
        <v>-1</v>
      </c>
      <c r="X836">
        <f t="shared" si="21"/>
        <v>-1</v>
      </c>
    </row>
    <row r="837" spans="21:24" x14ac:dyDescent="0.25">
      <c r="U837" s="162" t="s">
        <v>928</v>
      </c>
      <c r="W837">
        <v>-1</v>
      </c>
      <c r="X837">
        <f t="shared" si="21"/>
        <v>-1</v>
      </c>
    </row>
    <row r="838" spans="21:24" x14ac:dyDescent="0.25">
      <c r="U838" s="162" t="s">
        <v>930</v>
      </c>
      <c r="W838">
        <v>-1</v>
      </c>
      <c r="X838">
        <f t="shared" si="21"/>
        <v>-1</v>
      </c>
    </row>
    <row r="839" spans="21:24" x14ac:dyDescent="0.25">
      <c r="U839" s="162" t="s">
        <v>932</v>
      </c>
      <c r="W839">
        <v>-1</v>
      </c>
      <c r="X839">
        <f t="shared" si="21"/>
        <v>-1</v>
      </c>
    </row>
    <row r="840" spans="21:24" x14ac:dyDescent="0.25">
      <c r="U840" s="162" t="s">
        <v>934</v>
      </c>
      <c r="W840">
        <v>-1</v>
      </c>
      <c r="X840">
        <f t="shared" si="21"/>
        <v>-1</v>
      </c>
    </row>
    <row r="841" spans="21:24" x14ac:dyDescent="0.25">
      <c r="U841" s="162" t="s">
        <v>936</v>
      </c>
      <c r="W841">
        <v>-1</v>
      </c>
      <c r="X841">
        <f t="shared" si="21"/>
        <v>-1</v>
      </c>
    </row>
    <row r="842" spans="21:24" x14ac:dyDescent="0.25">
      <c r="U842" s="162" t="s">
        <v>938</v>
      </c>
      <c r="W842">
        <v>-1</v>
      </c>
      <c r="X842">
        <f t="shared" si="21"/>
        <v>-1</v>
      </c>
    </row>
    <row r="843" spans="21:24" x14ac:dyDescent="0.25">
      <c r="U843" s="162" t="s">
        <v>940</v>
      </c>
      <c r="W843">
        <v>-1</v>
      </c>
      <c r="X843">
        <f t="shared" si="21"/>
        <v>-1</v>
      </c>
    </row>
    <row r="844" spans="21:24" x14ac:dyDescent="0.25">
      <c r="U844" s="162" t="s">
        <v>942</v>
      </c>
      <c r="W844">
        <v>-1</v>
      </c>
      <c r="X844">
        <f t="shared" si="21"/>
        <v>-1</v>
      </c>
    </row>
    <row r="845" spans="21:24" x14ac:dyDescent="0.25">
      <c r="U845" s="166" t="s">
        <v>943</v>
      </c>
      <c r="W845">
        <v>-1</v>
      </c>
      <c r="X845">
        <f t="shared" si="21"/>
        <v>-1</v>
      </c>
    </row>
    <row r="846" spans="21:24" x14ac:dyDescent="0.25">
      <c r="U846" s="162" t="s">
        <v>945</v>
      </c>
      <c r="W846">
        <v>-1</v>
      </c>
      <c r="X846">
        <f t="shared" si="21"/>
        <v>-1</v>
      </c>
    </row>
    <row r="847" spans="21:24" x14ac:dyDescent="0.25">
      <c r="U847" s="162" t="s">
        <v>947</v>
      </c>
      <c r="W847">
        <v>-1</v>
      </c>
      <c r="X847">
        <f t="shared" si="21"/>
        <v>-1</v>
      </c>
    </row>
    <row r="848" spans="21:24" x14ac:dyDescent="0.25">
      <c r="U848" s="162" t="s">
        <v>949</v>
      </c>
      <c r="W848">
        <v>-1</v>
      </c>
      <c r="X848">
        <f t="shared" si="21"/>
        <v>-1</v>
      </c>
    </row>
    <row r="849" spans="21:24" x14ac:dyDescent="0.25">
      <c r="U849" s="162" t="s">
        <v>951</v>
      </c>
      <c r="W849">
        <v>-1</v>
      </c>
      <c r="X849">
        <f t="shared" ref="X849:X912" si="22">+V849+W849</f>
        <v>-1</v>
      </c>
    </row>
    <row r="850" spans="21:24" x14ac:dyDescent="0.25">
      <c r="U850" s="162" t="s">
        <v>1666</v>
      </c>
      <c r="W850">
        <v>-1</v>
      </c>
      <c r="X850">
        <f t="shared" si="22"/>
        <v>-1</v>
      </c>
    </row>
    <row r="851" spans="21:24" x14ac:dyDescent="0.25">
      <c r="U851" s="162" t="s">
        <v>953</v>
      </c>
      <c r="W851">
        <v>-1</v>
      </c>
      <c r="X851">
        <f t="shared" si="22"/>
        <v>-1</v>
      </c>
    </row>
    <row r="852" spans="21:24" x14ac:dyDescent="0.25">
      <c r="U852" s="162" t="s">
        <v>955</v>
      </c>
      <c r="W852">
        <v>-1</v>
      </c>
      <c r="X852">
        <f t="shared" si="22"/>
        <v>-1</v>
      </c>
    </row>
    <row r="853" spans="21:24" x14ac:dyDescent="0.25">
      <c r="U853" s="162" t="s">
        <v>957</v>
      </c>
      <c r="W853">
        <v>-1</v>
      </c>
      <c r="X853">
        <f t="shared" si="22"/>
        <v>-1</v>
      </c>
    </row>
    <row r="854" spans="21:24" x14ac:dyDescent="0.25">
      <c r="U854" s="162" t="s">
        <v>959</v>
      </c>
      <c r="W854">
        <v>-1</v>
      </c>
      <c r="X854">
        <f t="shared" si="22"/>
        <v>-1</v>
      </c>
    </row>
    <row r="855" spans="21:24" x14ac:dyDescent="0.25">
      <c r="U855" s="162" t="s">
        <v>961</v>
      </c>
      <c r="W855">
        <v>-1</v>
      </c>
      <c r="X855">
        <f t="shared" si="22"/>
        <v>-1</v>
      </c>
    </row>
    <row r="856" spans="21:24" x14ac:dyDescent="0.25">
      <c r="U856" s="162" t="s">
        <v>963</v>
      </c>
      <c r="W856">
        <v>-1</v>
      </c>
      <c r="X856">
        <f t="shared" si="22"/>
        <v>-1</v>
      </c>
    </row>
    <row r="857" spans="21:24" x14ac:dyDescent="0.25">
      <c r="U857" s="162" t="s">
        <v>965</v>
      </c>
      <c r="W857">
        <v>-1</v>
      </c>
      <c r="X857">
        <f t="shared" si="22"/>
        <v>-1</v>
      </c>
    </row>
    <row r="858" spans="21:24" x14ac:dyDescent="0.25">
      <c r="U858" s="162" t="s">
        <v>967</v>
      </c>
      <c r="W858">
        <v>-1</v>
      </c>
      <c r="X858">
        <f t="shared" si="22"/>
        <v>-1</v>
      </c>
    </row>
    <row r="859" spans="21:24" x14ac:dyDescent="0.25">
      <c r="U859" s="162" t="s">
        <v>1299</v>
      </c>
      <c r="W859">
        <v>-1</v>
      </c>
      <c r="X859">
        <f t="shared" si="22"/>
        <v>-1</v>
      </c>
    </row>
    <row r="860" spans="21:24" x14ac:dyDescent="0.25">
      <c r="U860" s="161" t="s">
        <v>1301</v>
      </c>
      <c r="W860">
        <v>-1</v>
      </c>
      <c r="X860">
        <f t="shared" si="22"/>
        <v>-1</v>
      </c>
    </row>
    <row r="861" spans="21:24" x14ac:dyDescent="0.25">
      <c r="U861" s="162" t="s">
        <v>1508</v>
      </c>
      <c r="W861">
        <v>-1</v>
      </c>
      <c r="X861">
        <f t="shared" si="22"/>
        <v>-1</v>
      </c>
    </row>
    <row r="862" spans="21:24" x14ac:dyDescent="0.25">
      <c r="U862" s="162" t="s">
        <v>1377</v>
      </c>
      <c r="W862">
        <v>-1</v>
      </c>
      <c r="X862">
        <f t="shared" si="22"/>
        <v>-1</v>
      </c>
    </row>
    <row r="863" spans="21:24" x14ac:dyDescent="0.25">
      <c r="U863" s="161" t="s">
        <v>1379</v>
      </c>
      <c r="W863">
        <v>-1</v>
      </c>
      <c r="X863">
        <f t="shared" si="22"/>
        <v>-1</v>
      </c>
    </row>
    <row r="864" spans="21:24" x14ac:dyDescent="0.25">
      <c r="U864" s="161" t="s">
        <v>1510</v>
      </c>
      <c r="W864">
        <v>-1</v>
      </c>
      <c r="X864">
        <f t="shared" si="22"/>
        <v>-1</v>
      </c>
    </row>
    <row r="865" spans="21:24" x14ac:dyDescent="0.25">
      <c r="U865" s="161" t="s">
        <v>1632</v>
      </c>
      <c r="W865">
        <v>-1</v>
      </c>
      <c r="X865">
        <f t="shared" si="22"/>
        <v>-1</v>
      </c>
    </row>
    <row r="866" spans="21:24" x14ac:dyDescent="0.25">
      <c r="U866" s="161" t="s">
        <v>1656</v>
      </c>
      <c r="W866">
        <v>-1</v>
      </c>
      <c r="X866">
        <f t="shared" si="22"/>
        <v>-1</v>
      </c>
    </row>
    <row r="867" spans="21:24" x14ac:dyDescent="0.25">
      <c r="U867" s="161" t="s">
        <v>1644</v>
      </c>
      <c r="W867">
        <v>-1</v>
      </c>
      <c r="X867">
        <f t="shared" si="22"/>
        <v>-1</v>
      </c>
    </row>
    <row r="868" spans="21:24" x14ac:dyDescent="0.25">
      <c r="U868" s="161" t="s">
        <v>1657</v>
      </c>
      <c r="W868">
        <v>-1</v>
      </c>
      <c r="X868">
        <f t="shared" si="22"/>
        <v>-1</v>
      </c>
    </row>
    <row r="869" spans="21:24" x14ac:dyDescent="0.25">
      <c r="U869" s="161" t="s">
        <v>1668</v>
      </c>
      <c r="W869">
        <v>-1</v>
      </c>
      <c r="X869">
        <f t="shared" si="22"/>
        <v>-1</v>
      </c>
    </row>
    <row r="870" spans="21:24" x14ac:dyDescent="0.25">
      <c r="U870" s="161" t="s">
        <v>1900</v>
      </c>
      <c r="W870">
        <v>-1</v>
      </c>
      <c r="X870">
        <f t="shared" si="22"/>
        <v>-1</v>
      </c>
    </row>
    <row r="871" spans="21:24" x14ac:dyDescent="0.25">
      <c r="U871" s="161" t="s">
        <v>1901</v>
      </c>
      <c r="W871">
        <v>-1</v>
      </c>
      <c r="X871">
        <f t="shared" si="22"/>
        <v>-1</v>
      </c>
    </row>
    <row r="872" spans="21:24" x14ac:dyDescent="0.25">
      <c r="U872" s="161" t="s">
        <v>1907</v>
      </c>
      <c r="W872">
        <v>-1</v>
      </c>
      <c r="X872">
        <f t="shared" si="22"/>
        <v>-1</v>
      </c>
    </row>
    <row r="873" spans="21:24" x14ac:dyDescent="0.25">
      <c r="U873" s="165" t="s">
        <v>1908</v>
      </c>
      <c r="W873">
        <v>-1</v>
      </c>
      <c r="X873">
        <f t="shared" si="22"/>
        <v>-1</v>
      </c>
    </row>
    <row r="874" spans="21:24" x14ac:dyDescent="0.25">
      <c r="U874" s="162" t="s">
        <v>1935</v>
      </c>
      <c r="W874">
        <v>-1</v>
      </c>
      <c r="X874">
        <f t="shared" si="22"/>
        <v>-1</v>
      </c>
    </row>
    <row r="875" spans="21:24" x14ac:dyDescent="0.25">
      <c r="U875" s="167" t="s">
        <v>1944</v>
      </c>
      <c r="W875">
        <v>-1</v>
      </c>
      <c r="X875">
        <f t="shared" si="22"/>
        <v>-1</v>
      </c>
    </row>
    <row r="876" spans="21:24" x14ac:dyDescent="0.25">
      <c r="U876" s="166" t="s">
        <v>969</v>
      </c>
      <c r="W876">
        <v>-1</v>
      </c>
      <c r="X876">
        <f t="shared" si="22"/>
        <v>-1</v>
      </c>
    </row>
    <row r="877" spans="21:24" x14ac:dyDescent="0.25">
      <c r="U877" s="162" t="s">
        <v>970</v>
      </c>
      <c r="W877">
        <v>-1</v>
      </c>
      <c r="X877">
        <f t="shared" si="22"/>
        <v>-1</v>
      </c>
    </row>
    <row r="878" spans="21:24" x14ac:dyDescent="0.25">
      <c r="U878" s="153" t="s">
        <v>971</v>
      </c>
      <c r="W878">
        <v>-1</v>
      </c>
      <c r="X878">
        <f t="shared" si="22"/>
        <v>-1</v>
      </c>
    </row>
    <row r="879" spans="21:24" x14ac:dyDescent="0.25">
      <c r="U879" s="167" t="s">
        <v>972</v>
      </c>
      <c r="W879">
        <v>-1</v>
      </c>
      <c r="X879">
        <f t="shared" si="22"/>
        <v>-1</v>
      </c>
    </row>
    <row r="880" spans="21:24" x14ac:dyDescent="0.25">
      <c r="U880" s="166" t="s">
        <v>982</v>
      </c>
      <c r="W880">
        <v>-1</v>
      </c>
      <c r="X880">
        <f t="shared" si="22"/>
        <v>-1</v>
      </c>
    </row>
    <row r="881" spans="21:24" x14ac:dyDescent="0.25">
      <c r="U881" s="162" t="s">
        <v>984</v>
      </c>
      <c r="W881">
        <v>-1</v>
      </c>
      <c r="X881">
        <f t="shared" si="22"/>
        <v>-1</v>
      </c>
    </row>
    <row r="882" spans="21:24" x14ac:dyDescent="0.25">
      <c r="U882" s="162" t="s">
        <v>986</v>
      </c>
      <c r="W882">
        <v>-1</v>
      </c>
      <c r="X882">
        <f t="shared" si="22"/>
        <v>-1</v>
      </c>
    </row>
    <row r="883" spans="21:24" x14ac:dyDescent="0.25">
      <c r="U883" s="162" t="s">
        <v>988</v>
      </c>
      <c r="W883">
        <v>-1</v>
      </c>
      <c r="X883">
        <f t="shared" si="22"/>
        <v>-1</v>
      </c>
    </row>
    <row r="884" spans="21:24" x14ac:dyDescent="0.25">
      <c r="U884" s="166" t="s">
        <v>990</v>
      </c>
      <c r="W884">
        <v>-1</v>
      </c>
      <c r="X884">
        <f t="shared" si="22"/>
        <v>-1</v>
      </c>
    </row>
    <row r="885" spans="21:24" x14ac:dyDescent="0.25">
      <c r="U885" s="162" t="s">
        <v>992</v>
      </c>
      <c r="W885">
        <v>-1</v>
      </c>
      <c r="X885">
        <f t="shared" si="22"/>
        <v>-1</v>
      </c>
    </row>
    <row r="886" spans="21:24" x14ac:dyDescent="0.25">
      <c r="U886" s="162" t="s">
        <v>994</v>
      </c>
      <c r="W886">
        <v>-1</v>
      </c>
      <c r="X886">
        <f t="shared" si="22"/>
        <v>-1</v>
      </c>
    </row>
    <row r="887" spans="21:24" x14ac:dyDescent="0.25">
      <c r="U887" s="162" t="s">
        <v>996</v>
      </c>
      <c r="W887">
        <v>-1</v>
      </c>
      <c r="X887">
        <f t="shared" si="22"/>
        <v>-1</v>
      </c>
    </row>
    <row r="888" spans="21:24" x14ac:dyDescent="0.25">
      <c r="U888" s="166" t="s">
        <v>997</v>
      </c>
      <c r="W888">
        <v>-1</v>
      </c>
      <c r="X888">
        <f t="shared" si="22"/>
        <v>-1</v>
      </c>
    </row>
    <row r="889" spans="21:24" x14ac:dyDescent="0.25">
      <c r="U889" s="162" t="s">
        <v>999</v>
      </c>
      <c r="W889">
        <v>-1</v>
      </c>
      <c r="X889">
        <f t="shared" si="22"/>
        <v>-1</v>
      </c>
    </row>
    <row r="890" spans="21:24" x14ac:dyDescent="0.25">
      <c r="U890" s="166" t="s">
        <v>1001</v>
      </c>
      <c r="W890">
        <v>-1</v>
      </c>
      <c r="X890">
        <f t="shared" si="22"/>
        <v>-1</v>
      </c>
    </row>
    <row r="891" spans="21:24" x14ac:dyDescent="0.25">
      <c r="U891" s="162" t="s">
        <v>1003</v>
      </c>
      <c r="W891">
        <v>-1</v>
      </c>
      <c r="X891">
        <f t="shared" si="22"/>
        <v>-1</v>
      </c>
    </row>
    <row r="892" spans="21:24" x14ac:dyDescent="0.25">
      <c r="U892" s="166" t="s">
        <v>1004</v>
      </c>
      <c r="W892">
        <v>-1</v>
      </c>
      <c r="X892">
        <f t="shared" si="22"/>
        <v>-1</v>
      </c>
    </row>
    <row r="893" spans="21:24" x14ac:dyDescent="0.25">
      <c r="U893" s="162" t="s">
        <v>1006</v>
      </c>
      <c r="W893">
        <v>-1</v>
      </c>
      <c r="X893">
        <f t="shared" si="22"/>
        <v>-1</v>
      </c>
    </row>
    <row r="894" spans="21:24" x14ac:dyDescent="0.25">
      <c r="U894" s="162" t="s">
        <v>1007</v>
      </c>
      <c r="W894">
        <v>-1</v>
      </c>
      <c r="X894">
        <f t="shared" si="22"/>
        <v>-1</v>
      </c>
    </row>
    <row r="895" spans="21:24" x14ac:dyDescent="0.25">
      <c r="U895" s="162" t="s">
        <v>1009</v>
      </c>
      <c r="W895">
        <v>-1</v>
      </c>
      <c r="X895">
        <f t="shared" si="22"/>
        <v>-1</v>
      </c>
    </row>
    <row r="896" spans="21:24" x14ac:dyDescent="0.25">
      <c r="U896" s="162" t="s">
        <v>1011</v>
      </c>
      <c r="W896">
        <v>-1</v>
      </c>
      <c r="X896">
        <f t="shared" si="22"/>
        <v>-1</v>
      </c>
    </row>
    <row r="897" spans="21:24" x14ac:dyDescent="0.25">
      <c r="U897" s="161" t="s">
        <v>1012</v>
      </c>
      <c r="W897">
        <v>-1</v>
      </c>
      <c r="X897">
        <f t="shared" si="22"/>
        <v>-1</v>
      </c>
    </row>
    <row r="898" spans="21:24" x14ac:dyDescent="0.25">
      <c r="U898" s="161" t="s">
        <v>1013</v>
      </c>
      <c r="W898">
        <v>-1</v>
      </c>
      <c r="X898">
        <f t="shared" si="22"/>
        <v>-1</v>
      </c>
    </row>
    <row r="899" spans="21:24" x14ac:dyDescent="0.25">
      <c r="U899" s="161" t="s">
        <v>1891</v>
      </c>
      <c r="W899">
        <v>-1</v>
      </c>
      <c r="X899">
        <f t="shared" si="22"/>
        <v>-1</v>
      </c>
    </row>
    <row r="900" spans="21:24" x14ac:dyDescent="0.25">
      <c r="U900" s="166" t="s">
        <v>1893</v>
      </c>
      <c r="W900">
        <v>-1</v>
      </c>
      <c r="X900">
        <f t="shared" si="22"/>
        <v>-1</v>
      </c>
    </row>
    <row r="901" spans="21:24" x14ac:dyDescent="0.25">
      <c r="U901" s="162" t="s">
        <v>1895</v>
      </c>
      <c r="W901">
        <v>-1</v>
      </c>
      <c r="X901">
        <f t="shared" si="22"/>
        <v>-1</v>
      </c>
    </row>
    <row r="902" spans="21:24" x14ac:dyDescent="0.25">
      <c r="U902" s="162" t="s">
        <v>1015</v>
      </c>
      <c r="W902">
        <v>-1</v>
      </c>
      <c r="X902">
        <f t="shared" si="22"/>
        <v>-1</v>
      </c>
    </row>
    <row r="903" spans="21:24" x14ac:dyDescent="0.25">
      <c r="U903" s="162" t="s">
        <v>1017</v>
      </c>
      <c r="W903">
        <v>-1</v>
      </c>
      <c r="X903">
        <f t="shared" si="22"/>
        <v>-1</v>
      </c>
    </row>
    <row r="904" spans="21:24" x14ac:dyDescent="0.25">
      <c r="U904" s="162" t="s">
        <v>1019</v>
      </c>
      <c r="W904">
        <v>-1</v>
      </c>
      <c r="X904">
        <f t="shared" si="22"/>
        <v>-1</v>
      </c>
    </row>
    <row r="905" spans="21:24" x14ac:dyDescent="0.25">
      <c r="U905" s="162" t="s">
        <v>1575</v>
      </c>
      <c r="W905">
        <v>-1</v>
      </c>
      <c r="X905">
        <f t="shared" si="22"/>
        <v>-1</v>
      </c>
    </row>
    <row r="906" spans="21:24" x14ac:dyDescent="0.25">
      <c r="U906" s="162" t="s">
        <v>1021</v>
      </c>
      <c r="W906">
        <v>-1</v>
      </c>
      <c r="X906">
        <f t="shared" si="22"/>
        <v>-1</v>
      </c>
    </row>
    <row r="907" spans="21:24" x14ac:dyDescent="0.25">
      <c r="U907" s="162" t="s">
        <v>1023</v>
      </c>
      <c r="W907">
        <v>-1</v>
      </c>
      <c r="X907">
        <f t="shared" si="22"/>
        <v>-1</v>
      </c>
    </row>
    <row r="908" spans="21:24" x14ac:dyDescent="0.25">
      <c r="U908" s="162" t="s">
        <v>1025</v>
      </c>
      <c r="W908">
        <v>-1</v>
      </c>
      <c r="X908">
        <f t="shared" si="22"/>
        <v>-1</v>
      </c>
    </row>
    <row r="909" spans="21:24" x14ac:dyDescent="0.25">
      <c r="U909" s="162" t="s">
        <v>1032</v>
      </c>
      <c r="W909">
        <v>-1</v>
      </c>
      <c r="X909">
        <f t="shared" si="22"/>
        <v>-1</v>
      </c>
    </row>
    <row r="910" spans="21:24" x14ac:dyDescent="0.25">
      <c r="U910" s="162" t="s">
        <v>1034</v>
      </c>
      <c r="W910">
        <v>-1</v>
      </c>
      <c r="X910">
        <f t="shared" si="22"/>
        <v>-1</v>
      </c>
    </row>
    <row r="911" spans="21:24" x14ac:dyDescent="0.25">
      <c r="U911" s="162" t="s">
        <v>1036</v>
      </c>
      <c r="W911">
        <v>-1</v>
      </c>
      <c r="X911">
        <f t="shared" si="22"/>
        <v>-1</v>
      </c>
    </row>
    <row r="912" spans="21:24" x14ac:dyDescent="0.25">
      <c r="U912" s="162" t="s">
        <v>1038</v>
      </c>
      <c r="W912">
        <v>-1</v>
      </c>
      <c r="X912">
        <f t="shared" si="22"/>
        <v>-1</v>
      </c>
    </row>
    <row r="913" spans="21:24" x14ac:dyDescent="0.25">
      <c r="U913" s="162" t="s">
        <v>1421</v>
      </c>
      <c r="W913">
        <v>-1</v>
      </c>
      <c r="X913">
        <f t="shared" ref="X913:X976" si="23">+V913+W913</f>
        <v>-1</v>
      </c>
    </row>
    <row r="914" spans="21:24" x14ac:dyDescent="0.25">
      <c r="U914" s="162" t="s">
        <v>1423</v>
      </c>
      <c r="W914">
        <v>-1</v>
      </c>
      <c r="X914">
        <f t="shared" si="23"/>
        <v>-1</v>
      </c>
    </row>
    <row r="915" spans="21:24" x14ac:dyDescent="0.25">
      <c r="U915" s="162" t="s">
        <v>1040</v>
      </c>
      <c r="W915">
        <v>-1</v>
      </c>
      <c r="X915">
        <f t="shared" si="23"/>
        <v>-1</v>
      </c>
    </row>
    <row r="916" spans="21:24" x14ac:dyDescent="0.25">
      <c r="U916" s="162" t="s">
        <v>1042</v>
      </c>
      <c r="W916">
        <v>-1</v>
      </c>
      <c r="X916">
        <f t="shared" si="23"/>
        <v>-1</v>
      </c>
    </row>
    <row r="917" spans="21:24" x14ac:dyDescent="0.25">
      <c r="U917" s="162" t="s">
        <v>1044</v>
      </c>
      <c r="W917">
        <v>-1</v>
      </c>
      <c r="X917">
        <f t="shared" si="23"/>
        <v>-1</v>
      </c>
    </row>
    <row r="918" spans="21:24" x14ac:dyDescent="0.25">
      <c r="U918" s="162" t="s">
        <v>1577</v>
      </c>
      <c r="W918">
        <v>-1</v>
      </c>
      <c r="X918">
        <f t="shared" si="23"/>
        <v>-1</v>
      </c>
    </row>
    <row r="919" spans="21:24" x14ac:dyDescent="0.25">
      <c r="U919" s="161" t="s">
        <v>1046</v>
      </c>
      <c r="W919">
        <v>-1</v>
      </c>
      <c r="X919">
        <f t="shared" si="23"/>
        <v>-1</v>
      </c>
    </row>
    <row r="920" spans="21:24" x14ac:dyDescent="0.25">
      <c r="U920" s="166" t="s">
        <v>1512</v>
      </c>
      <c r="W920">
        <v>-1</v>
      </c>
      <c r="X920">
        <f t="shared" si="23"/>
        <v>-1</v>
      </c>
    </row>
    <row r="921" spans="21:24" x14ac:dyDescent="0.25">
      <c r="U921" s="162" t="s">
        <v>1647</v>
      </c>
      <c r="W921">
        <v>-1</v>
      </c>
      <c r="X921">
        <f t="shared" si="23"/>
        <v>-1</v>
      </c>
    </row>
    <row r="922" spans="21:24" x14ac:dyDescent="0.25">
      <c r="U922" s="162" t="s">
        <v>1048</v>
      </c>
      <c r="W922">
        <v>-1</v>
      </c>
      <c r="X922">
        <f t="shared" si="23"/>
        <v>-1</v>
      </c>
    </row>
    <row r="923" spans="21:24" x14ac:dyDescent="0.25">
      <c r="U923" s="162" t="s">
        <v>1050</v>
      </c>
      <c r="W923">
        <v>-1</v>
      </c>
      <c r="X923">
        <f t="shared" si="23"/>
        <v>-1</v>
      </c>
    </row>
    <row r="924" spans="21:24" x14ac:dyDescent="0.25">
      <c r="U924" s="162" t="s">
        <v>1052</v>
      </c>
      <c r="W924">
        <v>-1</v>
      </c>
      <c r="X924">
        <f t="shared" si="23"/>
        <v>-1</v>
      </c>
    </row>
    <row r="925" spans="21:24" x14ac:dyDescent="0.25">
      <c r="U925" s="162" t="s">
        <v>1054</v>
      </c>
      <c r="W925">
        <v>-1</v>
      </c>
      <c r="X925">
        <f t="shared" si="23"/>
        <v>-1</v>
      </c>
    </row>
    <row r="926" spans="21:24" x14ac:dyDescent="0.25">
      <c r="U926" s="162" t="s">
        <v>1579</v>
      </c>
      <c r="W926">
        <v>-1</v>
      </c>
      <c r="X926">
        <f t="shared" si="23"/>
        <v>-1</v>
      </c>
    </row>
    <row r="927" spans="21:24" x14ac:dyDescent="0.25">
      <c r="U927" s="161" t="s">
        <v>1057</v>
      </c>
      <c r="W927">
        <v>-1</v>
      </c>
      <c r="X927">
        <f t="shared" si="23"/>
        <v>-1</v>
      </c>
    </row>
    <row r="928" spans="21:24" x14ac:dyDescent="0.25">
      <c r="U928" s="162" t="s">
        <v>1059</v>
      </c>
      <c r="W928">
        <v>-1</v>
      </c>
      <c r="X928">
        <f t="shared" si="23"/>
        <v>-1</v>
      </c>
    </row>
    <row r="929" spans="21:24" x14ac:dyDescent="0.25">
      <c r="U929" s="162" t="s">
        <v>1815</v>
      </c>
      <c r="W929">
        <v>-1</v>
      </c>
      <c r="X929">
        <f t="shared" si="23"/>
        <v>-1</v>
      </c>
    </row>
    <row r="930" spans="21:24" x14ac:dyDescent="0.25">
      <c r="U930" s="162" t="s">
        <v>1061</v>
      </c>
      <c r="W930">
        <v>-1</v>
      </c>
      <c r="X930">
        <f t="shared" si="23"/>
        <v>-1</v>
      </c>
    </row>
    <row r="931" spans="21:24" x14ac:dyDescent="0.25">
      <c r="U931" s="161" t="s">
        <v>1063</v>
      </c>
      <c r="W931">
        <v>-1</v>
      </c>
      <c r="X931">
        <f t="shared" si="23"/>
        <v>-1</v>
      </c>
    </row>
    <row r="932" spans="21:24" x14ac:dyDescent="0.25">
      <c r="U932" s="162" t="s">
        <v>1424</v>
      </c>
      <c r="W932">
        <v>-1</v>
      </c>
      <c r="X932">
        <f t="shared" si="23"/>
        <v>-1</v>
      </c>
    </row>
    <row r="933" spans="21:24" x14ac:dyDescent="0.25">
      <c r="U933" s="162" t="s">
        <v>1526</v>
      </c>
      <c r="W933">
        <v>-1</v>
      </c>
      <c r="X933">
        <f t="shared" si="23"/>
        <v>-1</v>
      </c>
    </row>
    <row r="934" spans="21:24" x14ac:dyDescent="0.25">
      <c r="U934" s="162" t="s">
        <v>1064</v>
      </c>
      <c r="W934">
        <v>-1</v>
      </c>
      <c r="X934">
        <f t="shared" si="23"/>
        <v>-1</v>
      </c>
    </row>
    <row r="935" spans="21:24" x14ac:dyDescent="0.25">
      <c r="U935" s="162" t="s">
        <v>1066</v>
      </c>
      <c r="W935">
        <v>-1</v>
      </c>
      <c r="X935">
        <f t="shared" si="23"/>
        <v>-1</v>
      </c>
    </row>
    <row r="936" spans="21:24" x14ac:dyDescent="0.25">
      <c r="U936" s="162" t="s">
        <v>1068</v>
      </c>
      <c r="W936">
        <v>-1</v>
      </c>
      <c r="X936">
        <f t="shared" si="23"/>
        <v>-1</v>
      </c>
    </row>
    <row r="937" spans="21:24" x14ac:dyDescent="0.25">
      <c r="U937" s="162" t="s">
        <v>1070</v>
      </c>
      <c r="W937">
        <v>-1</v>
      </c>
      <c r="X937">
        <f t="shared" si="23"/>
        <v>-1</v>
      </c>
    </row>
    <row r="938" spans="21:24" x14ac:dyDescent="0.25">
      <c r="U938" s="162" t="s">
        <v>1514</v>
      </c>
      <c r="W938">
        <v>-1</v>
      </c>
      <c r="X938">
        <f t="shared" si="23"/>
        <v>-1</v>
      </c>
    </row>
    <row r="939" spans="21:24" x14ac:dyDescent="0.25">
      <c r="U939" s="162" t="s">
        <v>1581</v>
      </c>
      <c r="W939">
        <v>-1</v>
      </c>
      <c r="X939">
        <f t="shared" si="23"/>
        <v>-1</v>
      </c>
    </row>
    <row r="940" spans="21:24" x14ac:dyDescent="0.25">
      <c r="U940" s="161" t="s">
        <v>1074</v>
      </c>
      <c r="W940">
        <v>-1</v>
      </c>
      <c r="X940">
        <f t="shared" si="23"/>
        <v>-1</v>
      </c>
    </row>
    <row r="941" spans="21:24" x14ac:dyDescent="0.25">
      <c r="U941" s="161" t="s">
        <v>1076</v>
      </c>
      <c r="W941">
        <v>-1</v>
      </c>
      <c r="X941">
        <f t="shared" si="23"/>
        <v>-1</v>
      </c>
    </row>
    <row r="942" spans="21:24" x14ac:dyDescent="0.25">
      <c r="U942" s="162" t="s">
        <v>1521</v>
      </c>
      <c r="W942">
        <v>-1</v>
      </c>
      <c r="X942">
        <f t="shared" si="23"/>
        <v>-1</v>
      </c>
    </row>
    <row r="943" spans="21:24" x14ac:dyDescent="0.25">
      <c r="U943" s="162" t="s">
        <v>1527</v>
      </c>
      <c r="W943">
        <v>-1</v>
      </c>
      <c r="X943">
        <f t="shared" si="23"/>
        <v>-1</v>
      </c>
    </row>
    <row r="944" spans="21:24" x14ac:dyDescent="0.25">
      <c r="U944" s="162" t="s">
        <v>1078</v>
      </c>
      <c r="W944">
        <v>-1</v>
      </c>
      <c r="X944">
        <f t="shared" si="23"/>
        <v>-1</v>
      </c>
    </row>
    <row r="945" spans="21:24" x14ac:dyDescent="0.25">
      <c r="U945" s="166" t="s">
        <v>1080</v>
      </c>
      <c r="W945">
        <v>-1</v>
      </c>
      <c r="X945">
        <f t="shared" si="23"/>
        <v>-1</v>
      </c>
    </row>
    <row r="946" spans="21:24" x14ac:dyDescent="0.25">
      <c r="U946" s="162" t="s">
        <v>1082</v>
      </c>
      <c r="W946">
        <v>-1</v>
      </c>
      <c r="X946">
        <f t="shared" si="23"/>
        <v>-1</v>
      </c>
    </row>
    <row r="947" spans="21:24" x14ac:dyDescent="0.25">
      <c r="U947" s="162" t="s">
        <v>1084</v>
      </c>
      <c r="W947">
        <v>-1</v>
      </c>
      <c r="X947">
        <f t="shared" si="23"/>
        <v>-1</v>
      </c>
    </row>
    <row r="948" spans="21:24" x14ac:dyDescent="0.25">
      <c r="U948" s="162" t="s">
        <v>1086</v>
      </c>
      <c r="W948">
        <v>-1</v>
      </c>
      <c r="X948">
        <f t="shared" si="23"/>
        <v>-1</v>
      </c>
    </row>
    <row r="949" spans="21:24" x14ac:dyDescent="0.25">
      <c r="U949" s="162" t="s">
        <v>1088</v>
      </c>
      <c r="W949">
        <v>-1</v>
      </c>
      <c r="X949">
        <f t="shared" si="23"/>
        <v>-1</v>
      </c>
    </row>
    <row r="950" spans="21:24" x14ac:dyDescent="0.25">
      <c r="U950" s="162" t="s">
        <v>1089</v>
      </c>
      <c r="W950">
        <v>-1</v>
      </c>
      <c r="X950">
        <f t="shared" si="23"/>
        <v>-1</v>
      </c>
    </row>
    <row r="951" spans="21:24" x14ac:dyDescent="0.25">
      <c r="U951" s="162" t="s">
        <v>1091</v>
      </c>
      <c r="W951">
        <v>-1</v>
      </c>
      <c r="X951">
        <f t="shared" si="23"/>
        <v>-1</v>
      </c>
    </row>
    <row r="952" spans="21:24" x14ac:dyDescent="0.25">
      <c r="U952" s="162" t="s">
        <v>1093</v>
      </c>
      <c r="W952">
        <v>-1</v>
      </c>
      <c r="X952">
        <f t="shared" si="23"/>
        <v>-1</v>
      </c>
    </row>
    <row r="953" spans="21:24" x14ac:dyDescent="0.25">
      <c r="U953" s="162" t="s">
        <v>1095</v>
      </c>
      <c r="W953">
        <v>-1</v>
      </c>
      <c r="X953">
        <f t="shared" si="23"/>
        <v>-1</v>
      </c>
    </row>
    <row r="954" spans="21:24" x14ac:dyDescent="0.25">
      <c r="U954" s="162" t="s">
        <v>1097</v>
      </c>
      <c r="W954">
        <v>-1</v>
      </c>
      <c r="X954">
        <f t="shared" si="23"/>
        <v>-1</v>
      </c>
    </row>
    <row r="955" spans="21:24" x14ac:dyDescent="0.25">
      <c r="U955" s="166" t="s">
        <v>1099</v>
      </c>
      <c r="W955">
        <v>-1</v>
      </c>
      <c r="X955">
        <f t="shared" si="23"/>
        <v>-1</v>
      </c>
    </row>
    <row r="956" spans="21:24" x14ac:dyDescent="0.25">
      <c r="U956" s="162" t="s">
        <v>1101</v>
      </c>
      <c r="W956">
        <v>-1</v>
      </c>
      <c r="X956">
        <f t="shared" si="23"/>
        <v>-1</v>
      </c>
    </row>
    <row r="957" spans="21:24" x14ac:dyDescent="0.25">
      <c r="U957" s="162" t="s">
        <v>1102</v>
      </c>
      <c r="W957">
        <v>-1</v>
      </c>
      <c r="X957">
        <f t="shared" si="23"/>
        <v>-1</v>
      </c>
    </row>
    <row r="958" spans="21:24" x14ac:dyDescent="0.25">
      <c r="U958" s="162" t="s">
        <v>1104</v>
      </c>
      <c r="W958">
        <v>-1</v>
      </c>
      <c r="X958">
        <f t="shared" si="23"/>
        <v>-1</v>
      </c>
    </row>
    <row r="959" spans="21:24" x14ac:dyDescent="0.25">
      <c r="U959" s="162" t="s">
        <v>1106</v>
      </c>
      <c r="W959">
        <v>-1</v>
      </c>
      <c r="X959">
        <f t="shared" si="23"/>
        <v>-1</v>
      </c>
    </row>
    <row r="960" spans="21:24" x14ac:dyDescent="0.25">
      <c r="U960" s="162" t="s">
        <v>1108</v>
      </c>
      <c r="W960">
        <v>-1</v>
      </c>
      <c r="X960">
        <f t="shared" si="23"/>
        <v>-1</v>
      </c>
    </row>
    <row r="961" spans="21:24" x14ac:dyDescent="0.25">
      <c r="U961" s="162" t="s">
        <v>1110</v>
      </c>
      <c r="W961">
        <v>-1</v>
      </c>
      <c r="X961">
        <f t="shared" si="23"/>
        <v>-1</v>
      </c>
    </row>
    <row r="962" spans="21:24" x14ac:dyDescent="0.25">
      <c r="U962" s="162" t="s">
        <v>1112</v>
      </c>
      <c r="W962">
        <v>-1</v>
      </c>
      <c r="X962">
        <f t="shared" si="23"/>
        <v>-1</v>
      </c>
    </row>
    <row r="963" spans="21:24" x14ac:dyDescent="0.25">
      <c r="U963" s="162" t="s">
        <v>1114</v>
      </c>
      <c r="W963">
        <v>-1</v>
      </c>
      <c r="X963">
        <f t="shared" si="23"/>
        <v>-1</v>
      </c>
    </row>
    <row r="964" spans="21:24" x14ac:dyDescent="0.25">
      <c r="U964" s="162" t="s">
        <v>1115</v>
      </c>
      <c r="W964">
        <v>-1</v>
      </c>
      <c r="X964">
        <f t="shared" si="23"/>
        <v>-1</v>
      </c>
    </row>
    <row r="965" spans="21:24" x14ac:dyDescent="0.25">
      <c r="U965" s="162" t="s">
        <v>1117</v>
      </c>
      <c r="W965">
        <v>-1</v>
      </c>
      <c r="X965">
        <f t="shared" si="23"/>
        <v>-1</v>
      </c>
    </row>
    <row r="966" spans="21:24" x14ac:dyDescent="0.25">
      <c r="U966" s="162" t="s">
        <v>1119</v>
      </c>
      <c r="W966">
        <v>-1</v>
      </c>
      <c r="X966">
        <f t="shared" si="23"/>
        <v>-1</v>
      </c>
    </row>
    <row r="967" spans="21:24" x14ac:dyDescent="0.25">
      <c r="U967" s="162" t="s">
        <v>1121</v>
      </c>
      <c r="W967">
        <v>-1</v>
      </c>
      <c r="X967">
        <f t="shared" si="23"/>
        <v>-1</v>
      </c>
    </row>
    <row r="968" spans="21:24" x14ac:dyDescent="0.25">
      <c r="U968" s="162" t="s">
        <v>1123</v>
      </c>
      <c r="W968">
        <v>-1</v>
      </c>
      <c r="X968">
        <f t="shared" si="23"/>
        <v>-1</v>
      </c>
    </row>
    <row r="969" spans="21:24" x14ac:dyDescent="0.25">
      <c r="U969" s="162" t="s">
        <v>1125</v>
      </c>
      <c r="W969">
        <v>-1</v>
      </c>
      <c r="X969">
        <f t="shared" si="23"/>
        <v>-1</v>
      </c>
    </row>
    <row r="970" spans="21:24" x14ac:dyDescent="0.25">
      <c r="U970" s="162" t="s">
        <v>1127</v>
      </c>
      <c r="W970">
        <v>-1</v>
      </c>
      <c r="X970">
        <f t="shared" si="23"/>
        <v>-1</v>
      </c>
    </row>
    <row r="971" spans="21:24" x14ac:dyDescent="0.25">
      <c r="U971" s="162" t="s">
        <v>1129</v>
      </c>
      <c r="W971">
        <v>-1</v>
      </c>
      <c r="X971">
        <f t="shared" si="23"/>
        <v>-1</v>
      </c>
    </row>
    <row r="972" spans="21:24" x14ac:dyDescent="0.25">
      <c r="U972" s="162" t="s">
        <v>1130</v>
      </c>
      <c r="W972">
        <v>-1</v>
      </c>
      <c r="X972">
        <f t="shared" si="23"/>
        <v>-1</v>
      </c>
    </row>
    <row r="973" spans="21:24" x14ac:dyDescent="0.25">
      <c r="U973" s="162" t="s">
        <v>1131</v>
      </c>
      <c r="W973">
        <v>-1</v>
      </c>
      <c r="X973">
        <f t="shared" si="23"/>
        <v>-1</v>
      </c>
    </row>
    <row r="974" spans="21:24" x14ac:dyDescent="0.25">
      <c r="U974" s="162" t="s">
        <v>1133</v>
      </c>
      <c r="W974">
        <v>-1</v>
      </c>
      <c r="X974">
        <f t="shared" si="23"/>
        <v>-1</v>
      </c>
    </row>
    <row r="975" spans="21:24" x14ac:dyDescent="0.25">
      <c r="U975" s="162" t="s">
        <v>1135</v>
      </c>
      <c r="W975">
        <v>-1</v>
      </c>
      <c r="X975">
        <f t="shared" si="23"/>
        <v>-1</v>
      </c>
    </row>
    <row r="976" spans="21:24" x14ac:dyDescent="0.25">
      <c r="U976" s="162" t="s">
        <v>1137</v>
      </c>
      <c r="W976">
        <v>-1</v>
      </c>
      <c r="X976">
        <f t="shared" si="23"/>
        <v>-1</v>
      </c>
    </row>
    <row r="977" spans="21:24" x14ac:dyDescent="0.25">
      <c r="U977" s="167" t="s">
        <v>1139</v>
      </c>
      <c r="W977">
        <v>-1</v>
      </c>
      <c r="X977">
        <f t="shared" ref="X977:X1040" si="24">+V977+W977</f>
        <v>-1</v>
      </c>
    </row>
    <row r="978" spans="21:24" x14ac:dyDescent="0.25">
      <c r="U978" s="166" t="s">
        <v>1141</v>
      </c>
      <c r="W978">
        <v>-1</v>
      </c>
      <c r="X978">
        <f t="shared" si="24"/>
        <v>-1</v>
      </c>
    </row>
    <row r="979" spans="21:24" x14ac:dyDescent="0.25">
      <c r="U979" s="162" t="s">
        <v>1143</v>
      </c>
      <c r="W979">
        <v>-1</v>
      </c>
      <c r="X979">
        <f t="shared" si="24"/>
        <v>-1</v>
      </c>
    </row>
    <row r="980" spans="21:24" x14ac:dyDescent="0.25">
      <c r="U980" s="162" t="s">
        <v>1145</v>
      </c>
      <c r="W980">
        <v>-1</v>
      </c>
      <c r="X980">
        <f t="shared" si="24"/>
        <v>-1</v>
      </c>
    </row>
    <row r="981" spans="21:24" x14ac:dyDescent="0.25">
      <c r="U981" s="162" t="s">
        <v>1147</v>
      </c>
      <c r="W981">
        <v>-1</v>
      </c>
      <c r="X981">
        <f t="shared" si="24"/>
        <v>-1</v>
      </c>
    </row>
    <row r="982" spans="21:24" x14ac:dyDescent="0.25">
      <c r="U982" s="166" t="s">
        <v>1148</v>
      </c>
      <c r="W982">
        <v>-1</v>
      </c>
      <c r="X982">
        <f t="shared" si="24"/>
        <v>-1</v>
      </c>
    </row>
    <row r="983" spans="21:24" x14ac:dyDescent="0.25">
      <c r="U983" s="162" t="s">
        <v>1150</v>
      </c>
      <c r="W983">
        <v>-1</v>
      </c>
      <c r="X983">
        <f t="shared" si="24"/>
        <v>-1</v>
      </c>
    </row>
    <row r="984" spans="21:24" x14ac:dyDescent="0.25">
      <c r="U984" s="166" t="s">
        <v>1152</v>
      </c>
      <c r="W984">
        <v>-1</v>
      </c>
      <c r="X984">
        <f t="shared" si="24"/>
        <v>-1</v>
      </c>
    </row>
    <row r="985" spans="21:24" x14ac:dyDescent="0.25">
      <c r="U985" s="162" t="s">
        <v>1154</v>
      </c>
      <c r="W985">
        <v>-1</v>
      </c>
      <c r="X985">
        <f t="shared" si="24"/>
        <v>-1</v>
      </c>
    </row>
    <row r="986" spans="21:24" x14ac:dyDescent="0.25">
      <c r="U986" s="162" t="s">
        <v>1155</v>
      </c>
      <c r="W986">
        <v>-1</v>
      </c>
      <c r="X986">
        <f t="shared" si="24"/>
        <v>-1</v>
      </c>
    </row>
    <row r="987" spans="21:24" x14ac:dyDescent="0.25">
      <c r="U987" s="166" t="s">
        <v>1157</v>
      </c>
      <c r="W987">
        <v>-1</v>
      </c>
      <c r="X987">
        <f t="shared" si="24"/>
        <v>-1</v>
      </c>
    </row>
    <row r="988" spans="21:24" x14ac:dyDescent="0.25">
      <c r="U988" s="162" t="s">
        <v>1159</v>
      </c>
      <c r="W988">
        <v>-1</v>
      </c>
      <c r="X988">
        <f t="shared" si="24"/>
        <v>-1</v>
      </c>
    </row>
    <row r="989" spans="21:24" x14ac:dyDescent="0.25">
      <c r="U989" s="166" t="s">
        <v>1161</v>
      </c>
      <c r="W989">
        <v>-1</v>
      </c>
      <c r="X989">
        <f t="shared" si="24"/>
        <v>-1</v>
      </c>
    </row>
    <row r="990" spans="21:24" x14ac:dyDescent="0.25">
      <c r="U990" s="162" t="s">
        <v>1163</v>
      </c>
      <c r="W990">
        <v>-1</v>
      </c>
      <c r="X990">
        <f t="shared" si="24"/>
        <v>-1</v>
      </c>
    </row>
    <row r="991" spans="21:24" x14ac:dyDescent="0.25">
      <c r="U991" s="162" t="s">
        <v>1164</v>
      </c>
      <c r="W991">
        <v>-1</v>
      </c>
      <c r="X991">
        <f t="shared" si="24"/>
        <v>-1</v>
      </c>
    </row>
    <row r="992" spans="21:24" x14ac:dyDescent="0.25">
      <c r="U992" s="162" t="s">
        <v>1166</v>
      </c>
      <c r="W992">
        <v>-1</v>
      </c>
      <c r="X992">
        <f t="shared" si="24"/>
        <v>-1</v>
      </c>
    </row>
    <row r="993" spans="21:24" x14ac:dyDescent="0.25">
      <c r="U993" s="162" t="s">
        <v>1168</v>
      </c>
      <c r="W993">
        <v>-1</v>
      </c>
      <c r="X993">
        <f t="shared" si="24"/>
        <v>-1</v>
      </c>
    </row>
    <row r="994" spans="21:24" x14ac:dyDescent="0.25">
      <c r="U994" s="166" t="s">
        <v>1170</v>
      </c>
      <c r="W994">
        <v>-1</v>
      </c>
      <c r="X994">
        <f t="shared" si="24"/>
        <v>-1</v>
      </c>
    </row>
    <row r="995" spans="21:24" x14ac:dyDescent="0.25">
      <c r="U995" s="162" t="s">
        <v>1172</v>
      </c>
      <c r="W995">
        <v>-1</v>
      </c>
      <c r="X995">
        <f t="shared" si="24"/>
        <v>-1</v>
      </c>
    </row>
    <row r="996" spans="21:24" x14ac:dyDescent="0.25">
      <c r="U996" s="162" t="s">
        <v>1174</v>
      </c>
      <c r="W996">
        <v>-1</v>
      </c>
      <c r="X996">
        <f t="shared" si="24"/>
        <v>-1</v>
      </c>
    </row>
    <row r="997" spans="21:24" x14ac:dyDescent="0.25">
      <c r="U997" s="166" t="s">
        <v>1176</v>
      </c>
      <c r="W997">
        <v>-1</v>
      </c>
      <c r="X997">
        <f t="shared" si="24"/>
        <v>-1</v>
      </c>
    </row>
    <row r="998" spans="21:24" x14ac:dyDescent="0.25">
      <c r="U998" s="162" t="s">
        <v>1178</v>
      </c>
      <c r="W998">
        <v>-1</v>
      </c>
      <c r="X998">
        <f t="shared" si="24"/>
        <v>-1</v>
      </c>
    </row>
    <row r="999" spans="21:24" x14ac:dyDescent="0.25">
      <c r="U999" s="166" t="s">
        <v>1180</v>
      </c>
      <c r="W999">
        <v>-1</v>
      </c>
      <c r="X999">
        <f t="shared" si="24"/>
        <v>-1</v>
      </c>
    </row>
    <row r="1000" spans="21:24" x14ac:dyDescent="0.25">
      <c r="U1000" s="162" t="s">
        <v>1182</v>
      </c>
      <c r="W1000">
        <v>-1</v>
      </c>
      <c r="X1000">
        <f t="shared" si="24"/>
        <v>-1</v>
      </c>
    </row>
    <row r="1001" spans="21:24" x14ac:dyDescent="0.25">
      <c r="U1001" s="153" t="s">
        <v>1183</v>
      </c>
      <c r="W1001">
        <v>-1</v>
      </c>
      <c r="X1001">
        <f t="shared" si="24"/>
        <v>-1</v>
      </c>
    </row>
    <row r="1002" spans="21:24" x14ac:dyDescent="0.25">
      <c r="U1002" s="167" t="s">
        <v>1185</v>
      </c>
      <c r="W1002">
        <v>-1</v>
      </c>
      <c r="X1002">
        <f t="shared" si="24"/>
        <v>-1</v>
      </c>
    </row>
    <row r="1003" spans="21:24" x14ac:dyDescent="0.25">
      <c r="U1003" s="162" t="s">
        <v>1186</v>
      </c>
      <c r="W1003">
        <v>-1</v>
      </c>
      <c r="X1003">
        <f t="shared" si="24"/>
        <v>-1</v>
      </c>
    </row>
    <row r="1004" spans="21:24" x14ac:dyDescent="0.25">
      <c r="U1004" s="162" t="s">
        <v>1188</v>
      </c>
      <c r="W1004">
        <v>-1</v>
      </c>
      <c r="X1004">
        <f t="shared" si="24"/>
        <v>-1</v>
      </c>
    </row>
    <row r="1005" spans="21:24" x14ac:dyDescent="0.25">
      <c r="U1005" s="167" t="s">
        <v>1190</v>
      </c>
      <c r="W1005">
        <v>-1</v>
      </c>
      <c r="X1005">
        <f t="shared" si="24"/>
        <v>-1</v>
      </c>
    </row>
    <row r="1006" spans="21:24" x14ac:dyDescent="0.25">
      <c r="U1006" s="162" t="s">
        <v>1192</v>
      </c>
      <c r="W1006">
        <v>-1</v>
      </c>
      <c r="X1006">
        <f t="shared" si="24"/>
        <v>-1</v>
      </c>
    </row>
    <row r="1007" spans="21:24" x14ac:dyDescent="0.25">
      <c r="U1007" s="162" t="s">
        <v>1196</v>
      </c>
      <c r="W1007">
        <v>-1</v>
      </c>
      <c r="X1007">
        <f t="shared" si="24"/>
        <v>-1</v>
      </c>
    </row>
    <row r="1008" spans="21:24" x14ac:dyDescent="0.25">
      <c r="U1008" s="162" t="s">
        <v>1198</v>
      </c>
      <c r="W1008">
        <v>-1</v>
      </c>
      <c r="X1008">
        <f t="shared" si="24"/>
        <v>-1</v>
      </c>
    </row>
    <row r="1009" spans="21:24" x14ac:dyDescent="0.25">
      <c r="U1009" s="162" t="s">
        <v>1200</v>
      </c>
      <c r="W1009">
        <v>-1</v>
      </c>
      <c r="X1009">
        <f t="shared" si="24"/>
        <v>-1</v>
      </c>
    </row>
    <row r="1010" spans="21:24" x14ac:dyDescent="0.25">
      <c r="U1010" s="162" t="s">
        <v>1202</v>
      </c>
      <c r="W1010">
        <v>-1</v>
      </c>
      <c r="X1010">
        <f t="shared" si="24"/>
        <v>-1</v>
      </c>
    </row>
    <row r="1011" spans="21:24" x14ac:dyDescent="0.25">
      <c r="U1011" s="162" t="s">
        <v>1204</v>
      </c>
      <c r="W1011">
        <v>-1</v>
      </c>
      <c r="X1011">
        <f t="shared" si="24"/>
        <v>-1</v>
      </c>
    </row>
    <row r="1012" spans="21:24" x14ac:dyDescent="0.25">
      <c r="U1012" s="162" t="s">
        <v>1206</v>
      </c>
      <c r="W1012">
        <v>-1</v>
      </c>
      <c r="X1012">
        <f t="shared" si="24"/>
        <v>-1</v>
      </c>
    </row>
    <row r="1013" spans="21:24" x14ac:dyDescent="0.25">
      <c r="U1013" s="162" t="s">
        <v>1208</v>
      </c>
      <c r="W1013">
        <v>-1</v>
      </c>
      <c r="X1013">
        <f t="shared" si="24"/>
        <v>-1</v>
      </c>
    </row>
    <row r="1014" spans="21:24" x14ac:dyDescent="0.25">
      <c r="U1014" s="162" t="s">
        <v>1210</v>
      </c>
      <c r="W1014">
        <v>-1</v>
      </c>
      <c r="X1014">
        <f t="shared" si="24"/>
        <v>-1</v>
      </c>
    </row>
    <row r="1015" spans="21:24" x14ac:dyDescent="0.25">
      <c r="U1015" s="162" t="s">
        <v>1212</v>
      </c>
      <c r="W1015">
        <v>-1</v>
      </c>
      <c r="X1015">
        <f t="shared" si="24"/>
        <v>-1</v>
      </c>
    </row>
    <row r="1016" spans="21:24" x14ac:dyDescent="0.25">
      <c r="U1016" s="162" t="s">
        <v>1214</v>
      </c>
      <c r="W1016">
        <v>-1</v>
      </c>
      <c r="X1016">
        <f t="shared" si="24"/>
        <v>-1</v>
      </c>
    </row>
    <row r="1017" spans="21:24" x14ac:dyDescent="0.25">
      <c r="U1017" s="162" t="s">
        <v>1216</v>
      </c>
      <c r="W1017">
        <v>-1</v>
      </c>
      <c r="X1017">
        <f t="shared" si="24"/>
        <v>-1</v>
      </c>
    </row>
    <row r="1018" spans="21:24" x14ac:dyDescent="0.25">
      <c r="U1018" s="162" t="s">
        <v>1218</v>
      </c>
      <c r="W1018">
        <v>-1</v>
      </c>
      <c r="X1018">
        <f t="shared" si="24"/>
        <v>-1</v>
      </c>
    </row>
    <row r="1019" spans="21:24" x14ac:dyDescent="0.25">
      <c r="U1019" s="162" t="s">
        <v>1222</v>
      </c>
      <c r="W1019">
        <v>-1</v>
      </c>
      <c r="X1019">
        <f t="shared" si="24"/>
        <v>-1</v>
      </c>
    </row>
    <row r="1020" spans="21:24" x14ac:dyDescent="0.25">
      <c r="U1020" s="162" t="s">
        <v>1303</v>
      </c>
      <c r="W1020">
        <v>-1</v>
      </c>
      <c r="X1020">
        <f t="shared" si="24"/>
        <v>-1</v>
      </c>
    </row>
    <row r="1021" spans="21:24" x14ac:dyDescent="0.25">
      <c r="U1021" s="162" t="s">
        <v>1230</v>
      </c>
      <c r="W1021">
        <v>-1</v>
      </c>
      <c r="X1021">
        <f t="shared" si="24"/>
        <v>-1</v>
      </c>
    </row>
    <row r="1022" spans="21:24" x14ac:dyDescent="0.25">
      <c r="U1022" s="162" t="s">
        <v>1232</v>
      </c>
      <c r="W1022">
        <v>-1</v>
      </c>
      <c r="X1022">
        <f t="shared" si="24"/>
        <v>-1</v>
      </c>
    </row>
    <row r="1023" spans="21:24" x14ac:dyDescent="0.25">
      <c r="U1023" s="162" t="s">
        <v>1234</v>
      </c>
      <c r="W1023">
        <v>-1</v>
      </c>
      <c r="X1023">
        <f t="shared" si="24"/>
        <v>-1</v>
      </c>
    </row>
    <row r="1024" spans="21:24" x14ac:dyDescent="0.25">
      <c r="U1024" s="162" t="s">
        <v>1236</v>
      </c>
      <c r="W1024">
        <v>-1</v>
      </c>
      <c r="X1024">
        <f t="shared" si="24"/>
        <v>-1</v>
      </c>
    </row>
    <row r="1025" spans="21:24" x14ac:dyDescent="0.25">
      <c r="U1025" s="162" t="s">
        <v>1240</v>
      </c>
      <c r="W1025">
        <v>-1</v>
      </c>
      <c r="X1025">
        <f t="shared" si="24"/>
        <v>-1</v>
      </c>
    </row>
    <row r="1026" spans="21:24" x14ac:dyDescent="0.25">
      <c r="U1026" s="162" t="s">
        <v>1242</v>
      </c>
      <c r="W1026">
        <v>-1</v>
      </c>
      <c r="X1026">
        <f t="shared" si="24"/>
        <v>-1</v>
      </c>
    </row>
    <row r="1027" spans="21:24" x14ac:dyDescent="0.25">
      <c r="U1027" s="162" t="s">
        <v>1244</v>
      </c>
      <c r="W1027">
        <v>-1</v>
      </c>
      <c r="X1027">
        <f t="shared" si="24"/>
        <v>-1</v>
      </c>
    </row>
    <row r="1028" spans="21:24" x14ac:dyDescent="0.25">
      <c r="U1028" s="162" t="s">
        <v>1246</v>
      </c>
      <c r="W1028">
        <v>-1</v>
      </c>
      <c r="X1028">
        <f t="shared" si="24"/>
        <v>-1</v>
      </c>
    </row>
    <row r="1029" spans="21:24" x14ac:dyDescent="0.25">
      <c r="U1029" s="162" t="s">
        <v>1249</v>
      </c>
      <c r="W1029">
        <v>-1</v>
      </c>
      <c r="X1029">
        <f t="shared" si="24"/>
        <v>-1</v>
      </c>
    </row>
    <row r="1030" spans="21:24" x14ac:dyDescent="0.25">
      <c r="U1030" s="162" t="s">
        <v>1251</v>
      </c>
      <c r="W1030">
        <v>-1</v>
      </c>
      <c r="X1030">
        <f t="shared" si="24"/>
        <v>-1</v>
      </c>
    </row>
    <row r="1031" spans="21:24" x14ac:dyDescent="0.25">
      <c r="U1031" s="162" t="s">
        <v>1253</v>
      </c>
      <c r="W1031">
        <v>-1</v>
      </c>
      <c r="X1031">
        <f t="shared" si="24"/>
        <v>-1</v>
      </c>
    </row>
    <row r="1032" spans="21:24" x14ac:dyDescent="0.25">
      <c r="U1032" s="162" t="s">
        <v>1255</v>
      </c>
      <c r="W1032">
        <v>-1</v>
      </c>
      <c r="X1032">
        <f t="shared" si="24"/>
        <v>-1</v>
      </c>
    </row>
    <row r="1033" spans="21:24" x14ac:dyDescent="0.25">
      <c r="U1033" s="162" t="s">
        <v>1257</v>
      </c>
      <c r="W1033">
        <v>-1</v>
      </c>
      <c r="X1033">
        <f t="shared" si="24"/>
        <v>-1</v>
      </c>
    </row>
    <row r="1034" spans="21:24" x14ac:dyDescent="0.25">
      <c r="U1034" s="162" t="s">
        <v>1259</v>
      </c>
      <c r="W1034">
        <v>-1</v>
      </c>
      <c r="X1034">
        <f t="shared" si="24"/>
        <v>-1</v>
      </c>
    </row>
    <row r="1035" spans="21:24" x14ac:dyDescent="0.25">
      <c r="U1035" s="162" t="s">
        <v>1261</v>
      </c>
      <c r="W1035">
        <v>-1</v>
      </c>
      <c r="X1035">
        <f t="shared" si="24"/>
        <v>-1</v>
      </c>
    </row>
    <row r="1036" spans="21:24" x14ac:dyDescent="0.25">
      <c r="U1036" s="162" t="s">
        <v>1263</v>
      </c>
      <c r="W1036">
        <v>-1</v>
      </c>
      <c r="X1036">
        <f t="shared" si="24"/>
        <v>-1</v>
      </c>
    </row>
    <row r="1037" spans="21:24" x14ac:dyDescent="0.25">
      <c r="U1037" s="162" t="s">
        <v>1265</v>
      </c>
      <c r="W1037">
        <v>-1</v>
      </c>
      <c r="X1037">
        <f t="shared" si="24"/>
        <v>-1</v>
      </c>
    </row>
    <row r="1038" spans="21:24" x14ac:dyDescent="0.25">
      <c r="U1038" s="162" t="s">
        <v>1267</v>
      </c>
      <c r="W1038">
        <v>-1</v>
      </c>
      <c r="X1038">
        <f t="shared" si="24"/>
        <v>-1</v>
      </c>
    </row>
    <row r="1039" spans="21:24" x14ac:dyDescent="0.25">
      <c r="U1039" s="162" t="s">
        <v>1269</v>
      </c>
      <c r="W1039">
        <v>-1</v>
      </c>
      <c r="X1039">
        <f t="shared" si="24"/>
        <v>-1</v>
      </c>
    </row>
    <row r="1040" spans="21:24" x14ac:dyDescent="0.25">
      <c r="U1040" s="162" t="s">
        <v>1285</v>
      </c>
      <c r="W1040">
        <v>-1</v>
      </c>
      <c r="X1040">
        <f t="shared" si="24"/>
        <v>-1</v>
      </c>
    </row>
    <row r="1041" spans="21:24" x14ac:dyDescent="0.25">
      <c r="U1041" s="162" t="s">
        <v>1426</v>
      </c>
      <c r="W1041">
        <v>-1</v>
      </c>
      <c r="X1041">
        <f t="shared" ref="X1041:X1100" si="25">+V1041+W1041</f>
        <v>-1</v>
      </c>
    </row>
    <row r="1042" spans="21:24" x14ac:dyDescent="0.25">
      <c r="U1042" s="162" t="s">
        <v>1428</v>
      </c>
      <c r="W1042">
        <v>-1</v>
      </c>
      <c r="X1042">
        <f t="shared" si="25"/>
        <v>-1</v>
      </c>
    </row>
    <row r="1043" spans="21:24" x14ac:dyDescent="0.25">
      <c r="U1043" s="161" t="s">
        <v>1430</v>
      </c>
      <c r="W1043">
        <v>-1</v>
      </c>
      <c r="X1043">
        <f t="shared" si="25"/>
        <v>-1</v>
      </c>
    </row>
    <row r="1044" spans="21:24" x14ac:dyDescent="0.25">
      <c r="U1044" s="161" t="s">
        <v>1601</v>
      </c>
      <c r="W1044">
        <v>-1</v>
      </c>
      <c r="X1044">
        <f t="shared" si="25"/>
        <v>-1</v>
      </c>
    </row>
    <row r="1045" spans="21:24" x14ac:dyDescent="0.25">
      <c r="U1045" s="161" t="s">
        <v>1523</v>
      </c>
      <c r="W1045">
        <v>-1</v>
      </c>
      <c r="X1045">
        <f t="shared" si="25"/>
        <v>-1</v>
      </c>
    </row>
    <row r="1046" spans="21:24" x14ac:dyDescent="0.25">
      <c r="U1046" s="161" t="s">
        <v>1541</v>
      </c>
      <c r="W1046">
        <v>-1</v>
      </c>
      <c r="X1046">
        <f t="shared" si="25"/>
        <v>-1</v>
      </c>
    </row>
    <row r="1047" spans="21:24" x14ac:dyDescent="0.25">
      <c r="U1047" s="161" t="s">
        <v>1543</v>
      </c>
      <c r="W1047">
        <v>-1</v>
      </c>
      <c r="X1047">
        <f t="shared" si="25"/>
        <v>-1</v>
      </c>
    </row>
    <row r="1048" spans="21:24" x14ac:dyDescent="0.25">
      <c r="U1048" s="161" t="s">
        <v>1545</v>
      </c>
      <c r="W1048">
        <v>-1</v>
      </c>
      <c r="X1048">
        <f t="shared" si="25"/>
        <v>-1</v>
      </c>
    </row>
    <row r="1049" spans="21:24" x14ac:dyDescent="0.25">
      <c r="U1049" s="161" t="s">
        <v>1583</v>
      </c>
      <c r="W1049">
        <v>-1</v>
      </c>
      <c r="X1049">
        <f t="shared" si="25"/>
        <v>-1</v>
      </c>
    </row>
    <row r="1050" spans="21:24" x14ac:dyDescent="0.25">
      <c r="U1050" s="161" t="s">
        <v>1590</v>
      </c>
      <c r="W1050">
        <v>-1</v>
      </c>
      <c r="X1050">
        <f t="shared" si="25"/>
        <v>-1</v>
      </c>
    </row>
    <row r="1051" spans="21:24" x14ac:dyDescent="0.25">
      <c r="U1051" s="161" t="s">
        <v>1592</v>
      </c>
      <c r="W1051">
        <v>-1</v>
      </c>
      <c r="X1051">
        <f t="shared" si="25"/>
        <v>-1</v>
      </c>
    </row>
    <row r="1052" spans="21:24" x14ac:dyDescent="0.25">
      <c r="U1052" s="161" t="s">
        <v>1748</v>
      </c>
      <c r="W1052">
        <v>-1</v>
      </c>
      <c r="X1052">
        <f t="shared" si="25"/>
        <v>-1</v>
      </c>
    </row>
    <row r="1053" spans="21:24" x14ac:dyDescent="0.25">
      <c r="U1053" s="167" t="s">
        <v>1820</v>
      </c>
      <c r="W1053">
        <v>-1</v>
      </c>
      <c r="X1053">
        <f t="shared" si="25"/>
        <v>-1</v>
      </c>
    </row>
    <row r="1054" spans="21:24" x14ac:dyDescent="0.25">
      <c r="U1054" s="162" t="s">
        <v>1912</v>
      </c>
      <c r="W1054">
        <v>-1</v>
      </c>
      <c r="X1054">
        <f t="shared" si="25"/>
        <v>-1</v>
      </c>
    </row>
    <row r="1055" spans="21:24" x14ac:dyDescent="0.25">
      <c r="U1055" s="162" t="s">
        <v>1271</v>
      </c>
      <c r="W1055">
        <v>-1</v>
      </c>
      <c r="X1055">
        <f t="shared" si="25"/>
        <v>-1</v>
      </c>
    </row>
    <row r="1056" spans="21:24" x14ac:dyDescent="0.25">
      <c r="U1056" s="162" t="s">
        <v>1273</v>
      </c>
      <c r="W1056">
        <v>-1</v>
      </c>
      <c r="X1056">
        <f t="shared" si="25"/>
        <v>-1</v>
      </c>
    </row>
    <row r="1057" spans="21:24" x14ac:dyDescent="0.25">
      <c r="U1057" s="162" t="s">
        <v>1274</v>
      </c>
      <c r="W1057">
        <v>-1</v>
      </c>
      <c r="X1057">
        <f t="shared" si="25"/>
        <v>-1</v>
      </c>
    </row>
    <row r="1058" spans="21:24" x14ac:dyDescent="0.25">
      <c r="U1058" s="162" t="s">
        <v>1275</v>
      </c>
      <c r="W1058">
        <v>-1</v>
      </c>
      <c r="X1058">
        <f t="shared" si="25"/>
        <v>-1</v>
      </c>
    </row>
    <row r="1059" spans="21:24" x14ac:dyDescent="0.25">
      <c r="U1059" s="162" t="s">
        <v>1276</v>
      </c>
      <c r="W1059">
        <v>-1</v>
      </c>
      <c r="X1059">
        <f t="shared" si="25"/>
        <v>-1</v>
      </c>
    </row>
    <row r="1060" spans="21:24" x14ac:dyDescent="0.25">
      <c r="U1060" s="162" t="s">
        <v>1277</v>
      </c>
      <c r="W1060">
        <v>-1</v>
      </c>
      <c r="X1060">
        <f t="shared" si="25"/>
        <v>-1</v>
      </c>
    </row>
    <row r="1061" spans="21:24" x14ac:dyDescent="0.25">
      <c r="U1061" s="162" t="s">
        <v>1278</v>
      </c>
      <c r="W1061">
        <v>-1</v>
      </c>
      <c r="X1061">
        <f t="shared" si="25"/>
        <v>-1</v>
      </c>
    </row>
    <row r="1062" spans="21:24" x14ac:dyDescent="0.25">
      <c r="U1062" s="153" t="s">
        <v>1279</v>
      </c>
      <c r="W1062">
        <v>-1</v>
      </c>
      <c r="X1062">
        <f t="shared" si="25"/>
        <v>-1</v>
      </c>
    </row>
    <row r="1063" spans="21:24" x14ac:dyDescent="0.25">
      <c r="U1063" s="153" t="s">
        <v>1281</v>
      </c>
      <c r="W1063">
        <v>-1</v>
      </c>
      <c r="X1063">
        <f t="shared" si="25"/>
        <v>-1</v>
      </c>
    </row>
    <row r="1064" spans="21:24" x14ac:dyDescent="0.25">
      <c r="U1064" s="174"/>
      <c r="W1064">
        <v>-1</v>
      </c>
      <c r="X1064">
        <f t="shared" si="25"/>
        <v>-1</v>
      </c>
    </row>
    <row r="1065" spans="21:24" x14ac:dyDescent="0.25">
      <c r="U1065" s="174"/>
      <c r="W1065">
        <v>-1</v>
      </c>
      <c r="X1065">
        <f t="shared" si="25"/>
        <v>-1</v>
      </c>
    </row>
    <row r="1066" spans="21:24" x14ac:dyDescent="0.25">
      <c r="U1066" s="174"/>
      <c r="W1066">
        <v>-1</v>
      </c>
      <c r="X1066">
        <f t="shared" si="25"/>
        <v>-1</v>
      </c>
    </row>
    <row r="1067" spans="21:24" x14ac:dyDescent="0.25">
      <c r="U1067" s="174"/>
      <c r="W1067">
        <v>-1</v>
      </c>
      <c r="X1067">
        <f t="shared" si="25"/>
        <v>-1</v>
      </c>
    </row>
    <row r="1068" spans="21:24" x14ac:dyDescent="0.25">
      <c r="U1068" s="153"/>
      <c r="W1068">
        <v>-1</v>
      </c>
      <c r="X1068">
        <f t="shared" si="25"/>
        <v>-1</v>
      </c>
    </row>
    <row r="1069" spans="21:24" x14ac:dyDescent="0.25">
      <c r="U1069" s="153"/>
      <c r="W1069">
        <v>-1</v>
      </c>
      <c r="X1069">
        <f t="shared" si="25"/>
        <v>-1</v>
      </c>
    </row>
    <row r="1070" spans="21:24" x14ac:dyDescent="0.25">
      <c r="U1070" s="167"/>
      <c r="W1070">
        <v>-1</v>
      </c>
      <c r="X1070">
        <f t="shared" si="25"/>
        <v>-1</v>
      </c>
    </row>
    <row r="1071" spans="21:24" x14ac:dyDescent="0.25">
      <c r="U1071" s="166" t="s">
        <v>1293</v>
      </c>
      <c r="W1071">
        <v>-1</v>
      </c>
      <c r="X1071">
        <f t="shared" si="25"/>
        <v>-1</v>
      </c>
    </row>
    <row r="1072" spans="21:24" x14ac:dyDescent="0.25">
      <c r="U1072" s="161" t="s">
        <v>1295</v>
      </c>
      <c r="W1072">
        <v>-1</v>
      </c>
      <c r="X1072">
        <f t="shared" si="25"/>
        <v>-1</v>
      </c>
    </row>
    <row r="1073" spans="21:24" x14ac:dyDescent="0.25">
      <c r="U1073" s="167" t="s">
        <v>1297</v>
      </c>
      <c r="W1073">
        <v>-1</v>
      </c>
      <c r="X1073">
        <f t="shared" si="25"/>
        <v>-1</v>
      </c>
    </row>
    <row r="1074" spans="21:24" x14ac:dyDescent="0.25">
      <c r="U1074" s="166" t="s">
        <v>1536</v>
      </c>
      <c r="W1074">
        <v>-1</v>
      </c>
      <c r="X1074">
        <f t="shared" si="25"/>
        <v>-1</v>
      </c>
    </row>
    <row r="1075" spans="21:24" x14ac:dyDescent="0.25">
      <c r="U1075" s="162" t="s">
        <v>1432</v>
      </c>
      <c r="W1075">
        <v>-1</v>
      </c>
      <c r="X1075">
        <f t="shared" si="25"/>
        <v>-1</v>
      </c>
    </row>
    <row r="1076" spans="21:24" x14ac:dyDescent="0.25">
      <c r="U1076" s="162" t="s">
        <v>1434</v>
      </c>
      <c r="W1076">
        <v>-1</v>
      </c>
      <c r="X1076">
        <f t="shared" si="25"/>
        <v>-1</v>
      </c>
    </row>
    <row r="1077" spans="21:24" x14ac:dyDescent="0.25">
      <c r="U1077" s="162" t="s">
        <v>1436</v>
      </c>
      <c r="W1077">
        <v>-1</v>
      </c>
      <c r="X1077">
        <f t="shared" si="25"/>
        <v>-1</v>
      </c>
    </row>
    <row r="1078" spans="21:24" x14ac:dyDescent="0.25">
      <c r="U1078" s="162" t="s">
        <v>1438</v>
      </c>
      <c r="W1078">
        <v>-1</v>
      </c>
      <c r="X1078">
        <f t="shared" si="25"/>
        <v>-1</v>
      </c>
    </row>
    <row r="1079" spans="21:24" x14ac:dyDescent="0.25">
      <c r="U1079" s="162" t="s">
        <v>1440</v>
      </c>
      <c r="W1079">
        <v>-1</v>
      </c>
      <c r="X1079">
        <f t="shared" si="25"/>
        <v>-1</v>
      </c>
    </row>
    <row r="1080" spans="21:24" x14ac:dyDescent="0.25">
      <c r="U1080" s="162" t="s">
        <v>1442</v>
      </c>
      <c r="W1080">
        <v>-1</v>
      </c>
      <c r="X1080">
        <f t="shared" si="25"/>
        <v>-1</v>
      </c>
    </row>
    <row r="1081" spans="21:24" x14ac:dyDescent="0.25">
      <c r="U1081" s="162" t="s">
        <v>1444</v>
      </c>
      <c r="W1081">
        <v>-1</v>
      </c>
      <c r="X1081">
        <f t="shared" si="25"/>
        <v>-1</v>
      </c>
    </row>
    <row r="1082" spans="21:24" x14ac:dyDescent="0.25">
      <c r="U1082" s="162" t="s">
        <v>1446</v>
      </c>
      <c r="W1082">
        <v>-1</v>
      </c>
      <c r="X1082">
        <f t="shared" si="25"/>
        <v>-1</v>
      </c>
    </row>
    <row r="1083" spans="21:24" x14ac:dyDescent="0.25">
      <c r="U1083" s="162" t="s">
        <v>1537</v>
      </c>
      <c r="W1083">
        <v>-1</v>
      </c>
      <c r="X1083">
        <f t="shared" si="25"/>
        <v>-1</v>
      </c>
    </row>
    <row r="1084" spans="21:24" x14ac:dyDescent="0.25">
      <c r="U1084" s="161" t="s">
        <v>1539</v>
      </c>
      <c r="W1084">
        <v>-1</v>
      </c>
      <c r="X1084">
        <f t="shared" si="25"/>
        <v>-1</v>
      </c>
    </row>
    <row r="1085" spans="21:24" x14ac:dyDescent="0.25">
      <c r="U1085" s="161" t="s">
        <v>1560</v>
      </c>
      <c r="W1085">
        <v>-1</v>
      </c>
      <c r="X1085">
        <f t="shared" si="25"/>
        <v>-1</v>
      </c>
    </row>
    <row r="1086" spans="21:24" x14ac:dyDescent="0.25">
      <c r="U1086" s="161" t="s">
        <v>1594</v>
      </c>
      <c r="W1086">
        <v>-1</v>
      </c>
      <c r="X1086">
        <f t="shared" si="25"/>
        <v>-1</v>
      </c>
    </row>
    <row r="1087" spans="21:24" x14ac:dyDescent="0.25">
      <c r="U1087" s="161" t="s">
        <v>1598</v>
      </c>
      <c r="W1087">
        <v>-1</v>
      </c>
      <c r="X1087">
        <f t="shared" si="25"/>
        <v>-1</v>
      </c>
    </row>
    <row r="1088" spans="21:24" x14ac:dyDescent="0.25">
      <c r="U1088" s="177" t="s">
        <v>1659</v>
      </c>
      <c r="W1088">
        <v>-1</v>
      </c>
      <c r="X1088">
        <f t="shared" si="25"/>
        <v>-1</v>
      </c>
    </row>
    <row r="1089" spans="21:24" x14ac:dyDescent="0.25">
      <c r="U1089" s="161" t="s">
        <v>1771</v>
      </c>
      <c r="W1089">
        <v>-1</v>
      </c>
      <c r="X1089">
        <f t="shared" si="25"/>
        <v>-1</v>
      </c>
    </row>
    <row r="1090" spans="21:24" x14ac:dyDescent="0.25">
      <c r="U1090" s="161" t="s">
        <v>1929</v>
      </c>
      <c r="W1090">
        <v>-1</v>
      </c>
      <c r="X1090">
        <f t="shared" si="25"/>
        <v>-1</v>
      </c>
    </row>
    <row r="1091" spans="21:24" x14ac:dyDescent="0.25">
      <c r="U1091" s="161" t="s">
        <v>1562</v>
      </c>
      <c r="W1091">
        <v>-1</v>
      </c>
      <c r="X1091">
        <f t="shared" si="25"/>
        <v>-1</v>
      </c>
    </row>
    <row r="1092" spans="21:24" x14ac:dyDescent="0.25">
      <c r="U1092" s="161" t="s">
        <v>1563</v>
      </c>
      <c r="W1092">
        <v>-1</v>
      </c>
      <c r="X1092">
        <f t="shared" si="25"/>
        <v>-1</v>
      </c>
    </row>
    <row r="1093" spans="21:24" x14ac:dyDescent="0.25">
      <c r="U1093" s="161" t="s">
        <v>1565</v>
      </c>
      <c r="W1093">
        <v>-1</v>
      </c>
      <c r="X1093">
        <f t="shared" si="25"/>
        <v>-1</v>
      </c>
    </row>
    <row r="1094" spans="21:24" x14ac:dyDescent="0.25">
      <c r="U1094" s="161" t="s">
        <v>1567</v>
      </c>
      <c r="W1094">
        <v>-1</v>
      </c>
      <c r="X1094">
        <f t="shared" si="25"/>
        <v>-1</v>
      </c>
    </row>
    <row r="1095" spans="21:24" x14ac:dyDescent="0.25">
      <c r="U1095" s="161" t="s">
        <v>1625</v>
      </c>
      <c r="W1095">
        <v>-1</v>
      </c>
      <c r="X1095">
        <f t="shared" si="25"/>
        <v>-1</v>
      </c>
    </row>
    <row r="1096" spans="21:24" x14ac:dyDescent="0.25">
      <c r="U1096" s="161" t="s">
        <v>1720</v>
      </c>
      <c r="W1096">
        <v>-1</v>
      </c>
      <c r="X1096">
        <f t="shared" si="25"/>
        <v>-1</v>
      </c>
    </row>
    <row r="1097" spans="21:24" x14ac:dyDescent="0.25">
      <c r="U1097" s="175" t="s">
        <v>1721</v>
      </c>
      <c r="W1097">
        <v>-1</v>
      </c>
      <c r="X1097">
        <f t="shared" si="25"/>
        <v>-1</v>
      </c>
    </row>
    <row r="1098" spans="21:24" x14ac:dyDescent="0.25">
      <c r="U1098" s="177" t="s">
        <v>1872</v>
      </c>
      <c r="W1098">
        <v>-1</v>
      </c>
      <c r="X1098">
        <f t="shared" si="25"/>
        <v>-1</v>
      </c>
    </row>
    <row r="1099" spans="21:24" x14ac:dyDescent="0.25">
      <c r="U1099" t="s">
        <v>1921</v>
      </c>
      <c r="W1099">
        <v>-1</v>
      </c>
      <c r="X1099">
        <f t="shared" si="25"/>
        <v>-1</v>
      </c>
    </row>
    <row r="1100" spans="21:24" x14ac:dyDescent="0.25">
      <c r="U1100" t="s">
        <v>1932</v>
      </c>
      <c r="W1100">
        <v>-1</v>
      </c>
      <c r="X1100">
        <f t="shared" si="25"/>
        <v>-1</v>
      </c>
    </row>
  </sheetData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3"/>
  <sheetViews>
    <sheetView workbookViewId="0">
      <selection activeCell="A3" sqref="A3:B23"/>
    </sheetView>
  </sheetViews>
  <sheetFormatPr baseColWidth="10" defaultRowHeight="15" x14ac:dyDescent="0.25"/>
  <cols>
    <col min="1" max="1" width="17.5703125" bestFit="1" customWidth="1"/>
    <col min="2" max="2" width="19.5703125" bestFit="1" customWidth="1"/>
  </cols>
  <sheetData>
    <row r="3" spans="1:2" x14ac:dyDescent="0.25">
      <c r="A3" s="75" t="s">
        <v>1492</v>
      </c>
      <c r="B3" t="s">
        <v>1754</v>
      </c>
    </row>
    <row r="4" spans="1:2" x14ac:dyDescent="0.25">
      <c r="A4" s="76" t="s">
        <v>1307</v>
      </c>
      <c r="B4" s="77">
        <v>4</v>
      </c>
    </row>
    <row r="5" spans="1:2" x14ac:dyDescent="0.25">
      <c r="A5" s="76" t="s">
        <v>1725</v>
      </c>
      <c r="B5" s="77">
        <v>1</v>
      </c>
    </row>
    <row r="6" spans="1:2" x14ac:dyDescent="0.25">
      <c r="A6" s="76" t="s">
        <v>1727</v>
      </c>
      <c r="B6" s="77">
        <v>1</v>
      </c>
    </row>
    <row r="7" spans="1:2" x14ac:dyDescent="0.25">
      <c r="A7" s="76" t="s">
        <v>1728</v>
      </c>
      <c r="B7" s="77">
        <v>1</v>
      </c>
    </row>
    <row r="8" spans="1:2" x14ac:dyDescent="0.25">
      <c r="A8" s="76" t="s">
        <v>974</v>
      </c>
      <c r="B8" s="77">
        <v>1</v>
      </c>
    </row>
    <row r="9" spans="1:2" x14ac:dyDescent="0.25">
      <c r="A9" s="76" t="s">
        <v>975</v>
      </c>
      <c r="B9" s="77">
        <v>1</v>
      </c>
    </row>
    <row r="10" spans="1:2" x14ac:dyDescent="0.25">
      <c r="A10" s="76" t="s">
        <v>976</v>
      </c>
      <c r="B10" s="77">
        <v>1</v>
      </c>
    </row>
    <row r="11" spans="1:2" x14ac:dyDescent="0.25">
      <c r="A11" s="76" t="s">
        <v>977</v>
      </c>
      <c r="B11" s="77">
        <v>1</v>
      </c>
    </row>
    <row r="12" spans="1:2" x14ac:dyDescent="0.25">
      <c r="A12" s="76" t="s">
        <v>978</v>
      </c>
      <c r="B12" s="77">
        <v>1</v>
      </c>
    </row>
    <row r="13" spans="1:2" x14ac:dyDescent="0.25">
      <c r="A13" s="76" t="s">
        <v>979</v>
      </c>
      <c r="B13" s="77">
        <v>1</v>
      </c>
    </row>
    <row r="14" spans="1:2" x14ac:dyDescent="0.25">
      <c r="A14" s="76" t="s">
        <v>980</v>
      </c>
      <c r="B14" s="77">
        <v>1</v>
      </c>
    </row>
    <row r="15" spans="1:2" x14ac:dyDescent="0.25">
      <c r="A15" s="76" t="s">
        <v>981</v>
      </c>
      <c r="B15" s="77">
        <v>1</v>
      </c>
    </row>
    <row r="16" spans="1:2" x14ac:dyDescent="0.25">
      <c r="A16" s="76" t="s">
        <v>1633</v>
      </c>
      <c r="B16" s="77">
        <v>-2</v>
      </c>
    </row>
    <row r="17" spans="1:2" x14ac:dyDescent="0.25">
      <c r="A17" s="76" t="s">
        <v>1885</v>
      </c>
      <c r="B17" s="77">
        <v>1</v>
      </c>
    </row>
    <row r="18" spans="1:2" x14ac:dyDescent="0.25">
      <c r="A18" s="76" t="s">
        <v>1887</v>
      </c>
      <c r="B18" s="77">
        <v>1</v>
      </c>
    </row>
    <row r="19" spans="1:2" x14ac:dyDescent="0.25">
      <c r="A19" s="76" t="s">
        <v>1889</v>
      </c>
      <c r="B19" s="77">
        <v>1</v>
      </c>
    </row>
    <row r="20" spans="1:2" x14ac:dyDescent="0.25">
      <c r="A20" s="76" t="s">
        <v>1891</v>
      </c>
      <c r="B20" s="77">
        <v>1</v>
      </c>
    </row>
    <row r="21" spans="1:2" x14ac:dyDescent="0.25">
      <c r="A21" s="76" t="s">
        <v>1893</v>
      </c>
      <c r="B21" s="77">
        <v>1</v>
      </c>
    </row>
    <row r="22" spans="1:2" x14ac:dyDescent="0.25">
      <c r="A22" s="76" t="s">
        <v>1895</v>
      </c>
      <c r="B22" s="77">
        <v>1</v>
      </c>
    </row>
    <row r="23" spans="1:2" x14ac:dyDescent="0.25">
      <c r="A23" s="76" t="s">
        <v>520</v>
      </c>
      <c r="B23" s="77">
        <v>19</v>
      </c>
    </row>
  </sheetData>
  <pageMargins left="0.7" right="0.7" top="0.75" bottom="0.75" header="0.3" footer="0.3"/>
  <pageSetup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9"/>
  <sheetViews>
    <sheetView workbookViewId="0">
      <selection activeCell="C10" sqref="C10"/>
    </sheetView>
  </sheetViews>
  <sheetFormatPr baseColWidth="10" defaultRowHeight="15" x14ac:dyDescent="0.25"/>
  <cols>
    <col min="1" max="1" width="17.5703125" bestFit="1" customWidth="1"/>
    <col min="2" max="2" width="19.5703125" bestFit="1" customWidth="1"/>
  </cols>
  <sheetData>
    <row r="3" spans="1:3" x14ac:dyDescent="0.25">
      <c r="A3" s="75" t="s">
        <v>1492</v>
      </c>
      <c r="B3" t="s">
        <v>1754</v>
      </c>
    </row>
    <row r="4" spans="1:3" x14ac:dyDescent="0.25">
      <c r="A4" s="76" t="s">
        <v>1307</v>
      </c>
      <c r="B4" s="77">
        <v>4</v>
      </c>
    </row>
    <row r="5" spans="1:3" x14ac:dyDescent="0.25">
      <c r="A5" s="76" t="s">
        <v>1725</v>
      </c>
      <c r="B5" s="77">
        <v>1</v>
      </c>
      <c r="C5" t="s">
        <v>1902</v>
      </c>
    </row>
    <row r="6" spans="1:3" x14ac:dyDescent="0.25">
      <c r="A6" s="76" t="s">
        <v>1727</v>
      </c>
      <c r="B6" s="77">
        <v>1</v>
      </c>
      <c r="C6" t="s">
        <v>1902</v>
      </c>
    </row>
    <row r="7" spans="1:3" x14ac:dyDescent="0.25">
      <c r="A7" s="76" t="s">
        <v>1728</v>
      </c>
      <c r="B7" s="77">
        <v>1</v>
      </c>
      <c r="C7" t="s">
        <v>1902</v>
      </c>
    </row>
    <row r="8" spans="1:3" x14ac:dyDescent="0.25">
      <c r="A8" s="76" t="s">
        <v>1900</v>
      </c>
      <c r="B8" s="77">
        <v>1</v>
      </c>
      <c r="C8" t="s">
        <v>1902</v>
      </c>
    </row>
    <row r="9" spans="1:3" x14ac:dyDescent="0.25">
      <c r="A9" s="76" t="s">
        <v>1901</v>
      </c>
      <c r="B9" s="77">
        <v>1</v>
      </c>
      <c r="C9" t="s">
        <v>1902</v>
      </c>
    </row>
    <row r="10" spans="1:3" x14ac:dyDescent="0.25">
      <c r="A10" s="164" t="s">
        <v>974</v>
      </c>
      <c r="B10" s="163">
        <v>1</v>
      </c>
    </row>
    <row r="11" spans="1:3" x14ac:dyDescent="0.25">
      <c r="A11" s="164" t="s">
        <v>975</v>
      </c>
      <c r="B11" s="163">
        <v>1</v>
      </c>
    </row>
    <row r="12" spans="1:3" x14ac:dyDescent="0.25">
      <c r="A12" s="164" t="s">
        <v>976</v>
      </c>
      <c r="B12" s="163">
        <v>1</v>
      </c>
    </row>
    <row r="13" spans="1:3" x14ac:dyDescent="0.25">
      <c r="A13" s="164" t="s">
        <v>977</v>
      </c>
      <c r="B13" s="163">
        <v>1</v>
      </c>
    </row>
    <row r="14" spans="1:3" x14ac:dyDescent="0.25">
      <c r="A14" s="164" t="s">
        <v>978</v>
      </c>
      <c r="B14" s="163">
        <v>1</v>
      </c>
    </row>
    <row r="15" spans="1:3" x14ac:dyDescent="0.25">
      <c r="A15" s="164" t="s">
        <v>979</v>
      </c>
      <c r="B15" s="163">
        <v>1</v>
      </c>
    </row>
    <row r="16" spans="1:3" x14ac:dyDescent="0.25">
      <c r="A16" s="164" t="s">
        <v>980</v>
      </c>
      <c r="B16" s="163">
        <v>1</v>
      </c>
    </row>
    <row r="17" spans="1:2" x14ac:dyDescent="0.25">
      <c r="A17" s="164" t="s">
        <v>981</v>
      </c>
      <c r="B17" s="163">
        <v>1</v>
      </c>
    </row>
    <row r="18" spans="1:2" x14ac:dyDescent="0.25">
      <c r="A18" s="76" t="s">
        <v>1633</v>
      </c>
      <c r="B18" s="77">
        <v>-9</v>
      </c>
    </row>
    <row r="19" spans="1:2" x14ac:dyDescent="0.25">
      <c r="A19" s="76" t="s">
        <v>520</v>
      </c>
      <c r="B19" s="77">
        <v>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49"/>
  <sheetViews>
    <sheetView workbookViewId="0">
      <selection activeCell="A3" sqref="A3:B549"/>
    </sheetView>
  </sheetViews>
  <sheetFormatPr baseColWidth="10" defaultRowHeight="15" x14ac:dyDescent="0.25"/>
  <cols>
    <col min="1" max="1" width="17.5703125" bestFit="1" customWidth="1"/>
    <col min="2" max="2" width="19.5703125" bestFit="1" customWidth="1"/>
  </cols>
  <sheetData>
    <row r="3" spans="1:2" x14ac:dyDescent="0.25">
      <c r="A3" s="75" t="s">
        <v>1492</v>
      </c>
      <c r="B3" t="s">
        <v>1754</v>
      </c>
    </row>
    <row r="4" spans="1:2" x14ac:dyDescent="0.25">
      <c r="A4" s="76" t="s">
        <v>1307</v>
      </c>
      <c r="B4" s="77">
        <v>2</v>
      </c>
    </row>
    <row r="5" spans="1:2" x14ac:dyDescent="0.25">
      <c r="A5" s="76" t="s">
        <v>980</v>
      </c>
      <c r="B5" s="77">
        <v>1</v>
      </c>
    </row>
    <row r="6" spans="1:2" x14ac:dyDescent="0.25">
      <c r="A6" s="76" t="s">
        <v>1224</v>
      </c>
      <c r="B6" s="77">
        <v>1</v>
      </c>
    </row>
    <row r="7" spans="1:2" x14ac:dyDescent="0.25">
      <c r="A7" s="76" t="s">
        <v>1194</v>
      </c>
      <c r="B7" s="77">
        <v>1</v>
      </c>
    </row>
    <row r="8" spans="1:2" x14ac:dyDescent="0.25">
      <c r="A8" s="76" t="s">
        <v>974</v>
      </c>
      <c r="B8" s="77">
        <v>1</v>
      </c>
    </row>
    <row r="9" spans="1:2" x14ac:dyDescent="0.25">
      <c r="A9" s="76" t="s">
        <v>1228</v>
      </c>
      <c r="B9" s="77">
        <v>1</v>
      </c>
    </row>
    <row r="10" spans="1:2" x14ac:dyDescent="0.25">
      <c r="A10" s="76" t="s">
        <v>975</v>
      </c>
      <c r="B10" s="77">
        <v>1</v>
      </c>
    </row>
    <row r="11" spans="1:2" x14ac:dyDescent="0.25">
      <c r="A11" s="76" t="s">
        <v>981</v>
      </c>
      <c r="B11" s="77">
        <v>1</v>
      </c>
    </row>
    <row r="12" spans="1:2" x14ac:dyDescent="0.25">
      <c r="A12" s="76" t="s">
        <v>976</v>
      </c>
      <c r="B12" s="77">
        <v>1</v>
      </c>
    </row>
    <row r="13" spans="1:2" x14ac:dyDescent="0.25">
      <c r="A13" s="76" t="s">
        <v>1220</v>
      </c>
      <c r="B13" s="77">
        <v>1</v>
      </c>
    </row>
    <row r="14" spans="1:2" x14ac:dyDescent="0.25">
      <c r="A14" s="76" t="s">
        <v>977</v>
      </c>
      <c r="B14" s="77">
        <v>1</v>
      </c>
    </row>
    <row r="15" spans="1:2" x14ac:dyDescent="0.25">
      <c r="A15" s="76" t="s">
        <v>1226</v>
      </c>
      <c r="B15" s="77">
        <v>1</v>
      </c>
    </row>
    <row r="16" spans="1:2" x14ac:dyDescent="0.25">
      <c r="A16" s="76" t="s">
        <v>978</v>
      </c>
      <c r="B16" s="77">
        <v>1</v>
      </c>
    </row>
    <row r="17" spans="1:2" x14ac:dyDescent="0.25">
      <c r="A17" s="76" t="s">
        <v>1238</v>
      </c>
      <c r="B17" s="77">
        <v>1</v>
      </c>
    </row>
    <row r="18" spans="1:2" x14ac:dyDescent="0.25">
      <c r="A18" s="76" t="s">
        <v>979</v>
      </c>
      <c r="B18" s="77">
        <v>1</v>
      </c>
    </row>
    <row r="19" spans="1:2" x14ac:dyDescent="0.25">
      <c r="A19" s="76" t="s">
        <v>1248</v>
      </c>
      <c r="B19" s="77">
        <v>1</v>
      </c>
    </row>
    <row r="20" spans="1:2" x14ac:dyDescent="0.25">
      <c r="A20" s="76" t="s">
        <v>1727</v>
      </c>
      <c r="B20" s="77">
        <v>1</v>
      </c>
    </row>
    <row r="21" spans="1:2" x14ac:dyDescent="0.25">
      <c r="A21" s="76" t="s">
        <v>1728</v>
      </c>
      <c r="B21" s="77">
        <v>1</v>
      </c>
    </row>
    <row r="22" spans="1:2" x14ac:dyDescent="0.25">
      <c r="A22" s="76" t="s">
        <v>1725</v>
      </c>
      <c r="B22" s="77">
        <v>1</v>
      </c>
    </row>
    <row r="23" spans="1:2" x14ac:dyDescent="0.25">
      <c r="A23" s="76" t="s">
        <v>1927</v>
      </c>
      <c r="B23" s="77">
        <v>1</v>
      </c>
    </row>
    <row r="24" spans="1:2" hidden="1" x14ac:dyDescent="0.25">
      <c r="A24" s="76" t="s">
        <v>1527</v>
      </c>
      <c r="B24" s="77">
        <v>0</v>
      </c>
    </row>
    <row r="25" spans="1:2" hidden="1" x14ac:dyDescent="0.25">
      <c r="A25" s="76" t="s">
        <v>895</v>
      </c>
      <c r="B25" s="77">
        <v>0</v>
      </c>
    </row>
    <row r="26" spans="1:2" hidden="1" x14ac:dyDescent="0.25">
      <c r="A26" s="76" t="s">
        <v>1135</v>
      </c>
      <c r="B26" s="77">
        <v>0</v>
      </c>
    </row>
    <row r="27" spans="1:2" hidden="1" x14ac:dyDescent="0.25">
      <c r="A27" s="76" t="s">
        <v>906</v>
      </c>
      <c r="B27" s="77">
        <v>0</v>
      </c>
    </row>
    <row r="28" spans="1:2" hidden="1" x14ac:dyDescent="0.25">
      <c r="A28" s="76" t="s">
        <v>1543</v>
      </c>
      <c r="B28" s="77">
        <v>0</v>
      </c>
    </row>
    <row r="29" spans="1:2" hidden="1" x14ac:dyDescent="0.25">
      <c r="A29" s="76" t="s">
        <v>908</v>
      </c>
      <c r="B29" s="77">
        <v>0</v>
      </c>
    </row>
    <row r="30" spans="1:2" hidden="1" x14ac:dyDescent="0.25">
      <c r="A30" s="76" t="s">
        <v>1106</v>
      </c>
      <c r="B30" s="77">
        <v>0</v>
      </c>
    </row>
    <row r="31" spans="1:2" hidden="1" x14ac:dyDescent="0.25">
      <c r="A31" s="76" t="s">
        <v>910</v>
      </c>
      <c r="B31" s="77">
        <v>0</v>
      </c>
    </row>
    <row r="32" spans="1:2" hidden="1" x14ac:dyDescent="0.25">
      <c r="A32" s="76" t="s">
        <v>1164</v>
      </c>
      <c r="B32" s="77">
        <v>0</v>
      </c>
    </row>
    <row r="33" spans="1:2" hidden="1" x14ac:dyDescent="0.25">
      <c r="A33" s="76" t="s">
        <v>912</v>
      </c>
      <c r="B33" s="77">
        <v>0</v>
      </c>
    </row>
    <row r="34" spans="1:2" hidden="1" x14ac:dyDescent="0.25">
      <c r="A34" s="76" t="s">
        <v>898</v>
      </c>
      <c r="B34" s="77">
        <v>0</v>
      </c>
    </row>
    <row r="35" spans="1:2" hidden="1" x14ac:dyDescent="0.25">
      <c r="A35" s="76" t="s">
        <v>914</v>
      </c>
      <c r="B35" s="77">
        <v>0</v>
      </c>
    </row>
    <row r="36" spans="1:2" hidden="1" x14ac:dyDescent="0.25">
      <c r="A36" s="76" t="s">
        <v>1281</v>
      </c>
      <c r="B36" s="77">
        <v>0</v>
      </c>
    </row>
    <row r="37" spans="1:2" hidden="1" x14ac:dyDescent="0.25">
      <c r="A37" s="76" t="s">
        <v>916</v>
      </c>
      <c r="B37" s="77">
        <v>0</v>
      </c>
    </row>
    <row r="38" spans="1:2" hidden="1" x14ac:dyDescent="0.25">
      <c r="A38" s="76" t="s">
        <v>1091</v>
      </c>
      <c r="B38" s="77">
        <v>0</v>
      </c>
    </row>
    <row r="39" spans="1:2" hidden="1" x14ac:dyDescent="0.25">
      <c r="A39" s="76" t="s">
        <v>918</v>
      </c>
      <c r="B39" s="77">
        <v>0</v>
      </c>
    </row>
    <row r="40" spans="1:2" hidden="1" x14ac:dyDescent="0.25">
      <c r="A40" s="76" t="s">
        <v>1121</v>
      </c>
      <c r="B40" s="77">
        <v>0</v>
      </c>
    </row>
    <row r="41" spans="1:2" hidden="1" x14ac:dyDescent="0.25">
      <c r="A41" s="76" t="s">
        <v>920</v>
      </c>
      <c r="B41" s="77">
        <v>0</v>
      </c>
    </row>
    <row r="42" spans="1:2" hidden="1" x14ac:dyDescent="0.25">
      <c r="A42" s="76" t="s">
        <v>1150</v>
      </c>
      <c r="B42" s="77">
        <v>0</v>
      </c>
    </row>
    <row r="43" spans="1:2" hidden="1" x14ac:dyDescent="0.25">
      <c r="A43" s="76" t="s">
        <v>1506</v>
      </c>
      <c r="B43" s="77">
        <v>0</v>
      </c>
    </row>
    <row r="44" spans="1:2" hidden="1" x14ac:dyDescent="0.25">
      <c r="A44" s="76" t="s">
        <v>1180</v>
      </c>
      <c r="B44" s="77">
        <v>0</v>
      </c>
    </row>
    <row r="45" spans="1:2" hidden="1" x14ac:dyDescent="0.25">
      <c r="A45" s="76" t="s">
        <v>1548</v>
      </c>
      <c r="B45" s="77">
        <v>0</v>
      </c>
    </row>
    <row r="46" spans="1:2" hidden="1" x14ac:dyDescent="0.25">
      <c r="A46" s="76" t="s">
        <v>1210</v>
      </c>
      <c r="B46" s="77">
        <v>0</v>
      </c>
    </row>
    <row r="47" spans="1:2" hidden="1" x14ac:dyDescent="0.25">
      <c r="A47" s="76" t="s">
        <v>1616</v>
      </c>
      <c r="B47" s="77">
        <v>0</v>
      </c>
    </row>
    <row r="48" spans="1:2" hidden="1" x14ac:dyDescent="0.25">
      <c r="A48" s="76" t="s">
        <v>1240</v>
      </c>
      <c r="B48" s="77">
        <v>0</v>
      </c>
    </row>
    <row r="49" spans="1:2" hidden="1" x14ac:dyDescent="0.25">
      <c r="A49" s="76" t="s">
        <v>922</v>
      </c>
      <c r="B49" s="77">
        <v>0</v>
      </c>
    </row>
    <row r="50" spans="1:2" hidden="1" x14ac:dyDescent="0.25">
      <c r="A50" s="76" t="s">
        <v>1271</v>
      </c>
      <c r="B50" s="77">
        <v>0</v>
      </c>
    </row>
    <row r="51" spans="1:2" hidden="1" x14ac:dyDescent="0.25">
      <c r="A51" s="76" t="s">
        <v>924</v>
      </c>
      <c r="B51" s="77">
        <v>0</v>
      </c>
    </row>
    <row r="52" spans="1:2" hidden="1" x14ac:dyDescent="0.25">
      <c r="A52" s="76" t="s">
        <v>1581</v>
      </c>
      <c r="B52" s="77">
        <v>0</v>
      </c>
    </row>
    <row r="53" spans="1:2" hidden="1" x14ac:dyDescent="0.25">
      <c r="A53" s="76" t="s">
        <v>926</v>
      </c>
      <c r="B53" s="77">
        <v>0</v>
      </c>
    </row>
    <row r="54" spans="1:2" hidden="1" x14ac:dyDescent="0.25">
      <c r="A54" s="76" t="s">
        <v>1084</v>
      </c>
      <c r="B54" s="77">
        <v>0</v>
      </c>
    </row>
    <row r="55" spans="1:2" hidden="1" x14ac:dyDescent="0.25">
      <c r="A55" s="76" t="s">
        <v>928</v>
      </c>
      <c r="B55" s="77">
        <v>0</v>
      </c>
    </row>
    <row r="56" spans="1:2" hidden="1" x14ac:dyDescent="0.25">
      <c r="A56" s="76" t="s">
        <v>1099</v>
      </c>
      <c r="B56" s="77">
        <v>0</v>
      </c>
    </row>
    <row r="57" spans="1:2" hidden="1" x14ac:dyDescent="0.25">
      <c r="A57" s="76" t="s">
        <v>930</v>
      </c>
      <c r="B57" s="77">
        <v>0</v>
      </c>
    </row>
    <row r="58" spans="1:2" hidden="1" x14ac:dyDescent="0.25">
      <c r="A58" s="76" t="s">
        <v>1114</v>
      </c>
      <c r="B58" s="77">
        <v>0</v>
      </c>
    </row>
    <row r="59" spans="1:2" hidden="1" x14ac:dyDescent="0.25">
      <c r="A59" s="76" t="s">
        <v>932</v>
      </c>
      <c r="B59" s="77">
        <v>0</v>
      </c>
    </row>
    <row r="60" spans="1:2" hidden="1" x14ac:dyDescent="0.25">
      <c r="A60" s="76" t="s">
        <v>1129</v>
      </c>
      <c r="B60" s="77">
        <v>0</v>
      </c>
    </row>
    <row r="61" spans="1:2" hidden="1" x14ac:dyDescent="0.25">
      <c r="A61" s="76" t="s">
        <v>934</v>
      </c>
      <c r="B61" s="77">
        <v>0</v>
      </c>
    </row>
    <row r="62" spans="1:2" hidden="1" x14ac:dyDescent="0.25">
      <c r="A62" s="76" t="s">
        <v>1143</v>
      </c>
      <c r="B62" s="77">
        <v>0</v>
      </c>
    </row>
    <row r="63" spans="1:2" hidden="1" x14ac:dyDescent="0.25">
      <c r="A63" s="76" t="s">
        <v>936</v>
      </c>
      <c r="B63" s="77">
        <v>0</v>
      </c>
    </row>
    <row r="64" spans="1:2" hidden="1" x14ac:dyDescent="0.25">
      <c r="A64" s="76" t="s">
        <v>1157</v>
      </c>
      <c r="B64" s="77">
        <v>0</v>
      </c>
    </row>
    <row r="65" spans="1:2" hidden="1" x14ac:dyDescent="0.25">
      <c r="A65" s="76" t="s">
        <v>938</v>
      </c>
      <c r="B65" s="77">
        <v>0</v>
      </c>
    </row>
    <row r="66" spans="1:2" hidden="1" x14ac:dyDescent="0.25">
      <c r="A66" s="76" t="s">
        <v>1172</v>
      </c>
      <c r="B66" s="77">
        <v>0</v>
      </c>
    </row>
    <row r="67" spans="1:2" hidden="1" x14ac:dyDescent="0.25">
      <c r="A67" s="76" t="s">
        <v>940</v>
      </c>
      <c r="B67" s="77">
        <v>0</v>
      </c>
    </row>
    <row r="68" spans="1:2" hidden="1" x14ac:dyDescent="0.25">
      <c r="A68" s="76" t="s">
        <v>1186</v>
      </c>
      <c r="B68" s="77">
        <v>0</v>
      </c>
    </row>
    <row r="69" spans="1:2" hidden="1" x14ac:dyDescent="0.25">
      <c r="A69" s="76" t="s">
        <v>942</v>
      </c>
      <c r="B69" s="77">
        <v>0</v>
      </c>
    </row>
    <row r="70" spans="1:2" hidden="1" x14ac:dyDescent="0.25">
      <c r="A70" s="76" t="s">
        <v>1202</v>
      </c>
      <c r="B70" s="77">
        <v>0</v>
      </c>
    </row>
    <row r="71" spans="1:2" hidden="1" x14ac:dyDescent="0.25">
      <c r="A71" s="76" t="s">
        <v>943</v>
      </c>
      <c r="B71" s="77">
        <v>0</v>
      </c>
    </row>
    <row r="72" spans="1:2" hidden="1" x14ac:dyDescent="0.25">
      <c r="A72" s="76" t="s">
        <v>1218</v>
      </c>
      <c r="B72" s="77">
        <v>0</v>
      </c>
    </row>
    <row r="73" spans="1:2" hidden="1" x14ac:dyDescent="0.25">
      <c r="A73" s="76" t="s">
        <v>945</v>
      </c>
      <c r="B73" s="77">
        <v>0</v>
      </c>
    </row>
    <row r="74" spans="1:2" hidden="1" x14ac:dyDescent="0.25">
      <c r="A74" s="76" t="s">
        <v>1232</v>
      </c>
      <c r="B74" s="77">
        <v>0</v>
      </c>
    </row>
    <row r="75" spans="1:2" hidden="1" x14ac:dyDescent="0.25">
      <c r="A75" s="76" t="s">
        <v>947</v>
      </c>
      <c r="B75" s="77">
        <v>0</v>
      </c>
    </row>
    <row r="76" spans="1:2" hidden="1" x14ac:dyDescent="0.25">
      <c r="A76" s="76" t="s">
        <v>1430</v>
      </c>
      <c r="B76" s="77">
        <v>0</v>
      </c>
    </row>
    <row r="77" spans="1:2" hidden="1" x14ac:dyDescent="0.25">
      <c r="A77" s="76" t="s">
        <v>949</v>
      </c>
      <c r="B77" s="77">
        <v>0</v>
      </c>
    </row>
    <row r="78" spans="1:2" hidden="1" x14ac:dyDescent="0.25">
      <c r="A78" s="76" t="s">
        <v>1592</v>
      </c>
      <c r="B78" s="77">
        <v>0</v>
      </c>
    </row>
    <row r="79" spans="1:2" hidden="1" x14ac:dyDescent="0.25">
      <c r="A79" s="76" t="s">
        <v>951</v>
      </c>
      <c r="B79" s="77">
        <v>0</v>
      </c>
    </row>
    <row r="80" spans="1:2" hidden="1" x14ac:dyDescent="0.25">
      <c r="A80" s="76" t="s">
        <v>1276</v>
      </c>
      <c r="B80" s="77">
        <v>0</v>
      </c>
    </row>
    <row r="81" spans="1:2" hidden="1" x14ac:dyDescent="0.25">
      <c r="A81" s="76" t="s">
        <v>1666</v>
      </c>
      <c r="B81" s="77">
        <v>0</v>
      </c>
    </row>
    <row r="82" spans="1:2" hidden="1" x14ac:dyDescent="0.25">
      <c r="A82" s="76" t="s">
        <v>1070</v>
      </c>
      <c r="B82" s="77">
        <v>0</v>
      </c>
    </row>
    <row r="83" spans="1:2" hidden="1" x14ac:dyDescent="0.25">
      <c r="A83" s="76" t="s">
        <v>953</v>
      </c>
      <c r="B83" s="77">
        <v>0</v>
      </c>
    </row>
    <row r="84" spans="1:2" hidden="1" x14ac:dyDescent="0.25">
      <c r="A84" s="76" t="s">
        <v>1076</v>
      </c>
      <c r="B84" s="77">
        <v>0</v>
      </c>
    </row>
    <row r="85" spans="1:2" hidden="1" x14ac:dyDescent="0.25">
      <c r="A85" s="76" t="s">
        <v>955</v>
      </c>
      <c r="B85" s="77">
        <v>0</v>
      </c>
    </row>
    <row r="86" spans="1:2" hidden="1" x14ac:dyDescent="0.25">
      <c r="A86" s="76" t="s">
        <v>1080</v>
      </c>
      <c r="B86" s="77">
        <v>0</v>
      </c>
    </row>
    <row r="87" spans="1:2" hidden="1" x14ac:dyDescent="0.25">
      <c r="A87" s="76" t="s">
        <v>957</v>
      </c>
      <c r="B87" s="77">
        <v>0</v>
      </c>
    </row>
    <row r="88" spans="1:2" hidden="1" x14ac:dyDescent="0.25">
      <c r="A88" s="76" t="s">
        <v>1088</v>
      </c>
      <c r="B88" s="77">
        <v>0</v>
      </c>
    </row>
    <row r="89" spans="1:2" hidden="1" x14ac:dyDescent="0.25">
      <c r="A89" s="76" t="s">
        <v>959</v>
      </c>
      <c r="B89" s="77">
        <v>0</v>
      </c>
    </row>
    <row r="90" spans="1:2" hidden="1" x14ac:dyDescent="0.25">
      <c r="A90" s="76" t="s">
        <v>1095</v>
      </c>
      <c r="B90" s="77">
        <v>0</v>
      </c>
    </row>
    <row r="91" spans="1:2" hidden="1" x14ac:dyDescent="0.25">
      <c r="A91" s="76" t="s">
        <v>961</v>
      </c>
      <c r="B91" s="77">
        <v>0</v>
      </c>
    </row>
    <row r="92" spans="1:2" hidden="1" x14ac:dyDescent="0.25">
      <c r="A92" s="76" t="s">
        <v>1102</v>
      </c>
      <c r="B92" s="77">
        <v>0</v>
      </c>
    </row>
    <row r="93" spans="1:2" hidden="1" x14ac:dyDescent="0.25">
      <c r="A93" s="76" t="s">
        <v>963</v>
      </c>
      <c r="B93" s="77">
        <v>0</v>
      </c>
    </row>
    <row r="94" spans="1:2" hidden="1" x14ac:dyDescent="0.25">
      <c r="A94" s="76" t="s">
        <v>1110</v>
      </c>
      <c r="B94" s="77">
        <v>0</v>
      </c>
    </row>
    <row r="95" spans="1:2" hidden="1" x14ac:dyDescent="0.25">
      <c r="A95" s="76" t="s">
        <v>965</v>
      </c>
      <c r="B95" s="77">
        <v>0</v>
      </c>
    </row>
    <row r="96" spans="1:2" hidden="1" x14ac:dyDescent="0.25">
      <c r="A96" s="76" t="s">
        <v>1117</v>
      </c>
      <c r="B96" s="77">
        <v>0</v>
      </c>
    </row>
    <row r="97" spans="1:2" hidden="1" x14ac:dyDescent="0.25">
      <c r="A97" s="76" t="s">
        <v>967</v>
      </c>
      <c r="B97" s="77">
        <v>0</v>
      </c>
    </row>
    <row r="98" spans="1:2" hidden="1" x14ac:dyDescent="0.25">
      <c r="A98" s="76" t="s">
        <v>1125</v>
      </c>
      <c r="B98" s="77">
        <v>0</v>
      </c>
    </row>
    <row r="99" spans="1:2" hidden="1" x14ac:dyDescent="0.25">
      <c r="A99" s="76" t="s">
        <v>1299</v>
      </c>
      <c r="B99" s="77">
        <v>0</v>
      </c>
    </row>
    <row r="100" spans="1:2" hidden="1" x14ac:dyDescent="0.25">
      <c r="A100" s="76" t="s">
        <v>1131</v>
      </c>
      <c r="B100" s="77">
        <v>0</v>
      </c>
    </row>
    <row r="101" spans="1:2" hidden="1" x14ac:dyDescent="0.25">
      <c r="A101" s="76" t="s">
        <v>1301</v>
      </c>
      <c r="B101" s="77">
        <v>0</v>
      </c>
    </row>
    <row r="102" spans="1:2" hidden="1" x14ac:dyDescent="0.25">
      <c r="A102" s="76" t="s">
        <v>1139</v>
      </c>
      <c r="B102" s="77">
        <v>0</v>
      </c>
    </row>
    <row r="103" spans="1:2" hidden="1" x14ac:dyDescent="0.25">
      <c r="A103" s="76" t="s">
        <v>1508</v>
      </c>
      <c r="B103" s="77">
        <v>0</v>
      </c>
    </row>
    <row r="104" spans="1:2" hidden="1" x14ac:dyDescent="0.25">
      <c r="A104" s="76" t="s">
        <v>1147</v>
      </c>
      <c r="B104" s="77">
        <v>0</v>
      </c>
    </row>
    <row r="105" spans="1:2" hidden="1" x14ac:dyDescent="0.25">
      <c r="A105" s="76" t="s">
        <v>1377</v>
      </c>
      <c r="B105" s="77">
        <v>0</v>
      </c>
    </row>
    <row r="106" spans="1:2" hidden="1" x14ac:dyDescent="0.25">
      <c r="A106" s="76" t="s">
        <v>1154</v>
      </c>
      <c r="B106" s="77">
        <v>0</v>
      </c>
    </row>
    <row r="107" spans="1:2" hidden="1" x14ac:dyDescent="0.25">
      <c r="A107" s="76" t="s">
        <v>1379</v>
      </c>
      <c r="B107" s="77">
        <v>0</v>
      </c>
    </row>
    <row r="108" spans="1:2" hidden="1" x14ac:dyDescent="0.25">
      <c r="A108" s="76" t="s">
        <v>1161</v>
      </c>
      <c r="B108" s="77">
        <v>0</v>
      </c>
    </row>
    <row r="109" spans="1:2" hidden="1" x14ac:dyDescent="0.25">
      <c r="A109" s="76" t="s">
        <v>1510</v>
      </c>
      <c r="B109" s="77">
        <v>0</v>
      </c>
    </row>
    <row r="110" spans="1:2" hidden="1" x14ac:dyDescent="0.25">
      <c r="A110" s="76" t="s">
        <v>1168</v>
      </c>
      <c r="B110" s="77">
        <v>0</v>
      </c>
    </row>
    <row r="111" spans="1:2" hidden="1" x14ac:dyDescent="0.25">
      <c r="A111" s="76" t="s">
        <v>1632</v>
      </c>
      <c r="B111" s="77">
        <v>0</v>
      </c>
    </row>
    <row r="112" spans="1:2" hidden="1" x14ac:dyDescent="0.25">
      <c r="A112" s="76" t="s">
        <v>1176</v>
      </c>
      <c r="B112" s="77">
        <v>0</v>
      </c>
    </row>
    <row r="113" spans="1:2" hidden="1" x14ac:dyDescent="0.25">
      <c r="A113" s="76" t="s">
        <v>1656</v>
      </c>
      <c r="B113" s="77">
        <v>0</v>
      </c>
    </row>
    <row r="114" spans="1:2" hidden="1" x14ac:dyDescent="0.25">
      <c r="A114" s="76" t="s">
        <v>1183</v>
      </c>
      <c r="B114" s="77">
        <v>0</v>
      </c>
    </row>
    <row r="115" spans="1:2" hidden="1" x14ac:dyDescent="0.25">
      <c r="A115" s="76" t="s">
        <v>1644</v>
      </c>
      <c r="B115" s="77">
        <v>0</v>
      </c>
    </row>
    <row r="116" spans="1:2" hidden="1" x14ac:dyDescent="0.25">
      <c r="A116" s="76" t="s">
        <v>1190</v>
      </c>
      <c r="B116" s="77">
        <v>0</v>
      </c>
    </row>
    <row r="117" spans="1:2" hidden="1" x14ac:dyDescent="0.25">
      <c r="A117" s="76" t="s">
        <v>1657</v>
      </c>
      <c r="B117" s="77">
        <v>0</v>
      </c>
    </row>
    <row r="118" spans="1:2" hidden="1" x14ac:dyDescent="0.25">
      <c r="A118" s="76" t="s">
        <v>1198</v>
      </c>
      <c r="B118" s="77">
        <v>0</v>
      </c>
    </row>
    <row r="119" spans="1:2" hidden="1" x14ac:dyDescent="0.25">
      <c r="A119" s="76" t="s">
        <v>1668</v>
      </c>
      <c r="B119" s="77">
        <v>0</v>
      </c>
    </row>
    <row r="120" spans="1:2" hidden="1" x14ac:dyDescent="0.25">
      <c r="A120" s="76" t="s">
        <v>1206</v>
      </c>
      <c r="B120" s="77">
        <v>0</v>
      </c>
    </row>
    <row r="121" spans="1:2" hidden="1" x14ac:dyDescent="0.25">
      <c r="A121" s="76" t="s">
        <v>1900</v>
      </c>
      <c r="B121" s="77">
        <v>0</v>
      </c>
    </row>
    <row r="122" spans="1:2" hidden="1" x14ac:dyDescent="0.25">
      <c r="A122" s="76" t="s">
        <v>1214</v>
      </c>
      <c r="B122" s="77">
        <v>0</v>
      </c>
    </row>
    <row r="123" spans="1:2" hidden="1" x14ac:dyDescent="0.25">
      <c r="A123" s="76" t="s">
        <v>1901</v>
      </c>
      <c r="B123" s="77">
        <v>0</v>
      </c>
    </row>
    <row r="124" spans="1:2" hidden="1" x14ac:dyDescent="0.25">
      <c r="A124" s="76" t="s">
        <v>1222</v>
      </c>
      <c r="B124" s="77">
        <v>0</v>
      </c>
    </row>
    <row r="125" spans="1:2" hidden="1" x14ac:dyDescent="0.25">
      <c r="A125" s="76" t="s">
        <v>1907</v>
      </c>
      <c r="B125" s="77">
        <v>0</v>
      </c>
    </row>
    <row r="126" spans="1:2" hidden="1" x14ac:dyDescent="0.25">
      <c r="A126" s="76" t="s">
        <v>902</v>
      </c>
      <c r="B126" s="77">
        <v>0</v>
      </c>
    </row>
    <row r="127" spans="1:2" hidden="1" x14ac:dyDescent="0.25">
      <c r="A127" s="76" t="s">
        <v>1908</v>
      </c>
      <c r="B127" s="77">
        <v>0</v>
      </c>
    </row>
    <row r="128" spans="1:2" hidden="1" x14ac:dyDescent="0.25">
      <c r="A128" s="76" t="s">
        <v>1236</v>
      </c>
      <c r="B128" s="77">
        <v>0</v>
      </c>
    </row>
    <row r="129" spans="1:2" hidden="1" x14ac:dyDescent="0.25">
      <c r="A129" s="76" t="s">
        <v>969</v>
      </c>
      <c r="B129" s="77">
        <v>0</v>
      </c>
    </row>
    <row r="130" spans="1:2" hidden="1" x14ac:dyDescent="0.25">
      <c r="A130" s="76" t="s">
        <v>1244</v>
      </c>
      <c r="B130" s="77">
        <v>0</v>
      </c>
    </row>
    <row r="131" spans="1:2" hidden="1" x14ac:dyDescent="0.25">
      <c r="A131" s="76" t="s">
        <v>970</v>
      </c>
      <c r="B131" s="77">
        <v>0</v>
      </c>
    </row>
    <row r="132" spans="1:2" hidden="1" x14ac:dyDescent="0.25">
      <c r="A132" s="76" t="s">
        <v>1523</v>
      </c>
      <c r="B132" s="77">
        <v>0</v>
      </c>
    </row>
    <row r="133" spans="1:2" hidden="1" x14ac:dyDescent="0.25">
      <c r="A133" s="76" t="s">
        <v>971</v>
      </c>
      <c r="B133" s="77">
        <v>0</v>
      </c>
    </row>
    <row r="134" spans="1:2" hidden="1" x14ac:dyDescent="0.25">
      <c r="A134" s="76" t="s">
        <v>1583</v>
      </c>
      <c r="B134" s="77">
        <v>0</v>
      </c>
    </row>
    <row r="135" spans="1:2" hidden="1" x14ac:dyDescent="0.25">
      <c r="A135" s="76" t="s">
        <v>972</v>
      </c>
      <c r="B135" s="77">
        <v>0</v>
      </c>
    </row>
    <row r="136" spans="1:2" hidden="1" x14ac:dyDescent="0.25">
      <c r="A136" s="76" t="s">
        <v>1820</v>
      </c>
      <c r="B136" s="77">
        <v>0</v>
      </c>
    </row>
    <row r="137" spans="1:2" hidden="1" x14ac:dyDescent="0.25">
      <c r="A137" s="76" t="s">
        <v>1746</v>
      </c>
      <c r="B137" s="77">
        <v>0</v>
      </c>
    </row>
    <row r="138" spans="1:2" hidden="1" x14ac:dyDescent="0.25">
      <c r="A138" s="76" t="s">
        <v>1274</v>
      </c>
      <c r="B138" s="77">
        <v>0</v>
      </c>
    </row>
    <row r="139" spans="1:2" hidden="1" x14ac:dyDescent="0.25">
      <c r="A139" s="76" t="s">
        <v>1876</v>
      </c>
      <c r="B139" s="77">
        <v>0</v>
      </c>
    </row>
    <row r="140" spans="1:2" hidden="1" x14ac:dyDescent="0.25">
      <c r="A140" s="76" t="s">
        <v>1278</v>
      </c>
      <c r="B140" s="77">
        <v>0</v>
      </c>
    </row>
    <row r="141" spans="1:2" hidden="1" x14ac:dyDescent="0.25">
      <c r="A141" s="76" t="s">
        <v>885</v>
      </c>
      <c r="B141" s="77">
        <v>0</v>
      </c>
    </row>
    <row r="142" spans="1:2" hidden="1" x14ac:dyDescent="0.25">
      <c r="A142" s="76" t="s">
        <v>1744</v>
      </c>
      <c r="B142" s="77">
        <v>0</v>
      </c>
    </row>
    <row r="143" spans="1:2" hidden="1" x14ac:dyDescent="0.25">
      <c r="A143" s="76" t="s">
        <v>887</v>
      </c>
      <c r="B143" s="77">
        <v>0</v>
      </c>
    </row>
    <row r="144" spans="1:2" hidden="1" x14ac:dyDescent="0.25">
      <c r="A144" s="76" t="s">
        <v>1514</v>
      </c>
      <c r="B144" s="77">
        <v>0</v>
      </c>
    </row>
    <row r="145" spans="1:2" hidden="1" x14ac:dyDescent="0.25">
      <c r="A145" s="76" t="s">
        <v>888</v>
      </c>
      <c r="B145" s="77">
        <v>0</v>
      </c>
    </row>
    <row r="146" spans="1:2" hidden="1" x14ac:dyDescent="0.25">
      <c r="A146" s="76" t="s">
        <v>1074</v>
      </c>
      <c r="B146" s="77">
        <v>0</v>
      </c>
    </row>
    <row r="147" spans="1:2" hidden="1" x14ac:dyDescent="0.25">
      <c r="A147" s="76" t="s">
        <v>890</v>
      </c>
      <c r="B147" s="77">
        <v>0</v>
      </c>
    </row>
    <row r="148" spans="1:2" hidden="1" x14ac:dyDescent="0.25">
      <c r="A148" s="76" t="s">
        <v>1521</v>
      </c>
      <c r="B148" s="77">
        <v>0</v>
      </c>
    </row>
    <row r="149" spans="1:2" hidden="1" x14ac:dyDescent="0.25">
      <c r="A149" s="76" t="s">
        <v>892</v>
      </c>
      <c r="B149" s="77">
        <v>0</v>
      </c>
    </row>
    <row r="150" spans="1:2" hidden="1" x14ac:dyDescent="0.25">
      <c r="A150" s="76" t="s">
        <v>1078</v>
      </c>
      <c r="B150" s="77">
        <v>0</v>
      </c>
    </row>
    <row r="151" spans="1:2" hidden="1" x14ac:dyDescent="0.25">
      <c r="A151" s="76" t="s">
        <v>894</v>
      </c>
      <c r="B151" s="77">
        <v>0</v>
      </c>
    </row>
    <row r="152" spans="1:2" hidden="1" x14ac:dyDescent="0.25">
      <c r="A152" s="76" t="s">
        <v>1082</v>
      </c>
      <c r="B152" s="77">
        <v>0</v>
      </c>
    </row>
    <row r="153" spans="1:2" hidden="1" x14ac:dyDescent="0.25">
      <c r="A153" s="76" t="s">
        <v>982</v>
      </c>
      <c r="B153" s="77">
        <v>0</v>
      </c>
    </row>
    <row r="154" spans="1:2" hidden="1" x14ac:dyDescent="0.25">
      <c r="A154" s="76" t="s">
        <v>1086</v>
      </c>
      <c r="B154" s="77">
        <v>0</v>
      </c>
    </row>
    <row r="155" spans="1:2" hidden="1" x14ac:dyDescent="0.25">
      <c r="A155" s="76" t="s">
        <v>984</v>
      </c>
      <c r="B155" s="77">
        <v>0</v>
      </c>
    </row>
    <row r="156" spans="1:2" hidden="1" x14ac:dyDescent="0.25">
      <c r="A156" s="76" t="s">
        <v>1089</v>
      </c>
      <c r="B156" s="77">
        <v>0</v>
      </c>
    </row>
    <row r="157" spans="1:2" hidden="1" x14ac:dyDescent="0.25">
      <c r="A157" s="76" t="s">
        <v>986</v>
      </c>
      <c r="B157" s="77">
        <v>0</v>
      </c>
    </row>
    <row r="158" spans="1:2" hidden="1" x14ac:dyDescent="0.25">
      <c r="A158" s="76" t="s">
        <v>1093</v>
      </c>
      <c r="B158" s="77">
        <v>0</v>
      </c>
    </row>
    <row r="159" spans="1:2" hidden="1" x14ac:dyDescent="0.25">
      <c r="A159" s="76" t="s">
        <v>988</v>
      </c>
      <c r="B159" s="77">
        <v>0</v>
      </c>
    </row>
    <row r="160" spans="1:2" hidden="1" x14ac:dyDescent="0.25">
      <c r="A160" s="76" t="s">
        <v>1097</v>
      </c>
      <c r="B160" s="77">
        <v>0</v>
      </c>
    </row>
    <row r="161" spans="1:2" hidden="1" x14ac:dyDescent="0.25">
      <c r="A161" s="76" t="s">
        <v>990</v>
      </c>
      <c r="B161" s="77">
        <v>0</v>
      </c>
    </row>
    <row r="162" spans="1:2" hidden="1" x14ac:dyDescent="0.25">
      <c r="A162" s="76" t="s">
        <v>1101</v>
      </c>
      <c r="B162" s="77">
        <v>0</v>
      </c>
    </row>
    <row r="163" spans="1:2" hidden="1" x14ac:dyDescent="0.25">
      <c r="A163" s="76" t="s">
        <v>992</v>
      </c>
      <c r="B163" s="77">
        <v>0</v>
      </c>
    </row>
    <row r="164" spans="1:2" hidden="1" x14ac:dyDescent="0.25">
      <c r="A164" s="76" t="s">
        <v>1104</v>
      </c>
      <c r="B164" s="77">
        <v>0</v>
      </c>
    </row>
    <row r="165" spans="1:2" hidden="1" x14ac:dyDescent="0.25">
      <c r="A165" s="76" t="s">
        <v>994</v>
      </c>
      <c r="B165" s="77">
        <v>0</v>
      </c>
    </row>
    <row r="166" spans="1:2" hidden="1" x14ac:dyDescent="0.25">
      <c r="A166" s="76" t="s">
        <v>1108</v>
      </c>
      <c r="B166" s="77">
        <v>0</v>
      </c>
    </row>
    <row r="167" spans="1:2" hidden="1" x14ac:dyDescent="0.25">
      <c r="A167" s="76" t="s">
        <v>996</v>
      </c>
      <c r="B167" s="77">
        <v>0</v>
      </c>
    </row>
    <row r="168" spans="1:2" hidden="1" x14ac:dyDescent="0.25">
      <c r="A168" s="76" t="s">
        <v>1112</v>
      </c>
      <c r="B168" s="77">
        <v>0</v>
      </c>
    </row>
    <row r="169" spans="1:2" hidden="1" x14ac:dyDescent="0.25">
      <c r="A169" s="76" t="s">
        <v>997</v>
      </c>
      <c r="B169" s="77">
        <v>0</v>
      </c>
    </row>
    <row r="170" spans="1:2" hidden="1" x14ac:dyDescent="0.25">
      <c r="A170" s="76" t="s">
        <v>1115</v>
      </c>
      <c r="B170" s="77">
        <v>0</v>
      </c>
    </row>
    <row r="171" spans="1:2" hidden="1" x14ac:dyDescent="0.25">
      <c r="A171" s="76" t="s">
        <v>999</v>
      </c>
      <c r="B171" s="77">
        <v>0</v>
      </c>
    </row>
    <row r="172" spans="1:2" hidden="1" x14ac:dyDescent="0.25">
      <c r="A172" s="76" t="s">
        <v>1119</v>
      </c>
      <c r="B172" s="77">
        <v>0</v>
      </c>
    </row>
    <row r="173" spans="1:2" hidden="1" x14ac:dyDescent="0.25">
      <c r="A173" s="76" t="s">
        <v>1001</v>
      </c>
      <c r="B173" s="77">
        <v>0</v>
      </c>
    </row>
    <row r="174" spans="1:2" hidden="1" x14ac:dyDescent="0.25">
      <c r="A174" s="76" t="s">
        <v>1123</v>
      </c>
      <c r="B174" s="77">
        <v>0</v>
      </c>
    </row>
    <row r="175" spans="1:2" hidden="1" x14ac:dyDescent="0.25">
      <c r="A175" s="76" t="s">
        <v>1003</v>
      </c>
      <c r="B175" s="77">
        <v>0</v>
      </c>
    </row>
    <row r="176" spans="1:2" hidden="1" x14ac:dyDescent="0.25">
      <c r="A176" s="76" t="s">
        <v>1127</v>
      </c>
      <c r="B176" s="77">
        <v>0</v>
      </c>
    </row>
    <row r="177" spans="1:2" hidden="1" x14ac:dyDescent="0.25">
      <c r="A177" s="76" t="s">
        <v>1004</v>
      </c>
      <c r="B177" s="77">
        <v>0</v>
      </c>
    </row>
    <row r="178" spans="1:2" hidden="1" x14ac:dyDescent="0.25">
      <c r="A178" s="76" t="s">
        <v>1130</v>
      </c>
      <c r="B178" s="77">
        <v>0</v>
      </c>
    </row>
    <row r="179" spans="1:2" hidden="1" x14ac:dyDescent="0.25">
      <c r="A179" s="76" t="s">
        <v>1006</v>
      </c>
      <c r="B179" s="77">
        <v>0</v>
      </c>
    </row>
    <row r="180" spans="1:2" hidden="1" x14ac:dyDescent="0.25">
      <c r="A180" s="76" t="s">
        <v>1133</v>
      </c>
      <c r="B180" s="77">
        <v>0</v>
      </c>
    </row>
    <row r="181" spans="1:2" hidden="1" x14ac:dyDescent="0.25">
      <c r="A181" s="76" t="s">
        <v>1007</v>
      </c>
      <c r="B181" s="77">
        <v>0</v>
      </c>
    </row>
    <row r="182" spans="1:2" hidden="1" x14ac:dyDescent="0.25">
      <c r="A182" s="76" t="s">
        <v>1137</v>
      </c>
      <c r="B182" s="77">
        <v>0</v>
      </c>
    </row>
    <row r="183" spans="1:2" hidden="1" x14ac:dyDescent="0.25">
      <c r="A183" s="76" t="s">
        <v>1009</v>
      </c>
      <c r="B183" s="77">
        <v>0</v>
      </c>
    </row>
    <row r="184" spans="1:2" hidden="1" x14ac:dyDescent="0.25">
      <c r="A184" s="76" t="s">
        <v>1141</v>
      </c>
      <c r="B184" s="77">
        <v>0</v>
      </c>
    </row>
    <row r="185" spans="1:2" hidden="1" x14ac:dyDescent="0.25">
      <c r="A185" s="76" t="s">
        <v>1011</v>
      </c>
      <c r="B185" s="77">
        <v>0</v>
      </c>
    </row>
    <row r="186" spans="1:2" hidden="1" x14ac:dyDescent="0.25">
      <c r="A186" s="76" t="s">
        <v>1145</v>
      </c>
      <c r="B186" s="77">
        <v>0</v>
      </c>
    </row>
    <row r="187" spans="1:2" hidden="1" x14ac:dyDescent="0.25">
      <c r="A187" s="76" t="s">
        <v>1012</v>
      </c>
      <c r="B187" s="77">
        <v>0</v>
      </c>
    </row>
    <row r="188" spans="1:2" hidden="1" x14ac:dyDescent="0.25">
      <c r="A188" s="76" t="s">
        <v>1148</v>
      </c>
      <c r="B188" s="77">
        <v>0</v>
      </c>
    </row>
    <row r="189" spans="1:2" hidden="1" x14ac:dyDescent="0.25">
      <c r="A189" s="76" t="s">
        <v>1013</v>
      </c>
      <c r="B189" s="77">
        <v>0</v>
      </c>
    </row>
    <row r="190" spans="1:2" hidden="1" x14ac:dyDescent="0.25">
      <c r="A190" s="76" t="s">
        <v>1152</v>
      </c>
      <c r="B190" s="77">
        <v>0</v>
      </c>
    </row>
    <row r="191" spans="1:2" hidden="1" x14ac:dyDescent="0.25">
      <c r="A191" s="76" t="s">
        <v>1891</v>
      </c>
      <c r="B191" s="77">
        <v>0</v>
      </c>
    </row>
    <row r="192" spans="1:2" hidden="1" x14ac:dyDescent="0.25">
      <c r="A192" s="76" t="s">
        <v>1155</v>
      </c>
      <c r="B192" s="77">
        <v>0</v>
      </c>
    </row>
    <row r="193" spans="1:2" hidden="1" x14ac:dyDescent="0.25">
      <c r="A193" s="76" t="s">
        <v>1893</v>
      </c>
      <c r="B193" s="77">
        <v>0</v>
      </c>
    </row>
    <row r="194" spans="1:2" hidden="1" x14ac:dyDescent="0.25">
      <c r="A194" s="76" t="s">
        <v>1159</v>
      </c>
      <c r="B194" s="77">
        <v>0</v>
      </c>
    </row>
    <row r="195" spans="1:2" hidden="1" x14ac:dyDescent="0.25">
      <c r="A195" s="76" t="s">
        <v>1895</v>
      </c>
      <c r="B195" s="77">
        <v>0</v>
      </c>
    </row>
    <row r="196" spans="1:2" hidden="1" x14ac:dyDescent="0.25">
      <c r="A196" s="76" t="s">
        <v>1163</v>
      </c>
      <c r="B196" s="77">
        <v>0</v>
      </c>
    </row>
    <row r="197" spans="1:2" hidden="1" x14ac:dyDescent="0.25">
      <c r="A197" s="76" t="s">
        <v>1015</v>
      </c>
      <c r="B197" s="77">
        <v>0</v>
      </c>
    </row>
    <row r="198" spans="1:2" hidden="1" x14ac:dyDescent="0.25">
      <c r="A198" s="76" t="s">
        <v>1166</v>
      </c>
      <c r="B198" s="77">
        <v>0</v>
      </c>
    </row>
    <row r="199" spans="1:2" hidden="1" x14ac:dyDescent="0.25">
      <c r="A199" s="76" t="s">
        <v>1017</v>
      </c>
      <c r="B199" s="77">
        <v>0</v>
      </c>
    </row>
    <row r="200" spans="1:2" hidden="1" x14ac:dyDescent="0.25">
      <c r="A200" s="76" t="s">
        <v>1170</v>
      </c>
      <c r="B200" s="77">
        <v>0</v>
      </c>
    </row>
    <row r="201" spans="1:2" hidden="1" x14ac:dyDescent="0.25">
      <c r="A201" s="76" t="s">
        <v>1019</v>
      </c>
      <c r="B201" s="77">
        <v>0</v>
      </c>
    </row>
    <row r="202" spans="1:2" hidden="1" x14ac:dyDescent="0.25">
      <c r="A202" s="76" t="s">
        <v>1174</v>
      </c>
      <c r="B202" s="77">
        <v>0</v>
      </c>
    </row>
    <row r="203" spans="1:2" hidden="1" x14ac:dyDescent="0.25">
      <c r="A203" s="76" t="s">
        <v>1575</v>
      </c>
      <c r="B203" s="77">
        <v>0</v>
      </c>
    </row>
    <row r="204" spans="1:2" hidden="1" x14ac:dyDescent="0.25">
      <c r="A204" s="76" t="s">
        <v>1178</v>
      </c>
      <c r="B204" s="77">
        <v>0</v>
      </c>
    </row>
    <row r="205" spans="1:2" hidden="1" x14ac:dyDescent="0.25">
      <c r="A205" s="76" t="s">
        <v>1021</v>
      </c>
      <c r="B205" s="77">
        <v>0</v>
      </c>
    </row>
    <row r="206" spans="1:2" hidden="1" x14ac:dyDescent="0.25">
      <c r="A206" s="76" t="s">
        <v>1182</v>
      </c>
      <c r="B206" s="77">
        <v>0</v>
      </c>
    </row>
    <row r="207" spans="1:2" hidden="1" x14ac:dyDescent="0.25">
      <c r="A207" s="76" t="s">
        <v>1023</v>
      </c>
      <c r="B207" s="77">
        <v>0</v>
      </c>
    </row>
    <row r="208" spans="1:2" hidden="1" x14ac:dyDescent="0.25">
      <c r="A208" s="76" t="s">
        <v>1185</v>
      </c>
      <c r="B208" s="77">
        <v>0</v>
      </c>
    </row>
    <row r="209" spans="1:2" hidden="1" x14ac:dyDescent="0.25">
      <c r="A209" s="76" t="s">
        <v>1025</v>
      </c>
      <c r="B209" s="77">
        <v>0</v>
      </c>
    </row>
    <row r="210" spans="1:2" hidden="1" x14ac:dyDescent="0.25">
      <c r="A210" s="76" t="s">
        <v>1188</v>
      </c>
      <c r="B210" s="77">
        <v>0</v>
      </c>
    </row>
    <row r="211" spans="1:2" hidden="1" x14ac:dyDescent="0.25">
      <c r="A211" s="76" t="s">
        <v>1032</v>
      </c>
      <c r="B211" s="77">
        <v>0</v>
      </c>
    </row>
    <row r="212" spans="1:2" hidden="1" x14ac:dyDescent="0.25">
      <c r="A212" s="76" t="s">
        <v>1192</v>
      </c>
      <c r="B212" s="77">
        <v>0</v>
      </c>
    </row>
    <row r="213" spans="1:2" hidden="1" x14ac:dyDescent="0.25">
      <c r="A213" s="76" t="s">
        <v>1034</v>
      </c>
      <c r="B213" s="77">
        <v>0</v>
      </c>
    </row>
    <row r="214" spans="1:2" hidden="1" x14ac:dyDescent="0.25">
      <c r="A214" s="76" t="s">
        <v>1196</v>
      </c>
      <c r="B214" s="77">
        <v>0</v>
      </c>
    </row>
    <row r="215" spans="1:2" hidden="1" x14ac:dyDescent="0.25">
      <c r="A215" s="76" t="s">
        <v>1036</v>
      </c>
      <c r="B215" s="77">
        <v>0</v>
      </c>
    </row>
    <row r="216" spans="1:2" hidden="1" x14ac:dyDescent="0.25">
      <c r="A216" s="76" t="s">
        <v>1200</v>
      </c>
      <c r="B216" s="77">
        <v>0</v>
      </c>
    </row>
    <row r="217" spans="1:2" hidden="1" x14ac:dyDescent="0.25">
      <c r="A217" s="76" t="s">
        <v>1038</v>
      </c>
      <c r="B217" s="77">
        <v>0</v>
      </c>
    </row>
    <row r="218" spans="1:2" hidden="1" x14ac:dyDescent="0.25">
      <c r="A218" s="76" t="s">
        <v>1204</v>
      </c>
      <c r="B218" s="77">
        <v>0</v>
      </c>
    </row>
    <row r="219" spans="1:2" hidden="1" x14ac:dyDescent="0.25">
      <c r="A219" s="76" t="s">
        <v>1421</v>
      </c>
      <c r="B219" s="77">
        <v>0</v>
      </c>
    </row>
    <row r="220" spans="1:2" hidden="1" x14ac:dyDescent="0.25">
      <c r="A220" s="76" t="s">
        <v>1208</v>
      </c>
      <c r="B220" s="77">
        <v>0</v>
      </c>
    </row>
    <row r="221" spans="1:2" hidden="1" x14ac:dyDescent="0.25">
      <c r="A221" s="76" t="s">
        <v>1423</v>
      </c>
      <c r="B221" s="77">
        <v>0</v>
      </c>
    </row>
    <row r="222" spans="1:2" hidden="1" x14ac:dyDescent="0.25">
      <c r="A222" s="76" t="s">
        <v>1212</v>
      </c>
      <c r="B222" s="77">
        <v>0</v>
      </c>
    </row>
    <row r="223" spans="1:2" hidden="1" x14ac:dyDescent="0.25">
      <c r="A223" s="76" t="s">
        <v>1040</v>
      </c>
      <c r="B223" s="77">
        <v>0</v>
      </c>
    </row>
    <row r="224" spans="1:2" hidden="1" x14ac:dyDescent="0.25">
      <c r="A224" s="76" t="s">
        <v>1216</v>
      </c>
      <c r="B224" s="77">
        <v>0</v>
      </c>
    </row>
    <row r="225" spans="1:2" hidden="1" x14ac:dyDescent="0.25">
      <c r="A225" s="76" t="s">
        <v>1042</v>
      </c>
      <c r="B225" s="77">
        <v>0</v>
      </c>
    </row>
    <row r="226" spans="1:2" hidden="1" x14ac:dyDescent="0.25">
      <c r="A226" s="76" t="s">
        <v>896</v>
      </c>
      <c r="B226" s="77">
        <v>0</v>
      </c>
    </row>
    <row r="227" spans="1:2" hidden="1" x14ac:dyDescent="0.25">
      <c r="A227" s="76" t="s">
        <v>1246</v>
      </c>
      <c r="B227" s="77">
        <v>0</v>
      </c>
    </row>
    <row r="228" spans="1:2" hidden="1" x14ac:dyDescent="0.25">
      <c r="A228" s="76" t="s">
        <v>1303</v>
      </c>
      <c r="B228" s="77">
        <v>0</v>
      </c>
    </row>
    <row r="229" spans="1:2" hidden="1" x14ac:dyDescent="0.25">
      <c r="A229" s="76" t="s">
        <v>1249</v>
      </c>
      <c r="B229" s="77">
        <v>0</v>
      </c>
    </row>
    <row r="230" spans="1:2" hidden="1" x14ac:dyDescent="0.25">
      <c r="A230" s="76" t="s">
        <v>900</v>
      </c>
      <c r="B230" s="77">
        <v>0</v>
      </c>
    </row>
    <row r="231" spans="1:2" hidden="1" x14ac:dyDescent="0.25">
      <c r="A231" s="76" t="s">
        <v>1253</v>
      </c>
      <c r="B231" s="77">
        <v>0</v>
      </c>
    </row>
    <row r="232" spans="1:2" hidden="1" x14ac:dyDescent="0.25">
      <c r="A232" s="76" t="s">
        <v>1230</v>
      </c>
      <c r="B232" s="77">
        <v>0</v>
      </c>
    </row>
    <row r="233" spans="1:2" hidden="1" x14ac:dyDescent="0.25">
      <c r="A233" s="76" t="s">
        <v>1257</v>
      </c>
      <c r="B233" s="77">
        <v>0</v>
      </c>
    </row>
    <row r="234" spans="1:2" hidden="1" x14ac:dyDescent="0.25">
      <c r="A234" s="76" t="s">
        <v>1234</v>
      </c>
      <c r="B234" s="77">
        <v>0</v>
      </c>
    </row>
    <row r="235" spans="1:2" hidden="1" x14ac:dyDescent="0.25">
      <c r="A235" s="76" t="s">
        <v>1261</v>
      </c>
      <c r="B235" s="77">
        <v>0</v>
      </c>
    </row>
    <row r="236" spans="1:2" hidden="1" x14ac:dyDescent="0.25">
      <c r="A236" s="76" t="s">
        <v>1588</v>
      </c>
      <c r="B236" s="77">
        <v>0</v>
      </c>
    </row>
    <row r="237" spans="1:2" hidden="1" x14ac:dyDescent="0.25">
      <c r="A237" s="76" t="s">
        <v>1265</v>
      </c>
      <c r="B237" s="77">
        <v>0</v>
      </c>
    </row>
    <row r="238" spans="1:2" hidden="1" x14ac:dyDescent="0.25">
      <c r="A238" s="76" t="s">
        <v>1242</v>
      </c>
      <c r="B238" s="77">
        <v>0</v>
      </c>
    </row>
    <row r="239" spans="1:2" hidden="1" x14ac:dyDescent="0.25">
      <c r="A239" s="76" t="s">
        <v>1269</v>
      </c>
      <c r="B239" s="77">
        <v>0</v>
      </c>
    </row>
    <row r="240" spans="1:2" hidden="1" x14ac:dyDescent="0.25">
      <c r="A240" s="76" t="s">
        <v>904</v>
      </c>
      <c r="B240" s="77">
        <v>0</v>
      </c>
    </row>
    <row r="241" spans="1:2" hidden="1" x14ac:dyDescent="0.25">
      <c r="A241" s="76" t="s">
        <v>1426</v>
      </c>
      <c r="B241" s="77">
        <v>0</v>
      </c>
    </row>
    <row r="242" spans="1:2" hidden="1" x14ac:dyDescent="0.25">
      <c r="A242" s="76" t="s">
        <v>1044</v>
      </c>
      <c r="B242" s="77">
        <v>0</v>
      </c>
    </row>
    <row r="243" spans="1:2" hidden="1" x14ac:dyDescent="0.25">
      <c r="A243" s="76" t="s">
        <v>1251</v>
      </c>
      <c r="B243" s="77">
        <v>0</v>
      </c>
    </row>
    <row r="244" spans="1:2" hidden="1" x14ac:dyDescent="0.25">
      <c r="A244" s="76" t="s">
        <v>1577</v>
      </c>
      <c r="B244" s="77">
        <v>0</v>
      </c>
    </row>
    <row r="245" spans="1:2" hidden="1" x14ac:dyDescent="0.25">
      <c r="A245" s="76" t="s">
        <v>1255</v>
      </c>
      <c r="B245" s="77">
        <v>0</v>
      </c>
    </row>
    <row r="246" spans="1:2" hidden="1" x14ac:dyDescent="0.25">
      <c r="A246" s="76" t="s">
        <v>1046</v>
      </c>
      <c r="B246" s="77">
        <v>0</v>
      </c>
    </row>
    <row r="247" spans="1:2" hidden="1" x14ac:dyDescent="0.25">
      <c r="A247" s="76" t="s">
        <v>1259</v>
      </c>
      <c r="B247" s="77">
        <v>0</v>
      </c>
    </row>
    <row r="248" spans="1:2" hidden="1" x14ac:dyDescent="0.25">
      <c r="A248" s="76" t="s">
        <v>1512</v>
      </c>
      <c r="B248" s="77">
        <v>0</v>
      </c>
    </row>
    <row r="249" spans="1:2" hidden="1" x14ac:dyDescent="0.25">
      <c r="A249" s="76" t="s">
        <v>1263</v>
      </c>
      <c r="B249" s="77">
        <v>0</v>
      </c>
    </row>
    <row r="250" spans="1:2" hidden="1" x14ac:dyDescent="0.25">
      <c r="A250" s="76" t="s">
        <v>1647</v>
      </c>
      <c r="B250" s="77">
        <v>0</v>
      </c>
    </row>
    <row r="251" spans="1:2" hidden="1" x14ac:dyDescent="0.25">
      <c r="A251" s="76" t="s">
        <v>1267</v>
      </c>
      <c r="B251" s="77">
        <v>0</v>
      </c>
    </row>
    <row r="252" spans="1:2" hidden="1" x14ac:dyDescent="0.25">
      <c r="A252" s="76" t="s">
        <v>1048</v>
      </c>
      <c r="B252" s="77">
        <v>0</v>
      </c>
    </row>
    <row r="253" spans="1:2" hidden="1" x14ac:dyDescent="0.25">
      <c r="A253" s="76" t="s">
        <v>1285</v>
      </c>
      <c r="B253" s="77">
        <v>0</v>
      </c>
    </row>
    <row r="254" spans="1:2" hidden="1" x14ac:dyDescent="0.25">
      <c r="A254" s="76" t="s">
        <v>1050</v>
      </c>
      <c r="B254" s="77">
        <v>0</v>
      </c>
    </row>
    <row r="255" spans="1:2" hidden="1" x14ac:dyDescent="0.25">
      <c r="A255" s="76" t="s">
        <v>1428</v>
      </c>
      <c r="B255" s="77">
        <v>0</v>
      </c>
    </row>
    <row r="256" spans="1:2" hidden="1" x14ac:dyDescent="0.25">
      <c r="A256" s="76" t="s">
        <v>1052</v>
      </c>
      <c r="B256" s="77">
        <v>0</v>
      </c>
    </row>
    <row r="257" spans="1:2" hidden="1" x14ac:dyDescent="0.25">
      <c r="A257" s="76" t="s">
        <v>1601</v>
      </c>
      <c r="B257" s="77">
        <v>0</v>
      </c>
    </row>
    <row r="258" spans="1:2" hidden="1" x14ac:dyDescent="0.25">
      <c r="A258" s="76" t="s">
        <v>1054</v>
      </c>
      <c r="B258" s="77">
        <v>0</v>
      </c>
    </row>
    <row r="259" spans="1:2" hidden="1" x14ac:dyDescent="0.25">
      <c r="A259" s="76" t="s">
        <v>1541</v>
      </c>
      <c r="B259" s="77">
        <v>0</v>
      </c>
    </row>
    <row r="260" spans="1:2" hidden="1" x14ac:dyDescent="0.25">
      <c r="A260" s="76" t="s">
        <v>1579</v>
      </c>
      <c r="B260" s="77">
        <v>0</v>
      </c>
    </row>
    <row r="261" spans="1:2" hidden="1" x14ac:dyDescent="0.25">
      <c r="A261" s="76" t="s">
        <v>1545</v>
      </c>
      <c r="B261" s="77">
        <v>0</v>
      </c>
    </row>
    <row r="262" spans="1:2" hidden="1" x14ac:dyDescent="0.25">
      <c r="A262" s="76" t="s">
        <v>1057</v>
      </c>
      <c r="B262" s="77">
        <v>0</v>
      </c>
    </row>
    <row r="263" spans="1:2" hidden="1" x14ac:dyDescent="0.25">
      <c r="A263" s="76" t="s">
        <v>1590</v>
      </c>
      <c r="B263" s="77">
        <v>0</v>
      </c>
    </row>
    <row r="264" spans="1:2" hidden="1" x14ac:dyDescent="0.25">
      <c r="A264" s="76" t="s">
        <v>1059</v>
      </c>
      <c r="B264" s="77">
        <v>0</v>
      </c>
    </row>
    <row r="265" spans="1:2" hidden="1" x14ac:dyDescent="0.25">
      <c r="A265" s="76" t="s">
        <v>1748</v>
      </c>
      <c r="B265" s="77">
        <v>0</v>
      </c>
    </row>
    <row r="266" spans="1:2" hidden="1" x14ac:dyDescent="0.25">
      <c r="A266" s="76" t="s">
        <v>1815</v>
      </c>
      <c r="B266" s="77">
        <v>0</v>
      </c>
    </row>
    <row r="267" spans="1:2" hidden="1" x14ac:dyDescent="0.25">
      <c r="A267" s="76" t="s">
        <v>1912</v>
      </c>
      <c r="B267" s="77">
        <v>0</v>
      </c>
    </row>
    <row r="268" spans="1:2" hidden="1" x14ac:dyDescent="0.25">
      <c r="A268" s="76" t="s">
        <v>1061</v>
      </c>
      <c r="B268" s="77">
        <v>0</v>
      </c>
    </row>
    <row r="269" spans="1:2" hidden="1" x14ac:dyDescent="0.25">
      <c r="A269" s="76" t="s">
        <v>1273</v>
      </c>
      <c r="B269" s="77">
        <v>0</v>
      </c>
    </row>
    <row r="270" spans="1:2" hidden="1" x14ac:dyDescent="0.25">
      <c r="A270" s="76" t="s">
        <v>1063</v>
      </c>
      <c r="B270" s="77">
        <v>0</v>
      </c>
    </row>
    <row r="271" spans="1:2" hidden="1" x14ac:dyDescent="0.25">
      <c r="A271" s="76" t="s">
        <v>1275</v>
      </c>
      <c r="B271" s="77">
        <v>0</v>
      </c>
    </row>
    <row r="272" spans="1:2" hidden="1" x14ac:dyDescent="0.25">
      <c r="A272" s="76" t="s">
        <v>1424</v>
      </c>
      <c r="B272" s="77">
        <v>0</v>
      </c>
    </row>
    <row r="273" spans="1:2" hidden="1" x14ac:dyDescent="0.25">
      <c r="A273" s="76" t="s">
        <v>1277</v>
      </c>
      <c r="B273" s="77">
        <v>0</v>
      </c>
    </row>
    <row r="274" spans="1:2" hidden="1" x14ac:dyDescent="0.25">
      <c r="A274" s="76" t="s">
        <v>1526</v>
      </c>
      <c r="B274" s="77">
        <v>0</v>
      </c>
    </row>
    <row r="275" spans="1:2" hidden="1" x14ac:dyDescent="0.25">
      <c r="A275" s="76" t="s">
        <v>1279</v>
      </c>
      <c r="B275" s="77">
        <v>0</v>
      </c>
    </row>
    <row r="276" spans="1:2" hidden="1" x14ac:dyDescent="0.25">
      <c r="A276" s="76" t="s">
        <v>1064</v>
      </c>
      <c r="B276" s="77">
        <v>0</v>
      </c>
    </row>
    <row r="277" spans="1:2" hidden="1" x14ac:dyDescent="0.25">
      <c r="A277" s="76" t="s">
        <v>90</v>
      </c>
      <c r="B277" s="77">
        <v>0</v>
      </c>
    </row>
    <row r="278" spans="1:2" hidden="1" x14ac:dyDescent="0.25">
      <c r="A278" s="76" t="s">
        <v>1066</v>
      </c>
      <c r="B278" s="77">
        <v>0</v>
      </c>
    </row>
    <row r="279" spans="1:2" hidden="1" x14ac:dyDescent="0.25">
      <c r="A279" s="76" t="s">
        <v>1068</v>
      </c>
      <c r="B279" s="77">
        <v>0</v>
      </c>
    </row>
    <row r="280" spans="1:2" hidden="1" x14ac:dyDescent="0.25">
      <c r="A280" s="76" t="s">
        <v>881</v>
      </c>
      <c r="B280" s="77">
        <v>0</v>
      </c>
    </row>
    <row r="281" spans="1:2" hidden="1" x14ac:dyDescent="0.25">
      <c r="A281" s="76" t="s">
        <v>764</v>
      </c>
      <c r="B281" s="77">
        <v>0</v>
      </c>
    </row>
    <row r="282" spans="1:2" hidden="1" x14ac:dyDescent="0.25">
      <c r="A282" s="76" t="s">
        <v>706</v>
      </c>
      <c r="B282" s="77">
        <v>0</v>
      </c>
    </row>
    <row r="283" spans="1:2" hidden="1" x14ac:dyDescent="0.25">
      <c r="A283" s="76" t="s">
        <v>1434</v>
      </c>
      <c r="B283" s="77">
        <v>0</v>
      </c>
    </row>
    <row r="284" spans="1:2" hidden="1" x14ac:dyDescent="0.25">
      <c r="A284" s="76" t="s">
        <v>1573</v>
      </c>
      <c r="B284" s="77">
        <v>0</v>
      </c>
    </row>
    <row r="285" spans="1:2" hidden="1" x14ac:dyDescent="0.25">
      <c r="A285" s="76" t="s">
        <v>1436</v>
      </c>
      <c r="B285" s="77">
        <v>0</v>
      </c>
    </row>
    <row r="286" spans="1:2" hidden="1" x14ac:dyDescent="0.25">
      <c r="A286" s="76" t="s">
        <v>677</v>
      </c>
      <c r="B286" s="77">
        <v>0</v>
      </c>
    </row>
    <row r="287" spans="1:2" hidden="1" x14ac:dyDescent="0.25">
      <c r="A287" s="76" t="s">
        <v>1438</v>
      </c>
      <c r="B287" s="77">
        <v>0</v>
      </c>
    </row>
    <row r="288" spans="1:2" hidden="1" x14ac:dyDescent="0.25">
      <c r="A288" s="76" t="s">
        <v>732</v>
      </c>
      <c r="B288" s="77">
        <v>0</v>
      </c>
    </row>
    <row r="289" spans="1:2" hidden="1" x14ac:dyDescent="0.25">
      <c r="A289" s="76" t="s">
        <v>1440</v>
      </c>
      <c r="B289" s="77">
        <v>0</v>
      </c>
    </row>
    <row r="290" spans="1:2" hidden="1" x14ac:dyDescent="0.25">
      <c r="A290" s="76" t="s">
        <v>792</v>
      </c>
      <c r="B290" s="77">
        <v>0</v>
      </c>
    </row>
    <row r="291" spans="1:2" hidden="1" x14ac:dyDescent="0.25">
      <c r="A291" s="76" t="s">
        <v>1442</v>
      </c>
      <c r="B291" s="77">
        <v>0</v>
      </c>
    </row>
    <row r="292" spans="1:2" hidden="1" x14ac:dyDescent="0.25">
      <c r="A292" s="76" t="s">
        <v>854</v>
      </c>
      <c r="B292" s="77">
        <v>0</v>
      </c>
    </row>
    <row r="293" spans="1:2" hidden="1" x14ac:dyDescent="0.25">
      <c r="A293" s="76" t="s">
        <v>1444</v>
      </c>
      <c r="B293" s="77">
        <v>0</v>
      </c>
    </row>
    <row r="294" spans="1:2" hidden="1" x14ac:dyDescent="0.25">
      <c r="A294" s="76" t="s">
        <v>663</v>
      </c>
      <c r="B294" s="77">
        <v>0</v>
      </c>
    </row>
    <row r="295" spans="1:2" hidden="1" x14ac:dyDescent="0.25">
      <c r="A295" s="76" t="s">
        <v>1446</v>
      </c>
      <c r="B295" s="77">
        <v>0</v>
      </c>
    </row>
    <row r="296" spans="1:2" hidden="1" x14ac:dyDescent="0.25">
      <c r="A296" s="76" t="s">
        <v>692</v>
      </c>
      <c r="B296" s="77">
        <v>0</v>
      </c>
    </row>
    <row r="297" spans="1:2" hidden="1" x14ac:dyDescent="0.25">
      <c r="A297" s="76" t="s">
        <v>1537</v>
      </c>
      <c r="B297" s="77">
        <v>0</v>
      </c>
    </row>
    <row r="298" spans="1:2" hidden="1" x14ac:dyDescent="0.25">
      <c r="A298" s="76" t="s">
        <v>1612</v>
      </c>
      <c r="B298" s="77">
        <v>0</v>
      </c>
    </row>
    <row r="299" spans="1:2" hidden="1" x14ac:dyDescent="0.25">
      <c r="A299" s="76" t="s">
        <v>1539</v>
      </c>
      <c r="B299" s="77">
        <v>0</v>
      </c>
    </row>
    <row r="300" spans="1:2" hidden="1" x14ac:dyDescent="0.25">
      <c r="A300" s="76" t="s">
        <v>748</v>
      </c>
      <c r="B300" s="77">
        <v>0</v>
      </c>
    </row>
    <row r="301" spans="1:2" hidden="1" x14ac:dyDescent="0.25">
      <c r="A301" s="76" t="s">
        <v>1560</v>
      </c>
      <c r="B301" s="77">
        <v>0</v>
      </c>
    </row>
    <row r="302" spans="1:2" hidden="1" x14ac:dyDescent="0.25">
      <c r="A302" s="76" t="s">
        <v>778</v>
      </c>
      <c r="B302" s="77">
        <v>0</v>
      </c>
    </row>
    <row r="303" spans="1:2" hidden="1" x14ac:dyDescent="0.25">
      <c r="A303" s="76" t="s">
        <v>1594</v>
      </c>
      <c r="B303" s="77">
        <v>0</v>
      </c>
    </row>
    <row r="304" spans="1:2" hidden="1" x14ac:dyDescent="0.25">
      <c r="A304" s="76" t="s">
        <v>808</v>
      </c>
      <c r="B304" s="77">
        <v>0</v>
      </c>
    </row>
    <row r="305" spans="1:2" hidden="1" x14ac:dyDescent="0.25">
      <c r="A305" s="76" t="s">
        <v>1598</v>
      </c>
      <c r="B305" s="77">
        <v>0</v>
      </c>
    </row>
    <row r="306" spans="1:2" hidden="1" x14ac:dyDescent="0.25">
      <c r="A306" s="76" t="s">
        <v>839</v>
      </c>
      <c r="B306" s="77">
        <v>0</v>
      </c>
    </row>
    <row r="307" spans="1:2" hidden="1" x14ac:dyDescent="0.25">
      <c r="A307" s="76" t="s">
        <v>1659</v>
      </c>
      <c r="B307" s="77">
        <v>0</v>
      </c>
    </row>
    <row r="308" spans="1:2" hidden="1" x14ac:dyDescent="0.25">
      <c r="A308" s="76" t="s">
        <v>865</v>
      </c>
      <c r="B308" s="77">
        <v>0</v>
      </c>
    </row>
    <row r="309" spans="1:2" hidden="1" x14ac:dyDescent="0.25">
      <c r="A309" s="76" t="s">
        <v>1771</v>
      </c>
      <c r="B309" s="77">
        <v>0</v>
      </c>
    </row>
    <row r="310" spans="1:2" hidden="1" x14ac:dyDescent="0.25">
      <c r="A310" s="76" t="s">
        <v>1536</v>
      </c>
      <c r="B310" s="77">
        <v>0</v>
      </c>
    </row>
    <row r="311" spans="1:2" hidden="1" x14ac:dyDescent="0.25">
      <c r="A311" s="76" t="s">
        <v>1562</v>
      </c>
      <c r="B311" s="77">
        <v>0</v>
      </c>
    </row>
    <row r="312" spans="1:2" hidden="1" x14ac:dyDescent="0.25">
      <c r="A312" s="76" t="s">
        <v>671</v>
      </c>
      <c r="B312" s="77">
        <v>0</v>
      </c>
    </row>
    <row r="313" spans="1:2" hidden="1" x14ac:dyDescent="0.25">
      <c r="A313" s="76" t="s">
        <v>1563</v>
      </c>
      <c r="B313" s="77">
        <v>0</v>
      </c>
    </row>
    <row r="314" spans="1:2" hidden="1" x14ac:dyDescent="0.25">
      <c r="A314" s="76" t="s">
        <v>684</v>
      </c>
      <c r="B314" s="77">
        <v>0</v>
      </c>
    </row>
    <row r="315" spans="1:2" hidden="1" x14ac:dyDescent="0.25">
      <c r="A315" s="76" t="s">
        <v>1565</v>
      </c>
      <c r="B315" s="77">
        <v>0</v>
      </c>
    </row>
    <row r="316" spans="1:2" hidden="1" x14ac:dyDescent="0.25">
      <c r="A316" s="76" t="s">
        <v>699</v>
      </c>
      <c r="B316" s="77">
        <v>0</v>
      </c>
    </row>
    <row r="317" spans="1:2" hidden="1" x14ac:dyDescent="0.25">
      <c r="A317" s="76" t="s">
        <v>1567</v>
      </c>
      <c r="B317" s="77">
        <v>0</v>
      </c>
    </row>
    <row r="318" spans="1:2" hidden="1" x14ac:dyDescent="0.25">
      <c r="A318" s="76" t="s">
        <v>713</v>
      </c>
      <c r="B318" s="77">
        <v>0</v>
      </c>
    </row>
    <row r="319" spans="1:2" hidden="1" x14ac:dyDescent="0.25">
      <c r="A319" s="76" t="s">
        <v>1625</v>
      </c>
      <c r="B319" s="77">
        <v>0</v>
      </c>
    </row>
    <row r="320" spans="1:2" hidden="1" x14ac:dyDescent="0.25">
      <c r="A320" s="76" t="s">
        <v>725</v>
      </c>
      <c r="B320" s="77">
        <v>0</v>
      </c>
    </row>
    <row r="321" spans="1:2" hidden="1" x14ac:dyDescent="0.25">
      <c r="A321" s="76" t="s">
        <v>1720</v>
      </c>
      <c r="B321" s="77">
        <v>0</v>
      </c>
    </row>
    <row r="322" spans="1:2" hidden="1" x14ac:dyDescent="0.25">
      <c r="A322" s="76" t="s">
        <v>740</v>
      </c>
      <c r="B322" s="77">
        <v>0</v>
      </c>
    </row>
    <row r="323" spans="1:2" hidden="1" x14ac:dyDescent="0.25">
      <c r="A323" s="76" t="s">
        <v>1721</v>
      </c>
      <c r="B323" s="77">
        <v>0</v>
      </c>
    </row>
    <row r="324" spans="1:2" hidden="1" x14ac:dyDescent="0.25">
      <c r="A324" s="76" t="s">
        <v>756</v>
      </c>
      <c r="B324" s="77">
        <v>0</v>
      </c>
    </row>
    <row r="325" spans="1:2" hidden="1" x14ac:dyDescent="0.25">
      <c r="A325" s="76" t="s">
        <v>1872</v>
      </c>
      <c r="B325" s="77">
        <v>0</v>
      </c>
    </row>
    <row r="326" spans="1:2" hidden="1" x14ac:dyDescent="0.25">
      <c r="A326" s="76" t="s">
        <v>772</v>
      </c>
      <c r="B326" s="77">
        <v>0</v>
      </c>
    </row>
    <row r="327" spans="1:2" hidden="1" x14ac:dyDescent="0.25">
      <c r="A327" s="76" t="s">
        <v>1921</v>
      </c>
      <c r="B327" s="77">
        <v>0</v>
      </c>
    </row>
    <row r="328" spans="1:2" hidden="1" x14ac:dyDescent="0.25">
      <c r="A328" s="76" t="s">
        <v>786</v>
      </c>
      <c r="B328" s="77">
        <v>0</v>
      </c>
    </row>
    <row r="329" spans="1:2" hidden="1" x14ac:dyDescent="0.25">
      <c r="A329" s="76" t="s">
        <v>521</v>
      </c>
      <c r="B329" s="77">
        <v>0</v>
      </c>
    </row>
    <row r="330" spans="1:2" hidden="1" x14ac:dyDescent="0.25">
      <c r="A330" s="76" t="s">
        <v>800</v>
      </c>
      <c r="B330" s="77">
        <v>0</v>
      </c>
    </row>
    <row r="331" spans="1:2" hidden="1" x14ac:dyDescent="0.25">
      <c r="A331" s="76" t="s">
        <v>523</v>
      </c>
      <c r="B331" s="77">
        <v>0</v>
      </c>
    </row>
    <row r="332" spans="1:2" hidden="1" x14ac:dyDescent="0.25">
      <c r="A332" s="76" t="s">
        <v>816</v>
      </c>
      <c r="B332" s="77">
        <v>0</v>
      </c>
    </row>
    <row r="333" spans="1:2" hidden="1" x14ac:dyDescent="0.25">
      <c r="A333" s="76" t="s">
        <v>525</v>
      </c>
      <c r="B333" s="77">
        <v>0</v>
      </c>
    </row>
    <row r="334" spans="1:2" hidden="1" x14ac:dyDescent="0.25">
      <c r="A334" s="76" t="s">
        <v>831</v>
      </c>
      <c r="B334" s="77">
        <v>0</v>
      </c>
    </row>
    <row r="335" spans="1:2" hidden="1" x14ac:dyDescent="0.25">
      <c r="A335" s="76" t="s">
        <v>527</v>
      </c>
      <c r="B335" s="77">
        <v>0</v>
      </c>
    </row>
    <row r="336" spans="1:2" hidden="1" x14ac:dyDescent="0.25">
      <c r="A336" s="76" t="s">
        <v>847</v>
      </c>
      <c r="B336" s="77">
        <v>0</v>
      </c>
    </row>
    <row r="337" spans="1:2" hidden="1" x14ac:dyDescent="0.25">
      <c r="A337" s="76" t="s">
        <v>1723</v>
      </c>
      <c r="B337" s="77">
        <v>0</v>
      </c>
    </row>
    <row r="338" spans="1:2" hidden="1" x14ac:dyDescent="0.25">
      <c r="A338" s="76" t="s">
        <v>860</v>
      </c>
      <c r="B338" s="77">
        <v>0</v>
      </c>
    </row>
    <row r="339" spans="1:2" hidden="1" x14ac:dyDescent="0.25">
      <c r="A339" s="76" t="s">
        <v>1293</v>
      </c>
      <c r="B339" s="77">
        <v>0</v>
      </c>
    </row>
    <row r="340" spans="1:2" hidden="1" x14ac:dyDescent="0.25">
      <c r="A340" s="76" t="s">
        <v>873</v>
      </c>
      <c r="B340" s="77">
        <v>0</v>
      </c>
    </row>
    <row r="341" spans="1:2" hidden="1" x14ac:dyDescent="0.25">
      <c r="A341" s="76" t="s">
        <v>1726</v>
      </c>
      <c r="B341" s="77">
        <v>0</v>
      </c>
    </row>
    <row r="342" spans="1:2" hidden="1" x14ac:dyDescent="0.25">
      <c r="A342" s="76" t="s">
        <v>1629</v>
      </c>
      <c r="B342" s="77">
        <v>0</v>
      </c>
    </row>
    <row r="343" spans="1:2" hidden="1" x14ac:dyDescent="0.25">
      <c r="A343" s="76" t="s">
        <v>1295</v>
      </c>
      <c r="B343" s="77">
        <v>0</v>
      </c>
    </row>
    <row r="344" spans="1:2" hidden="1" x14ac:dyDescent="0.25">
      <c r="A344" s="76" t="s">
        <v>659</v>
      </c>
      <c r="B344" s="77">
        <v>0</v>
      </c>
    </row>
    <row r="345" spans="1:2" hidden="1" x14ac:dyDescent="0.25">
      <c r="A345" s="76" t="s">
        <v>1297</v>
      </c>
      <c r="B345" s="77">
        <v>0</v>
      </c>
    </row>
    <row r="346" spans="1:2" hidden="1" x14ac:dyDescent="0.25">
      <c r="A346" s="76" t="s">
        <v>667</v>
      </c>
      <c r="B346" s="77">
        <v>0</v>
      </c>
    </row>
    <row r="347" spans="1:2" hidden="1" x14ac:dyDescent="0.25">
      <c r="A347" s="76" t="s">
        <v>528</v>
      </c>
      <c r="B347" s="77">
        <v>0</v>
      </c>
    </row>
    <row r="348" spans="1:2" hidden="1" x14ac:dyDescent="0.25">
      <c r="A348" s="76" t="s">
        <v>675</v>
      </c>
      <c r="B348" s="77">
        <v>0</v>
      </c>
    </row>
    <row r="349" spans="1:2" hidden="1" x14ac:dyDescent="0.25">
      <c r="A349" s="76" t="s">
        <v>530</v>
      </c>
      <c r="B349" s="77">
        <v>0</v>
      </c>
    </row>
    <row r="350" spans="1:2" hidden="1" x14ac:dyDescent="0.25">
      <c r="A350" s="76" t="s">
        <v>680</v>
      </c>
      <c r="B350" s="77">
        <v>0</v>
      </c>
    </row>
    <row r="351" spans="1:2" hidden="1" x14ac:dyDescent="0.25">
      <c r="A351" s="76" t="s">
        <v>532</v>
      </c>
      <c r="B351" s="77">
        <v>0</v>
      </c>
    </row>
    <row r="352" spans="1:2" hidden="1" x14ac:dyDescent="0.25">
      <c r="A352" s="76" t="s">
        <v>688</v>
      </c>
      <c r="B352" s="77">
        <v>0</v>
      </c>
    </row>
    <row r="353" spans="1:2" hidden="1" x14ac:dyDescent="0.25">
      <c r="A353" s="76" t="s">
        <v>534</v>
      </c>
      <c r="B353" s="77">
        <v>0</v>
      </c>
    </row>
    <row r="354" spans="1:2" hidden="1" x14ac:dyDescent="0.25">
      <c r="A354" s="76" t="s">
        <v>695</v>
      </c>
      <c r="B354" s="77">
        <v>0</v>
      </c>
    </row>
    <row r="355" spans="1:2" hidden="1" x14ac:dyDescent="0.25">
      <c r="A355" s="76" t="s">
        <v>536</v>
      </c>
      <c r="B355" s="77">
        <v>0</v>
      </c>
    </row>
    <row r="356" spans="1:2" hidden="1" x14ac:dyDescent="0.25">
      <c r="A356" s="76" t="s">
        <v>703</v>
      </c>
      <c r="B356" s="77">
        <v>0</v>
      </c>
    </row>
    <row r="357" spans="1:2" hidden="1" x14ac:dyDescent="0.25">
      <c r="A357" s="76" t="s">
        <v>538</v>
      </c>
      <c r="B357" s="77">
        <v>0</v>
      </c>
    </row>
    <row r="358" spans="1:2" hidden="1" x14ac:dyDescent="0.25">
      <c r="A358" s="76" t="s">
        <v>709</v>
      </c>
      <c r="B358" s="77">
        <v>0</v>
      </c>
    </row>
    <row r="359" spans="1:2" hidden="1" x14ac:dyDescent="0.25">
      <c r="A359" s="76" t="s">
        <v>540</v>
      </c>
      <c r="B359" s="77">
        <v>0</v>
      </c>
    </row>
    <row r="360" spans="1:2" hidden="1" x14ac:dyDescent="0.25">
      <c r="A360" s="76" t="s">
        <v>717</v>
      </c>
      <c r="B360" s="77">
        <v>0</v>
      </c>
    </row>
    <row r="361" spans="1:2" hidden="1" x14ac:dyDescent="0.25">
      <c r="A361" s="76" t="s">
        <v>542</v>
      </c>
      <c r="B361" s="77">
        <v>0</v>
      </c>
    </row>
    <row r="362" spans="1:2" hidden="1" x14ac:dyDescent="0.25">
      <c r="A362" s="76" t="s">
        <v>721</v>
      </c>
      <c r="B362" s="77">
        <v>0</v>
      </c>
    </row>
    <row r="363" spans="1:2" hidden="1" x14ac:dyDescent="0.25">
      <c r="A363" s="76" t="s">
        <v>544</v>
      </c>
      <c r="B363" s="77">
        <v>0</v>
      </c>
    </row>
    <row r="364" spans="1:2" hidden="1" x14ac:dyDescent="0.25">
      <c r="A364" s="76" t="s">
        <v>729</v>
      </c>
      <c r="B364" s="77">
        <v>0</v>
      </c>
    </row>
    <row r="365" spans="1:2" hidden="1" x14ac:dyDescent="0.25">
      <c r="A365" s="76" t="s">
        <v>545</v>
      </c>
      <c r="B365" s="77">
        <v>0</v>
      </c>
    </row>
    <row r="366" spans="1:2" hidden="1" x14ac:dyDescent="0.25">
      <c r="A366" s="76" t="s">
        <v>736</v>
      </c>
      <c r="B366" s="77">
        <v>0</v>
      </c>
    </row>
    <row r="367" spans="1:2" hidden="1" x14ac:dyDescent="0.25">
      <c r="A367" s="76" t="s">
        <v>547</v>
      </c>
      <c r="B367" s="77">
        <v>0</v>
      </c>
    </row>
    <row r="368" spans="1:2" hidden="1" x14ac:dyDescent="0.25">
      <c r="A368" s="76" t="s">
        <v>744</v>
      </c>
      <c r="B368" s="77">
        <v>0</v>
      </c>
    </row>
    <row r="369" spans="1:2" hidden="1" x14ac:dyDescent="0.25">
      <c r="A369" s="76" t="s">
        <v>549</v>
      </c>
      <c r="B369" s="77">
        <v>0</v>
      </c>
    </row>
    <row r="370" spans="1:2" hidden="1" x14ac:dyDescent="0.25">
      <c r="A370" s="76" t="s">
        <v>752</v>
      </c>
      <c r="B370" s="77">
        <v>0</v>
      </c>
    </row>
    <row r="371" spans="1:2" hidden="1" x14ac:dyDescent="0.25">
      <c r="A371" s="76" t="s">
        <v>1729</v>
      </c>
      <c r="B371" s="77">
        <v>0</v>
      </c>
    </row>
    <row r="372" spans="1:2" hidden="1" x14ac:dyDescent="0.25">
      <c r="A372" s="76" t="s">
        <v>760</v>
      </c>
      <c r="B372" s="77">
        <v>0</v>
      </c>
    </row>
    <row r="373" spans="1:2" hidden="1" x14ac:dyDescent="0.25">
      <c r="A373" s="76" t="s">
        <v>1731</v>
      </c>
      <c r="B373" s="77">
        <v>0</v>
      </c>
    </row>
    <row r="374" spans="1:2" hidden="1" x14ac:dyDescent="0.25">
      <c r="A374" s="76" t="s">
        <v>768</v>
      </c>
      <c r="B374" s="77">
        <v>0</v>
      </c>
    </row>
    <row r="375" spans="1:2" hidden="1" x14ac:dyDescent="0.25">
      <c r="A375" s="76" t="s">
        <v>551</v>
      </c>
      <c r="B375" s="77">
        <v>0</v>
      </c>
    </row>
    <row r="376" spans="1:2" hidden="1" x14ac:dyDescent="0.25">
      <c r="A376" s="76" t="s">
        <v>774</v>
      </c>
      <c r="B376" s="77">
        <v>0</v>
      </c>
    </row>
    <row r="377" spans="1:2" hidden="1" x14ac:dyDescent="0.25">
      <c r="A377" s="76" t="s">
        <v>553</v>
      </c>
      <c r="B377" s="77">
        <v>0</v>
      </c>
    </row>
    <row r="378" spans="1:2" hidden="1" x14ac:dyDescent="0.25">
      <c r="A378" s="76" t="s">
        <v>782</v>
      </c>
      <c r="B378" s="77">
        <v>0</v>
      </c>
    </row>
    <row r="379" spans="1:2" hidden="1" x14ac:dyDescent="0.25">
      <c r="A379" s="76" t="s">
        <v>555</v>
      </c>
      <c r="B379" s="77">
        <v>0</v>
      </c>
    </row>
    <row r="380" spans="1:2" hidden="1" x14ac:dyDescent="0.25">
      <c r="A380" s="76" t="s">
        <v>788</v>
      </c>
      <c r="B380" s="77">
        <v>0</v>
      </c>
    </row>
    <row r="381" spans="1:2" hidden="1" x14ac:dyDescent="0.25">
      <c r="A381" s="76" t="s">
        <v>557</v>
      </c>
      <c r="B381" s="77">
        <v>0</v>
      </c>
    </row>
    <row r="382" spans="1:2" hidden="1" x14ac:dyDescent="0.25">
      <c r="A382" s="76" t="s">
        <v>796</v>
      </c>
      <c r="B382" s="77">
        <v>0</v>
      </c>
    </row>
    <row r="383" spans="1:2" hidden="1" x14ac:dyDescent="0.25">
      <c r="A383" s="76" t="s">
        <v>559</v>
      </c>
      <c r="B383" s="77">
        <v>0</v>
      </c>
    </row>
    <row r="384" spans="1:2" hidden="1" x14ac:dyDescent="0.25">
      <c r="A384" s="76" t="s">
        <v>804</v>
      </c>
      <c r="B384" s="77">
        <v>0</v>
      </c>
    </row>
    <row r="385" spans="1:2" hidden="1" x14ac:dyDescent="0.25">
      <c r="A385" s="76" t="s">
        <v>561</v>
      </c>
      <c r="B385" s="77">
        <v>0</v>
      </c>
    </row>
    <row r="386" spans="1:2" hidden="1" x14ac:dyDescent="0.25">
      <c r="A386" s="76" t="s">
        <v>812</v>
      </c>
      <c r="B386" s="77">
        <v>0</v>
      </c>
    </row>
    <row r="387" spans="1:2" hidden="1" x14ac:dyDescent="0.25">
      <c r="A387" s="76" t="s">
        <v>563</v>
      </c>
      <c r="B387" s="77">
        <v>0</v>
      </c>
    </row>
    <row r="388" spans="1:2" hidden="1" x14ac:dyDescent="0.25">
      <c r="A388" s="76" t="s">
        <v>1627</v>
      </c>
      <c r="B388" s="77">
        <v>0</v>
      </c>
    </row>
    <row r="389" spans="1:2" hidden="1" x14ac:dyDescent="0.25">
      <c r="A389" s="76" t="s">
        <v>1736</v>
      </c>
      <c r="B389" s="77">
        <v>0</v>
      </c>
    </row>
    <row r="390" spans="1:2" hidden="1" x14ac:dyDescent="0.25">
      <c r="A390" s="76" t="s">
        <v>827</v>
      </c>
      <c r="B390" s="77">
        <v>0</v>
      </c>
    </row>
    <row r="391" spans="1:2" hidden="1" x14ac:dyDescent="0.25">
      <c r="A391" s="76" t="s">
        <v>1737</v>
      </c>
      <c r="B391" s="77">
        <v>0</v>
      </c>
    </row>
    <row r="392" spans="1:2" hidden="1" x14ac:dyDescent="0.25">
      <c r="A392" s="76" t="s">
        <v>835</v>
      </c>
      <c r="B392" s="77">
        <v>0</v>
      </c>
    </row>
    <row r="393" spans="1:2" hidden="1" x14ac:dyDescent="0.25">
      <c r="A393" s="76" t="s">
        <v>1738</v>
      </c>
      <c r="B393" s="77">
        <v>0</v>
      </c>
    </row>
    <row r="394" spans="1:2" hidden="1" x14ac:dyDescent="0.25">
      <c r="A394" s="76" t="s">
        <v>843</v>
      </c>
      <c r="B394" s="77">
        <v>0</v>
      </c>
    </row>
    <row r="395" spans="1:2" hidden="1" x14ac:dyDescent="0.25">
      <c r="A395" s="76" t="s">
        <v>1739</v>
      </c>
      <c r="B395" s="77">
        <v>0</v>
      </c>
    </row>
    <row r="396" spans="1:2" hidden="1" x14ac:dyDescent="0.25">
      <c r="A396" s="76" t="s">
        <v>851</v>
      </c>
      <c r="B396" s="77">
        <v>0</v>
      </c>
    </row>
    <row r="397" spans="1:2" hidden="1" x14ac:dyDescent="0.25">
      <c r="A397" s="76" t="s">
        <v>1740</v>
      </c>
      <c r="B397" s="77">
        <v>0</v>
      </c>
    </row>
    <row r="398" spans="1:2" hidden="1" x14ac:dyDescent="0.25">
      <c r="A398" s="76" t="s">
        <v>857</v>
      </c>
      <c r="B398" s="77">
        <v>0</v>
      </c>
    </row>
    <row r="399" spans="1:2" hidden="1" x14ac:dyDescent="0.25">
      <c r="A399" s="76" t="s">
        <v>1741</v>
      </c>
      <c r="B399" s="77">
        <v>0</v>
      </c>
    </row>
    <row r="400" spans="1:2" hidden="1" x14ac:dyDescent="0.25">
      <c r="A400" s="76" t="s">
        <v>861</v>
      </c>
      <c r="B400" s="77">
        <v>0</v>
      </c>
    </row>
    <row r="401" spans="1:2" hidden="1" x14ac:dyDescent="0.25">
      <c r="A401" s="76" t="s">
        <v>565</v>
      </c>
      <c r="B401" s="77">
        <v>0</v>
      </c>
    </row>
    <row r="402" spans="1:2" hidden="1" x14ac:dyDescent="0.25">
      <c r="A402" s="76" t="s">
        <v>869</v>
      </c>
      <c r="B402" s="77">
        <v>0</v>
      </c>
    </row>
    <row r="403" spans="1:2" hidden="1" x14ac:dyDescent="0.25">
      <c r="A403" s="76" t="s">
        <v>567</v>
      </c>
      <c r="B403" s="77">
        <v>0</v>
      </c>
    </row>
    <row r="404" spans="1:2" hidden="1" x14ac:dyDescent="0.25">
      <c r="A404" s="76" t="s">
        <v>877</v>
      </c>
      <c r="B404" s="77">
        <v>0</v>
      </c>
    </row>
    <row r="405" spans="1:2" hidden="1" x14ac:dyDescent="0.25">
      <c r="A405" s="76" t="s">
        <v>569</v>
      </c>
      <c r="B405" s="77">
        <v>0</v>
      </c>
    </row>
    <row r="406" spans="1:2" hidden="1" x14ac:dyDescent="0.25">
      <c r="A406" s="76" t="s">
        <v>1608</v>
      </c>
      <c r="B406" s="77">
        <v>0</v>
      </c>
    </row>
    <row r="407" spans="1:2" hidden="1" x14ac:dyDescent="0.25">
      <c r="A407" s="76" t="s">
        <v>571</v>
      </c>
      <c r="B407" s="77">
        <v>0</v>
      </c>
    </row>
    <row r="408" spans="1:2" hidden="1" x14ac:dyDescent="0.25">
      <c r="A408" s="76" t="s">
        <v>1664</v>
      </c>
      <c r="B408" s="77">
        <v>0</v>
      </c>
    </row>
    <row r="409" spans="1:2" hidden="1" x14ac:dyDescent="0.25">
      <c r="A409" s="76" t="s">
        <v>573</v>
      </c>
      <c r="B409" s="77">
        <v>0</v>
      </c>
    </row>
    <row r="410" spans="1:2" hidden="1" x14ac:dyDescent="0.25">
      <c r="A410" s="76" t="s">
        <v>658</v>
      </c>
      <c r="B410" s="77">
        <v>0</v>
      </c>
    </row>
    <row r="411" spans="1:2" hidden="1" x14ac:dyDescent="0.25">
      <c r="A411" s="76" t="s">
        <v>575</v>
      </c>
      <c r="B411" s="77">
        <v>0</v>
      </c>
    </row>
    <row r="412" spans="1:2" hidden="1" x14ac:dyDescent="0.25">
      <c r="A412" s="76" t="s">
        <v>661</v>
      </c>
      <c r="B412" s="77">
        <v>0</v>
      </c>
    </row>
    <row r="413" spans="1:2" hidden="1" x14ac:dyDescent="0.25">
      <c r="A413" s="76" t="s">
        <v>1552</v>
      </c>
      <c r="B413" s="77">
        <v>0</v>
      </c>
    </row>
    <row r="414" spans="1:2" hidden="1" x14ac:dyDescent="0.25">
      <c r="A414" s="76" t="s">
        <v>665</v>
      </c>
      <c r="B414" s="77">
        <v>0</v>
      </c>
    </row>
    <row r="415" spans="1:2" hidden="1" x14ac:dyDescent="0.25">
      <c r="A415" s="76" t="s">
        <v>1822</v>
      </c>
      <c r="B415" s="77">
        <v>0</v>
      </c>
    </row>
    <row r="416" spans="1:2" hidden="1" x14ac:dyDescent="0.25">
      <c r="A416" s="76" t="s">
        <v>669</v>
      </c>
      <c r="B416" s="77">
        <v>0</v>
      </c>
    </row>
    <row r="417" spans="1:2" hidden="1" x14ac:dyDescent="0.25">
      <c r="A417" s="76" t="s">
        <v>1823</v>
      </c>
      <c r="B417" s="77">
        <v>0</v>
      </c>
    </row>
    <row r="418" spans="1:2" hidden="1" x14ac:dyDescent="0.25">
      <c r="A418" s="76" t="s">
        <v>673</v>
      </c>
      <c r="B418" s="77">
        <v>0</v>
      </c>
    </row>
    <row r="419" spans="1:2" hidden="1" x14ac:dyDescent="0.25">
      <c r="A419" s="76" t="s">
        <v>1885</v>
      </c>
      <c r="B419" s="77">
        <v>0</v>
      </c>
    </row>
    <row r="420" spans="1:2" hidden="1" x14ac:dyDescent="0.25">
      <c r="A420" s="76" t="s">
        <v>1619</v>
      </c>
      <c r="B420" s="77">
        <v>0</v>
      </c>
    </row>
    <row r="421" spans="1:2" hidden="1" x14ac:dyDescent="0.25">
      <c r="A421" s="76" t="s">
        <v>577</v>
      </c>
      <c r="B421" s="77">
        <v>0</v>
      </c>
    </row>
    <row r="422" spans="1:2" hidden="1" x14ac:dyDescent="0.25">
      <c r="A422" s="76" t="s">
        <v>678</v>
      </c>
      <c r="B422" s="77">
        <v>0</v>
      </c>
    </row>
    <row r="423" spans="1:2" hidden="1" x14ac:dyDescent="0.25">
      <c r="A423" s="76" t="s">
        <v>579</v>
      </c>
      <c r="B423" s="77">
        <v>0</v>
      </c>
    </row>
    <row r="424" spans="1:2" hidden="1" x14ac:dyDescent="0.25">
      <c r="A424" s="76" t="s">
        <v>682</v>
      </c>
      <c r="B424" s="77">
        <v>0</v>
      </c>
    </row>
    <row r="425" spans="1:2" hidden="1" x14ac:dyDescent="0.25">
      <c r="A425" s="76" t="s">
        <v>581</v>
      </c>
      <c r="B425" s="77">
        <v>0</v>
      </c>
    </row>
    <row r="426" spans="1:2" hidden="1" x14ac:dyDescent="0.25">
      <c r="A426" s="76" t="s">
        <v>686</v>
      </c>
      <c r="B426" s="77">
        <v>0</v>
      </c>
    </row>
    <row r="427" spans="1:2" hidden="1" x14ac:dyDescent="0.25">
      <c r="A427" s="76" t="s">
        <v>583</v>
      </c>
      <c r="B427" s="77">
        <v>0</v>
      </c>
    </row>
    <row r="428" spans="1:2" hidden="1" x14ac:dyDescent="0.25">
      <c r="A428" s="76" t="s">
        <v>690</v>
      </c>
      <c r="B428" s="77">
        <v>0</v>
      </c>
    </row>
    <row r="429" spans="1:2" hidden="1" x14ac:dyDescent="0.25">
      <c r="A429" s="76" t="s">
        <v>585</v>
      </c>
      <c r="B429" s="77">
        <v>0</v>
      </c>
    </row>
    <row r="430" spans="1:2" hidden="1" x14ac:dyDescent="0.25">
      <c r="A430" s="76" t="s">
        <v>693</v>
      </c>
      <c r="B430" s="77">
        <v>0</v>
      </c>
    </row>
    <row r="431" spans="1:2" hidden="1" x14ac:dyDescent="0.25">
      <c r="A431" s="76" t="s">
        <v>587</v>
      </c>
      <c r="B431" s="77">
        <v>0</v>
      </c>
    </row>
    <row r="432" spans="1:2" hidden="1" x14ac:dyDescent="0.25">
      <c r="A432" s="76" t="s">
        <v>697</v>
      </c>
      <c r="B432" s="77">
        <v>0</v>
      </c>
    </row>
    <row r="433" spans="1:2" hidden="1" x14ac:dyDescent="0.25">
      <c r="A433" s="76" t="s">
        <v>1553</v>
      </c>
      <c r="B433" s="77">
        <v>0</v>
      </c>
    </row>
    <row r="434" spans="1:2" hidden="1" x14ac:dyDescent="0.25">
      <c r="A434" s="76" t="s">
        <v>701</v>
      </c>
      <c r="B434" s="77">
        <v>0</v>
      </c>
    </row>
    <row r="435" spans="1:2" hidden="1" x14ac:dyDescent="0.25">
      <c r="A435" s="76" t="s">
        <v>1775</v>
      </c>
      <c r="B435" s="77">
        <v>0</v>
      </c>
    </row>
    <row r="436" spans="1:2" hidden="1" x14ac:dyDescent="0.25">
      <c r="A436" s="76" t="s">
        <v>705</v>
      </c>
      <c r="B436" s="77">
        <v>0</v>
      </c>
    </row>
    <row r="437" spans="1:2" hidden="1" x14ac:dyDescent="0.25">
      <c r="A437" s="76" t="s">
        <v>1762</v>
      </c>
      <c r="B437" s="77">
        <v>0</v>
      </c>
    </row>
    <row r="438" spans="1:2" hidden="1" x14ac:dyDescent="0.25">
      <c r="A438" s="76" t="s">
        <v>707</v>
      </c>
      <c r="B438" s="77">
        <v>0</v>
      </c>
    </row>
    <row r="439" spans="1:2" hidden="1" x14ac:dyDescent="0.25">
      <c r="A439" s="76" t="s">
        <v>1777</v>
      </c>
      <c r="B439" s="77">
        <v>0</v>
      </c>
    </row>
    <row r="440" spans="1:2" hidden="1" x14ac:dyDescent="0.25">
      <c r="A440" s="76" t="s">
        <v>711</v>
      </c>
      <c r="B440" s="77">
        <v>0</v>
      </c>
    </row>
    <row r="441" spans="1:2" hidden="1" x14ac:dyDescent="0.25">
      <c r="A441" s="76" t="s">
        <v>589</v>
      </c>
      <c r="B441" s="77">
        <v>0</v>
      </c>
    </row>
    <row r="442" spans="1:2" hidden="1" x14ac:dyDescent="0.25">
      <c r="A442" s="76" t="s">
        <v>715</v>
      </c>
      <c r="B442" s="77">
        <v>0</v>
      </c>
    </row>
    <row r="443" spans="1:2" hidden="1" x14ac:dyDescent="0.25">
      <c r="A443" s="76" t="s">
        <v>591</v>
      </c>
      <c r="B443" s="77">
        <v>0</v>
      </c>
    </row>
    <row r="444" spans="1:2" hidden="1" x14ac:dyDescent="0.25">
      <c r="A444" s="76" t="s">
        <v>1499</v>
      </c>
      <c r="B444" s="77">
        <v>0</v>
      </c>
    </row>
    <row r="445" spans="1:2" hidden="1" x14ac:dyDescent="0.25">
      <c r="A445" s="76" t="s">
        <v>1887</v>
      </c>
      <c r="B445" s="77">
        <v>0</v>
      </c>
    </row>
    <row r="446" spans="1:2" hidden="1" x14ac:dyDescent="0.25">
      <c r="A446" s="76" t="s">
        <v>719</v>
      </c>
      <c r="B446" s="77">
        <v>0</v>
      </c>
    </row>
    <row r="447" spans="1:2" hidden="1" x14ac:dyDescent="0.25">
      <c r="A447" s="76" t="s">
        <v>1889</v>
      </c>
      <c r="B447" s="77">
        <v>0</v>
      </c>
    </row>
    <row r="448" spans="1:2" hidden="1" x14ac:dyDescent="0.25">
      <c r="A448" s="76" t="s">
        <v>723</v>
      </c>
      <c r="B448" s="77">
        <v>0</v>
      </c>
    </row>
    <row r="449" spans="1:2" hidden="1" x14ac:dyDescent="0.25">
      <c r="A449" s="76" t="s">
        <v>593</v>
      </c>
      <c r="B449" s="77">
        <v>0</v>
      </c>
    </row>
    <row r="450" spans="1:2" hidden="1" x14ac:dyDescent="0.25">
      <c r="A450" s="76" t="s">
        <v>727</v>
      </c>
      <c r="B450" s="77">
        <v>0</v>
      </c>
    </row>
    <row r="451" spans="1:2" hidden="1" x14ac:dyDescent="0.25">
      <c r="A451" s="76" t="s">
        <v>595</v>
      </c>
      <c r="B451" s="77">
        <v>0</v>
      </c>
    </row>
    <row r="452" spans="1:2" hidden="1" x14ac:dyDescent="0.25">
      <c r="A452" s="76" t="s">
        <v>731</v>
      </c>
      <c r="B452" s="77">
        <v>0</v>
      </c>
    </row>
    <row r="453" spans="1:2" hidden="1" x14ac:dyDescent="0.25">
      <c r="A453" s="76" t="s">
        <v>597</v>
      </c>
      <c r="B453" s="77">
        <v>0</v>
      </c>
    </row>
    <row r="454" spans="1:2" hidden="1" x14ac:dyDescent="0.25">
      <c r="A454" s="76" t="s">
        <v>734</v>
      </c>
      <c r="B454" s="77">
        <v>0</v>
      </c>
    </row>
    <row r="455" spans="1:2" hidden="1" x14ac:dyDescent="0.25">
      <c r="A455" s="76" t="s">
        <v>599</v>
      </c>
      <c r="B455" s="77">
        <v>0</v>
      </c>
    </row>
    <row r="456" spans="1:2" hidden="1" x14ac:dyDescent="0.25">
      <c r="A456" s="76" t="s">
        <v>738</v>
      </c>
      <c r="B456" s="77">
        <v>0</v>
      </c>
    </row>
    <row r="457" spans="1:2" hidden="1" x14ac:dyDescent="0.25">
      <c r="A457" s="76" t="s">
        <v>601</v>
      </c>
      <c r="B457" s="77">
        <v>0</v>
      </c>
    </row>
    <row r="458" spans="1:2" hidden="1" x14ac:dyDescent="0.25">
      <c r="A458" s="76" t="s">
        <v>742</v>
      </c>
      <c r="B458" s="77">
        <v>0</v>
      </c>
    </row>
    <row r="459" spans="1:2" hidden="1" x14ac:dyDescent="0.25">
      <c r="A459" s="76" t="s">
        <v>603</v>
      </c>
      <c r="B459" s="77">
        <v>0</v>
      </c>
    </row>
    <row r="460" spans="1:2" hidden="1" x14ac:dyDescent="0.25">
      <c r="A460" s="76" t="s">
        <v>746</v>
      </c>
      <c r="B460" s="77">
        <v>0</v>
      </c>
    </row>
    <row r="461" spans="1:2" hidden="1" x14ac:dyDescent="0.25">
      <c r="A461" s="76" t="s">
        <v>604</v>
      </c>
      <c r="B461" s="77">
        <v>0</v>
      </c>
    </row>
    <row r="462" spans="1:2" hidden="1" x14ac:dyDescent="0.25">
      <c r="A462" s="76" t="s">
        <v>750</v>
      </c>
      <c r="B462" s="77">
        <v>0</v>
      </c>
    </row>
    <row r="463" spans="1:2" hidden="1" x14ac:dyDescent="0.25">
      <c r="A463" s="76" t="s">
        <v>605</v>
      </c>
      <c r="B463" s="77">
        <v>0</v>
      </c>
    </row>
    <row r="464" spans="1:2" hidden="1" x14ac:dyDescent="0.25">
      <c r="A464" s="76" t="s">
        <v>754</v>
      </c>
      <c r="B464" s="77">
        <v>0</v>
      </c>
    </row>
    <row r="465" spans="1:2" hidden="1" x14ac:dyDescent="0.25">
      <c r="A465" s="76" t="s">
        <v>606</v>
      </c>
      <c r="B465" s="77">
        <v>0</v>
      </c>
    </row>
    <row r="466" spans="1:2" hidden="1" x14ac:dyDescent="0.25">
      <c r="A466" s="76" t="s">
        <v>758</v>
      </c>
      <c r="B466" s="77">
        <v>0</v>
      </c>
    </row>
    <row r="467" spans="1:2" hidden="1" x14ac:dyDescent="0.25">
      <c r="A467" s="76" t="s">
        <v>607</v>
      </c>
      <c r="B467" s="77">
        <v>0</v>
      </c>
    </row>
    <row r="468" spans="1:2" hidden="1" x14ac:dyDescent="0.25">
      <c r="A468" s="76" t="s">
        <v>762</v>
      </c>
      <c r="B468" s="77">
        <v>0</v>
      </c>
    </row>
    <row r="469" spans="1:2" hidden="1" x14ac:dyDescent="0.25">
      <c r="A469" s="76" t="s">
        <v>608</v>
      </c>
      <c r="B469" s="77">
        <v>0</v>
      </c>
    </row>
    <row r="470" spans="1:2" hidden="1" x14ac:dyDescent="0.25">
      <c r="A470" s="76" t="s">
        <v>766</v>
      </c>
      <c r="B470" s="77">
        <v>0</v>
      </c>
    </row>
    <row r="471" spans="1:2" hidden="1" x14ac:dyDescent="0.25">
      <c r="A471" s="76" t="s">
        <v>610</v>
      </c>
      <c r="B471" s="77">
        <v>0</v>
      </c>
    </row>
    <row r="472" spans="1:2" hidden="1" x14ac:dyDescent="0.25">
      <c r="A472" s="76" t="s">
        <v>770</v>
      </c>
      <c r="B472" s="77">
        <v>0</v>
      </c>
    </row>
    <row r="473" spans="1:2" hidden="1" x14ac:dyDescent="0.25">
      <c r="A473" s="76" t="s">
        <v>611</v>
      </c>
      <c r="B473" s="77">
        <v>0</v>
      </c>
    </row>
    <row r="474" spans="1:2" hidden="1" x14ac:dyDescent="0.25">
      <c r="A474" s="76" t="s">
        <v>1395</v>
      </c>
      <c r="B474" s="77">
        <v>0</v>
      </c>
    </row>
    <row r="475" spans="1:2" hidden="1" x14ac:dyDescent="0.25">
      <c r="A475" s="76" t="s">
        <v>612</v>
      </c>
      <c r="B475" s="77">
        <v>0</v>
      </c>
    </row>
    <row r="476" spans="1:2" hidden="1" x14ac:dyDescent="0.25">
      <c r="A476" s="76" t="s">
        <v>776</v>
      </c>
      <c r="B476" s="77">
        <v>0</v>
      </c>
    </row>
    <row r="477" spans="1:2" hidden="1" x14ac:dyDescent="0.25">
      <c r="A477" s="76" t="s">
        <v>613</v>
      </c>
      <c r="B477" s="77">
        <v>0</v>
      </c>
    </row>
    <row r="478" spans="1:2" hidden="1" x14ac:dyDescent="0.25">
      <c r="A478" s="76" t="s">
        <v>780</v>
      </c>
      <c r="B478" s="77">
        <v>0</v>
      </c>
    </row>
    <row r="479" spans="1:2" hidden="1" x14ac:dyDescent="0.25">
      <c r="A479" s="76" t="s">
        <v>614</v>
      </c>
      <c r="B479" s="77">
        <v>0</v>
      </c>
    </row>
    <row r="480" spans="1:2" hidden="1" x14ac:dyDescent="0.25">
      <c r="A480" s="76" t="s">
        <v>784</v>
      </c>
      <c r="B480" s="77">
        <v>0</v>
      </c>
    </row>
    <row r="481" spans="1:2" hidden="1" x14ac:dyDescent="0.25">
      <c r="A481" s="76" t="s">
        <v>615</v>
      </c>
      <c r="B481" s="77">
        <v>0</v>
      </c>
    </row>
    <row r="482" spans="1:2" hidden="1" x14ac:dyDescent="0.25">
      <c r="A482" s="76" t="s">
        <v>787</v>
      </c>
      <c r="B482" s="77">
        <v>0</v>
      </c>
    </row>
    <row r="483" spans="1:2" hidden="1" x14ac:dyDescent="0.25">
      <c r="A483" s="76" t="s">
        <v>616</v>
      </c>
      <c r="B483" s="77">
        <v>0</v>
      </c>
    </row>
    <row r="484" spans="1:2" hidden="1" x14ac:dyDescent="0.25">
      <c r="A484" s="76" t="s">
        <v>790</v>
      </c>
      <c r="B484" s="77">
        <v>0</v>
      </c>
    </row>
    <row r="485" spans="1:2" hidden="1" x14ac:dyDescent="0.25">
      <c r="A485" s="76" t="s">
        <v>617</v>
      </c>
      <c r="B485" s="77">
        <v>0</v>
      </c>
    </row>
    <row r="486" spans="1:2" hidden="1" x14ac:dyDescent="0.25">
      <c r="A486" s="76" t="s">
        <v>794</v>
      </c>
      <c r="B486" s="77">
        <v>0</v>
      </c>
    </row>
    <row r="487" spans="1:2" hidden="1" x14ac:dyDescent="0.25">
      <c r="A487" s="76" t="s">
        <v>1733</v>
      </c>
      <c r="B487" s="77">
        <v>0</v>
      </c>
    </row>
    <row r="488" spans="1:2" hidden="1" x14ac:dyDescent="0.25">
      <c r="A488" s="76" t="s">
        <v>798</v>
      </c>
      <c r="B488" s="77">
        <v>0</v>
      </c>
    </row>
    <row r="489" spans="1:2" hidden="1" x14ac:dyDescent="0.25">
      <c r="A489" s="76" t="s">
        <v>1734</v>
      </c>
      <c r="B489" s="77">
        <v>0</v>
      </c>
    </row>
    <row r="490" spans="1:2" hidden="1" x14ac:dyDescent="0.25">
      <c r="A490" s="76" t="s">
        <v>802</v>
      </c>
      <c r="B490" s="77">
        <v>0</v>
      </c>
    </row>
    <row r="491" spans="1:2" hidden="1" x14ac:dyDescent="0.25">
      <c r="A491" s="76" t="s">
        <v>618</v>
      </c>
      <c r="B491" s="77">
        <v>0</v>
      </c>
    </row>
    <row r="492" spans="1:2" hidden="1" x14ac:dyDescent="0.25">
      <c r="A492" s="76" t="s">
        <v>806</v>
      </c>
      <c r="B492" s="77">
        <v>0</v>
      </c>
    </row>
    <row r="493" spans="1:2" hidden="1" x14ac:dyDescent="0.25">
      <c r="A493" s="76" t="s">
        <v>619</v>
      </c>
      <c r="B493" s="77">
        <v>0</v>
      </c>
    </row>
    <row r="494" spans="1:2" hidden="1" x14ac:dyDescent="0.25">
      <c r="A494" s="76" t="s">
        <v>810</v>
      </c>
      <c r="B494" s="77">
        <v>0</v>
      </c>
    </row>
    <row r="495" spans="1:2" hidden="1" x14ac:dyDescent="0.25">
      <c r="A495" s="76" t="s">
        <v>620</v>
      </c>
      <c r="B495" s="77">
        <v>0</v>
      </c>
    </row>
    <row r="496" spans="1:2" hidden="1" x14ac:dyDescent="0.25">
      <c r="A496" s="76" t="s">
        <v>814</v>
      </c>
      <c r="B496" s="77">
        <v>0</v>
      </c>
    </row>
    <row r="497" spans="1:2" hidden="1" x14ac:dyDescent="0.25">
      <c r="A497" s="76" t="s">
        <v>1922</v>
      </c>
      <c r="B497" s="77">
        <v>0</v>
      </c>
    </row>
    <row r="498" spans="1:2" hidden="1" x14ac:dyDescent="0.25">
      <c r="A498" s="76" t="s">
        <v>1571</v>
      </c>
      <c r="B498" s="77">
        <v>0</v>
      </c>
    </row>
    <row r="499" spans="1:2" hidden="1" x14ac:dyDescent="0.25">
      <c r="A499" s="76" t="s">
        <v>818</v>
      </c>
      <c r="B499" s="77">
        <v>0</v>
      </c>
    </row>
    <row r="500" spans="1:2" hidden="1" x14ac:dyDescent="0.25">
      <c r="A500" s="76" t="s">
        <v>1432</v>
      </c>
      <c r="B500" s="77">
        <v>0</v>
      </c>
    </row>
    <row r="501" spans="1:2" hidden="1" x14ac:dyDescent="0.25">
      <c r="A501" s="76" t="s">
        <v>822</v>
      </c>
      <c r="B501" s="77">
        <v>0</v>
      </c>
    </row>
    <row r="502" spans="1:2" hidden="1" x14ac:dyDescent="0.25">
      <c r="A502" s="76" t="s">
        <v>621</v>
      </c>
      <c r="B502" s="77">
        <v>0</v>
      </c>
    </row>
    <row r="503" spans="1:2" hidden="1" x14ac:dyDescent="0.25">
      <c r="A503" s="76" t="s">
        <v>820</v>
      </c>
      <c r="B503" s="77">
        <v>0</v>
      </c>
    </row>
    <row r="504" spans="1:2" hidden="1" x14ac:dyDescent="0.25">
      <c r="A504" s="76" t="s">
        <v>623</v>
      </c>
      <c r="B504" s="77">
        <v>0</v>
      </c>
    </row>
    <row r="505" spans="1:2" hidden="1" x14ac:dyDescent="0.25">
      <c r="A505" s="76" t="s">
        <v>824</v>
      </c>
      <c r="B505" s="77">
        <v>0</v>
      </c>
    </row>
    <row r="506" spans="1:2" hidden="1" x14ac:dyDescent="0.25">
      <c r="A506" s="76" t="s">
        <v>625</v>
      </c>
      <c r="B506" s="77">
        <v>0</v>
      </c>
    </row>
    <row r="507" spans="1:2" hidden="1" x14ac:dyDescent="0.25">
      <c r="A507" s="76" t="s">
        <v>826</v>
      </c>
      <c r="B507" s="77">
        <v>0</v>
      </c>
    </row>
    <row r="508" spans="1:2" hidden="1" x14ac:dyDescent="0.25">
      <c r="A508" s="76" t="s">
        <v>626</v>
      </c>
      <c r="B508" s="77">
        <v>0</v>
      </c>
    </row>
    <row r="509" spans="1:2" hidden="1" x14ac:dyDescent="0.25">
      <c r="A509" s="76" t="s">
        <v>829</v>
      </c>
      <c r="B509" s="77">
        <v>0</v>
      </c>
    </row>
    <row r="510" spans="1:2" hidden="1" x14ac:dyDescent="0.25">
      <c r="A510" s="76" t="s">
        <v>627</v>
      </c>
      <c r="B510" s="77">
        <v>0</v>
      </c>
    </row>
    <row r="511" spans="1:2" hidden="1" x14ac:dyDescent="0.25">
      <c r="A511" s="76" t="s">
        <v>833</v>
      </c>
      <c r="B511" s="77">
        <v>0</v>
      </c>
    </row>
    <row r="512" spans="1:2" hidden="1" x14ac:dyDescent="0.25">
      <c r="A512" s="76" t="s">
        <v>628</v>
      </c>
      <c r="B512" s="77">
        <v>0</v>
      </c>
    </row>
    <row r="513" spans="1:2" hidden="1" x14ac:dyDescent="0.25">
      <c r="A513" s="76" t="s">
        <v>837</v>
      </c>
      <c r="B513" s="77">
        <v>0</v>
      </c>
    </row>
    <row r="514" spans="1:2" hidden="1" x14ac:dyDescent="0.25">
      <c r="A514" s="76" t="s">
        <v>630</v>
      </c>
      <c r="B514" s="77">
        <v>0</v>
      </c>
    </row>
    <row r="515" spans="1:2" hidden="1" x14ac:dyDescent="0.25">
      <c r="A515" s="76" t="s">
        <v>841</v>
      </c>
      <c r="B515" s="77">
        <v>0</v>
      </c>
    </row>
    <row r="516" spans="1:2" hidden="1" x14ac:dyDescent="0.25">
      <c r="A516" s="76" t="s">
        <v>631</v>
      </c>
      <c r="B516" s="77">
        <v>0</v>
      </c>
    </row>
    <row r="517" spans="1:2" hidden="1" x14ac:dyDescent="0.25">
      <c r="A517" s="76" t="s">
        <v>845</v>
      </c>
      <c r="B517" s="77">
        <v>0</v>
      </c>
    </row>
    <row r="518" spans="1:2" hidden="1" x14ac:dyDescent="0.25">
      <c r="A518" s="76" t="s">
        <v>633</v>
      </c>
      <c r="B518" s="77">
        <v>0</v>
      </c>
    </row>
    <row r="519" spans="1:2" hidden="1" x14ac:dyDescent="0.25">
      <c r="A519" s="76" t="s">
        <v>849</v>
      </c>
      <c r="B519" s="77">
        <v>0</v>
      </c>
    </row>
    <row r="520" spans="1:2" hidden="1" x14ac:dyDescent="0.25">
      <c r="A520" s="76" t="s">
        <v>1569</v>
      </c>
      <c r="B520" s="77">
        <v>0</v>
      </c>
    </row>
    <row r="521" spans="1:2" hidden="1" x14ac:dyDescent="0.25">
      <c r="A521" s="76" t="s">
        <v>853</v>
      </c>
      <c r="B521" s="77">
        <v>0</v>
      </c>
    </row>
    <row r="522" spans="1:2" hidden="1" x14ac:dyDescent="0.25">
      <c r="A522" s="76" t="s">
        <v>635</v>
      </c>
      <c r="B522" s="77">
        <v>0</v>
      </c>
    </row>
    <row r="523" spans="1:2" hidden="1" x14ac:dyDescent="0.25">
      <c r="A523" s="76" t="s">
        <v>855</v>
      </c>
      <c r="B523" s="77">
        <v>0</v>
      </c>
    </row>
    <row r="524" spans="1:2" hidden="1" x14ac:dyDescent="0.25">
      <c r="A524" s="76" t="s">
        <v>637</v>
      </c>
      <c r="B524" s="77">
        <v>0</v>
      </c>
    </row>
    <row r="525" spans="1:2" hidden="1" x14ac:dyDescent="0.25">
      <c r="A525" s="76" t="s">
        <v>859</v>
      </c>
      <c r="B525" s="77">
        <v>0</v>
      </c>
    </row>
    <row r="526" spans="1:2" hidden="1" x14ac:dyDescent="0.25">
      <c r="A526" s="76" t="s">
        <v>639</v>
      </c>
      <c r="B526" s="77">
        <v>0</v>
      </c>
    </row>
    <row r="527" spans="1:2" hidden="1" x14ac:dyDescent="0.25">
      <c r="A527" s="76" t="s">
        <v>1614</v>
      </c>
      <c r="B527" s="77">
        <v>0</v>
      </c>
    </row>
    <row r="528" spans="1:2" hidden="1" x14ac:dyDescent="0.25">
      <c r="A528" s="76" t="s">
        <v>1798</v>
      </c>
      <c r="B528" s="77">
        <v>0</v>
      </c>
    </row>
    <row r="529" spans="1:2" hidden="1" x14ac:dyDescent="0.25">
      <c r="A529" s="76" t="s">
        <v>863</v>
      </c>
      <c r="B529" s="77">
        <v>0</v>
      </c>
    </row>
    <row r="530" spans="1:2" hidden="1" x14ac:dyDescent="0.25">
      <c r="A530" s="76" t="s">
        <v>641</v>
      </c>
      <c r="B530" s="77">
        <v>0</v>
      </c>
    </row>
    <row r="531" spans="1:2" hidden="1" x14ac:dyDescent="0.25">
      <c r="A531" s="76" t="s">
        <v>867</v>
      </c>
      <c r="B531" s="77">
        <v>0</v>
      </c>
    </row>
    <row r="532" spans="1:2" hidden="1" x14ac:dyDescent="0.25">
      <c r="A532" s="76" t="s">
        <v>643</v>
      </c>
      <c r="B532" s="77">
        <v>0</v>
      </c>
    </row>
    <row r="533" spans="1:2" hidden="1" x14ac:dyDescent="0.25">
      <c r="A533" s="76" t="s">
        <v>871</v>
      </c>
      <c r="B533" s="77">
        <v>0</v>
      </c>
    </row>
    <row r="534" spans="1:2" hidden="1" x14ac:dyDescent="0.25">
      <c r="A534" s="76" t="s">
        <v>645</v>
      </c>
      <c r="B534" s="77">
        <v>0</v>
      </c>
    </row>
    <row r="535" spans="1:2" hidden="1" x14ac:dyDescent="0.25">
      <c r="A535" s="76" t="s">
        <v>875</v>
      </c>
      <c r="B535" s="77">
        <v>0</v>
      </c>
    </row>
    <row r="536" spans="1:2" hidden="1" x14ac:dyDescent="0.25">
      <c r="A536" s="76" t="s">
        <v>647</v>
      </c>
      <c r="B536" s="77">
        <v>0</v>
      </c>
    </row>
    <row r="537" spans="1:2" hidden="1" x14ac:dyDescent="0.25">
      <c r="A537" s="76" t="s">
        <v>879</v>
      </c>
      <c r="B537" s="77">
        <v>0</v>
      </c>
    </row>
    <row r="538" spans="1:2" hidden="1" x14ac:dyDescent="0.25">
      <c r="A538" s="76" t="s">
        <v>649</v>
      </c>
      <c r="B538" s="77">
        <v>0</v>
      </c>
    </row>
    <row r="539" spans="1:2" hidden="1" x14ac:dyDescent="0.25">
      <c r="A539" s="76" t="s">
        <v>883</v>
      </c>
      <c r="B539" s="77">
        <v>0</v>
      </c>
    </row>
    <row r="540" spans="1:2" hidden="1" x14ac:dyDescent="0.25">
      <c r="A540" s="76" t="s">
        <v>1606</v>
      </c>
      <c r="B540" s="77">
        <v>0</v>
      </c>
    </row>
    <row r="541" spans="1:2" hidden="1" x14ac:dyDescent="0.25">
      <c r="A541" s="76" t="s">
        <v>1603</v>
      </c>
      <c r="B541" s="77">
        <v>0</v>
      </c>
    </row>
    <row r="542" spans="1:2" hidden="1" x14ac:dyDescent="0.25">
      <c r="A542" s="76" t="s">
        <v>651</v>
      </c>
      <c r="B542" s="77">
        <v>0</v>
      </c>
    </row>
    <row r="543" spans="1:2" hidden="1" x14ac:dyDescent="0.25">
      <c r="A543" s="76" t="s">
        <v>1630</v>
      </c>
      <c r="B543" s="77">
        <v>0</v>
      </c>
    </row>
    <row r="544" spans="1:2" hidden="1" x14ac:dyDescent="0.25">
      <c r="A544" s="76" t="s">
        <v>653</v>
      </c>
      <c r="B544" s="77">
        <v>0</v>
      </c>
    </row>
    <row r="545" spans="1:2" hidden="1" x14ac:dyDescent="0.25">
      <c r="A545" s="76" t="s">
        <v>1742</v>
      </c>
      <c r="B545" s="77">
        <v>0</v>
      </c>
    </row>
    <row r="546" spans="1:2" hidden="1" x14ac:dyDescent="0.25">
      <c r="A546" s="76" t="s">
        <v>655</v>
      </c>
      <c r="B546" s="77">
        <v>0</v>
      </c>
    </row>
    <row r="547" spans="1:2" hidden="1" x14ac:dyDescent="0.25">
      <c r="A547" s="76" t="s">
        <v>656</v>
      </c>
      <c r="B547" s="77">
        <v>0</v>
      </c>
    </row>
    <row r="548" spans="1:2" x14ac:dyDescent="0.25">
      <c r="A548" s="76" t="s">
        <v>1633</v>
      </c>
      <c r="B548" s="77">
        <v>-9</v>
      </c>
    </row>
    <row r="549" spans="1:2" x14ac:dyDescent="0.25">
      <c r="A549" s="76" t="s">
        <v>520</v>
      </c>
      <c r="B549" s="77">
        <v>12</v>
      </c>
    </row>
  </sheetData>
  <pageMargins left="0.7" right="0.7" top="0.75" bottom="0.75" header="0.3" footer="0.3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7"/>
  <sheetViews>
    <sheetView workbookViewId="0">
      <selection activeCell="A3" sqref="A3:B549"/>
    </sheetView>
  </sheetViews>
  <sheetFormatPr baseColWidth="10" defaultRowHeight="15" x14ac:dyDescent="0.25"/>
  <cols>
    <col min="1" max="1" width="17.5703125" bestFit="1" customWidth="1"/>
    <col min="2" max="2" width="19.5703125" bestFit="1" customWidth="1"/>
  </cols>
  <sheetData>
    <row r="3" spans="1:2" x14ac:dyDescent="0.25">
      <c r="A3" s="75" t="s">
        <v>1492</v>
      </c>
      <c r="B3" t="s">
        <v>1754</v>
      </c>
    </row>
    <row r="4" spans="1:2" x14ac:dyDescent="0.25">
      <c r="A4" s="76" t="s">
        <v>1307</v>
      </c>
      <c r="B4" s="77">
        <v>2</v>
      </c>
    </row>
    <row r="5" spans="1:2" x14ac:dyDescent="0.25">
      <c r="A5" s="76" t="s">
        <v>1921</v>
      </c>
      <c r="B5" s="77">
        <v>1</v>
      </c>
    </row>
    <row r="6" spans="1:2" x14ac:dyDescent="0.25">
      <c r="A6" s="76" t="s">
        <v>1725</v>
      </c>
      <c r="B6" s="77">
        <v>1</v>
      </c>
    </row>
    <row r="7" spans="1:2" x14ac:dyDescent="0.25">
      <c r="A7" s="76" t="s">
        <v>1727</v>
      </c>
      <c r="B7" s="77">
        <v>1</v>
      </c>
    </row>
    <row r="8" spans="1:2" x14ac:dyDescent="0.25">
      <c r="A8" s="76" t="s">
        <v>1728</v>
      </c>
      <c r="B8" s="77">
        <v>1</v>
      </c>
    </row>
    <row r="9" spans="1:2" x14ac:dyDescent="0.25">
      <c r="A9" s="76" t="s">
        <v>1922</v>
      </c>
      <c r="B9" s="77">
        <v>1</v>
      </c>
    </row>
    <row r="10" spans="1:2" x14ac:dyDescent="0.25">
      <c r="A10" s="76" t="s">
        <v>974</v>
      </c>
      <c r="B10" s="77">
        <v>1</v>
      </c>
    </row>
    <row r="11" spans="1:2" x14ac:dyDescent="0.25">
      <c r="A11" s="76" t="s">
        <v>975</v>
      </c>
      <c r="B11" s="77">
        <v>1</v>
      </c>
    </row>
    <row r="12" spans="1:2" x14ac:dyDescent="0.25">
      <c r="A12" s="76" t="s">
        <v>976</v>
      </c>
      <c r="B12" s="77">
        <v>1</v>
      </c>
    </row>
    <row r="13" spans="1:2" x14ac:dyDescent="0.25">
      <c r="A13" s="76" t="s">
        <v>977</v>
      </c>
      <c r="B13" s="77">
        <v>1</v>
      </c>
    </row>
    <row r="14" spans="1:2" x14ac:dyDescent="0.25">
      <c r="A14" s="76" t="s">
        <v>978</v>
      </c>
      <c r="B14" s="77">
        <v>1</v>
      </c>
    </row>
    <row r="15" spans="1:2" x14ac:dyDescent="0.25">
      <c r="A15" s="76" t="s">
        <v>979</v>
      </c>
      <c r="B15" s="77">
        <v>1</v>
      </c>
    </row>
    <row r="16" spans="1:2" x14ac:dyDescent="0.25">
      <c r="A16" s="76" t="s">
        <v>980</v>
      </c>
      <c r="B16" s="77">
        <v>1</v>
      </c>
    </row>
    <row r="17" spans="1:2" x14ac:dyDescent="0.25">
      <c r="A17" s="76" t="s">
        <v>981</v>
      </c>
      <c r="B17" s="77">
        <v>1</v>
      </c>
    </row>
    <row r="18" spans="1:2" x14ac:dyDescent="0.25">
      <c r="A18" s="76" t="s">
        <v>1194</v>
      </c>
      <c r="B18" s="77">
        <v>1</v>
      </c>
    </row>
    <row r="19" spans="1:2" x14ac:dyDescent="0.25">
      <c r="A19" s="76" t="s">
        <v>1220</v>
      </c>
      <c r="B19" s="77">
        <v>1</v>
      </c>
    </row>
    <row r="20" spans="1:2" x14ac:dyDescent="0.25">
      <c r="A20" s="76" t="s">
        <v>1224</v>
      </c>
      <c r="B20" s="77">
        <v>1</v>
      </c>
    </row>
    <row r="21" spans="1:2" x14ac:dyDescent="0.25">
      <c r="A21" s="76" t="s">
        <v>1226</v>
      </c>
      <c r="B21" s="77">
        <v>1</v>
      </c>
    </row>
    <row r="22" spans="1:2" x14ac:dyDescent="0.25">
      <c r="A22" s="76" t="s">
        <v>1228</v>
      </c>
      <c r="B22" s="77">
        <v>1</v>
      </c>
    </row>
    <row r="23" spans="1:2" x14ac:dyDescent="0.25">
      <c r="A23" s="76" t="s">
        <v>1238</v>
      </c>
      <c r="B23" s="77">
        <v>1</v>
      </c>
    </row>
    <row r="24" spans="1:2" x14ac:dyDescent="0.25">
      <c r="A24" s="76" t="s">
        <v>1248</v>
      </c>
      <c r="B24" s="77">
        <v>1</v>
      </c>
    </row>
    <row r="25" spans="1:2" x14ac:dyDescent="0.25">
      <c r="A25" s="76" t="s">
        <v>1285</v>
      </c>
      <c r="B25" s="77">
        <v>-1</v>
      </c>
    </row>
    <row r="26" spans="1:2" x14ac:dyDescent="0.25">
      <c r="A26" s="76" t="s">
        <v>1633</v>
      </c>
      <c r="B26" s="77">
        <v>-9</v>
      </c>
    </row>
    <row r="27" spans="1:2" x14ac:dyDescent="0.25">
      <c r="A27" s="76" t="s">
        <v>520</v>
      </c>
      <c r="B27" s="77">
        <v>12</v>
      </c>
    </row>
  </sheetData>
  <pageMargins left="0.7" right="0.7" top="0.75" bottom="0.75" header="0.3" footer="0.3"/>
  <pageSetup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4"/>
  <sheetViews>
    <sheetView workbookViewId="0">
      <selection activeCell="A3" sqref="A3:B549"/>
    </sheetView>
  </sheetViews>
  <sheetFormatPr baseColWidth="10" defaultRowHeight="15" x14ac:dyDescent="0.25"/>
  <cols>
    <col min="1" max="1" width="17.5703125" bestFit="1" customWidth="1"/>
    <col min="2" max="2" width="19.5703125" bestFit="1" customWidth="1"/>
  </cols>
  <sheetData>
    <row r="3" spans="1:2" x14ac:dyDescent="0.25">
      <c r="A3" s="75" t="s">
        <v>1492</v>
      </c>
      <c r="B3" t="s">
        <v>1754</v>
      </c>
    </row>
    <row r="4" spans="1:2" x14ac:dyDescent="0.25">
      <c r="A4" s="76" t="s">
        <v>1307</v>
      </c>
      <c r="B4" s="77">
        <v>3</v>
      </c>
    </row>
    <row r="5" spans="1:2" x14ac:dyDescent="0.25">
      <c r="A5" s="76" t="s">
        <v>1725</v>
      </c>
      <c r="B5" s="77">
        <v>1</v>
      </c>
    </row>
    <row r="6" spans="1:2" x14ac:dyDescent="0.25">
      <c r="A6" s="76" t="s">
        <v>1727</v>
      </c>
      <c r="B6" s="77">
        <v>1</v>
      </c>
    </row>
    <row r="7" spans="1:2" x14ac:dyDescent="0.25">
      <c r="A7" s="76" t="s">
        <v>1728</v>
      </c>
      <c r="B7" s="77">
        <v>1</v>
      </c>
    </row>
    <row r="8" spans="1:2" x14ac:dyDescent="0.25">
      <c r="A8" s="76" t="s">
        <v>974</v>
      </c>
      <c r="B8" s="77">
        <v>1</v>
      </c>
    </row>
    <row r="9" spans="1:2" x14ac:dyDescent="0.25">
      <c r="A9" s="76" t="s">
        <v>975</v>
      </c>
      <c r="B9" s="77">
        <v>1</v>
      </c>
    </row>
    <row r="10" spans="1:2" x14ac:dyDescent="0.25">
      <c r="A10" s="76" t="s">
        <v>976</v>
      </c>
      <c r="B10" s="77">
        <v>1</v>
      </c>
    </row>
    <row r="11" spans="1:2" x14ac:dyDescent="0.25">
      <c r="A11" s="76" t="s">
        <v>977</v>
      </c>
      <c r="B11" s="77">
        <v>1</v>
      </c>
    </row>
    <row r="12" spans="1:2" x14ac:dyDescent="0.25">
      <c r="A12" s="76" t="s">
        <v>978</v>
      </c>
      <c r="B12" s="77">
        <v>1</v>
      </c>
    </row>
    <row r="13" spans="1:2" x14ac:dyDescent="0.25">
      <c r="A13" s="76" t="s">
        <v>979</v>
      </c>
      <c r="B13" s="77">
        <v>1</v>
      </c>
    </row>
    <row r="14" spans="1:2" x14ac:dyDescent="0.25">
      <c r="A14" s="76" t="s">
        <v>980</v>
      </c>
      <c r="B14" s="77">
        <v>1</v>
      </c>
    </row>
    <row r="15" spans="1:2" x14ac:dyDescent="0.25">
      <c r="A15" s="76" t="s">
        <v>981</v>
      </c>
      <c r="B15" s="77">
        <v>1</v>
      </c>
    </row>
    <row r="16" spans="1:2" x14ac:dyDescent="0.25">
      <c r="A16" s="76" t="s">
        <v>1194</v>
      </c>
      <c r="B16" s="77">
        <v>1</v>
      </c>
    </row>
    <row r="17" spans="1:2" x14ac:dyDescent="0.25">
      <c r="A17" s="76" t="s">
        <v>1220</v>
      </c>
      <c r="B17" s="77">
        <v>1</v>
      </c>
    </row>
    <row r="18" spans="1:2" x14ac:dyDescent="0.25">
      <c r="A18" s="76" t="s">
        <v>1224</v>
      </c>
      <c r="B18" s="77">
        <v>1</v>
      </c>
    </row>
    <row r="19" spans="1:2" x14ac:dyDescent="0.25">
      <c r="A19" s="76" t="s">
        <v>1226</v>
      </c>
      <c r="B19" s="77">
        <v>1</v>
      </c>
    </row>
    <row r="20" spans="1:2" x14ac:dyDescent="0.25">
      <c r="A20" s="76" t="s">
        <v>1228</v>
      </c>
      <c r="B20" s="77">
        <v>1</v>
      </c>
    </row>
    <row r="21" spans="1:2" x14ac:dyDescent="0.25">
      <c r="A21" s="76" t="s">
        <v>1238</v>
      </c>
      <c r="B21" s="77">
        <v>1</v>
      </c>
    </row>
    <row r="22" spans="1:2" x14ac:dyDescent="0.25">
      <c r="A22" s="76" t="s">
        <v>1248</v>
      </c>
      <c r="B22" s="77">
        <v>1</v>
      </c>
    </row>
    <row r="23" spans="1:2" x14ac:dyDescent="0.25">
      <c r="A23" s="76" t="s">
        <v>1633</v>
      </c>
      <c r="B23" s="77">
        <v>-9</v>
      </c>
    </row>
    <row r="24" spans="1:2" x14ac:dyDescent="0.25">
      <c r="A24" s="76" t="s">
        <v>520</v>
      </c>
      <c r="B24" s="77">
        <v>12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A3" sqref="A3:B549"/>
    </sheetView>
  </sheetViews>
  <sheetFormatPr baseColWidth="10" defaultRowHeight="15" x14ac:dyDescent="0.25"/>
  <cols>
    <col min="4" max="4" width="13.5703125" customWidth="1"/>
  </cols>
  <sheetData>
    <row r="1" spans="1:4" x14ac:dyDescent="0.25">
      <c r="A1" t="s">
        <v>1752</v>
      </c>
      <c r="B1" t="s">
        <v>1750</v>
      </c>
      <c r="C1" t="s">
        <v>1825</v>
      </c>
      <c r="D1" t="s">
        <v>1753</v>
      </c>
    </row>
    <row r="2" spans="1:4" x14ac:dyDescent="0.25">
      <c r="A2" t="s">
        <v>1307</v>
      </c>
      <c r="B2">
        <v>1</v>
      </c>
      <c r="D2">
        <v>1</v>
      </c>
    </row>
    <row r="3" spans="1:4" x14ac:dyDescent="0.25">
      <c r="A3" t="s">
        <v>1307</v>
      </c>
      <c r="B3">
        <v>1</v>
      </c>
      <c r="D3">
        <v>1</v>
      </c>
    </row>
    <row r="4" spans="1:4" x14ac:dyDescent="0.25">
      <c r="A4" t="s">
        <v>1307</v>
      </c>
      <c r="B4">
        <v>1</v>
      </c>
      <c r="D4">
        <v>1</v>
      </c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47"/>
  <sheetViews>
    <sheetView workbookViewId="0">
      <selection activeCell="A3" sqref="A3:B549"/>
    </sheetView>
  </sheetViews>
  <sheetFormatPr baseColWidth="10" defaultRowHeight="15" x14ac:dyDescent="0.25"/>
  <cols>
    <col min="1" max="1" width="17.5703125" bestFit="1" customWidth="1"/>
    <col min="2" max="2" width="19.5703125" bestFit="1" customWidth="1"/>
  </cols>
  <sheetData>
    <row r="3" spans="1:2" x14ac:dyDescent="0.25">
      <c r="A3" s="75" t="s">
        <v>1492</v>
      </c>
      <c r="B3" t="s">
        <v>1754</v>
      </c>
    </row>
    <row r="4" spans="1:2" x14ac:dyDescent="0.25">
      <c r="A4" s="76" t="s">
        <v>1307</v>
      </c>
      <c r="B4" s="77">
        <v>3</v>
      </c>
    </row>
    <row r="5" spans="1:2" x14ac:dyDescent="0.25">
      <c r="A5" s="76" t="s">
        <v>980</v>
      </c>
      <c r="B5" s="77">
        <v>1</v>
      </c>
    </row>
    <row r="6" spans="1:2" x14ac:dyDescent="0.25">
      <c r="A6" s="76" t="s">
        <v>1224</v>
      </c>
      <c r="B6" s="77">
        <v>1</v>
      </c>
    </row>
    <row r="7" spans="1:2" x14ac:dyDescent="0.25">
      <c r="A7" s="76" t="s">
        <v>1194</v>
      </c>
      <c r="B7" s="77">
        <v>1</v>
      </c>
    </row>
    <row r="8" spans="1:2" x14ac:dyDescent="0.25">
      <c r="A8" s="76" t="s">
        <v>974</v>
      </c>
      <c r="B8" s="77">
        <v>1</v>
      </c>
    </row>
    <row r="9" spans="1:2" x14ac:dyDescent="0.25">
      <c r="A9" s="76" t="s">
        <v>1228</v>
      </c>
      <c r="B9" s="77">
        <v>1</v>
      </c>
    </row>
    <row r="10" spans="1:2" x14ac:dyDescent="0.25">
      <c r="A10" s="76" t="s">
        <v>975</v>
      </c>
      <c r="B10" s="77">
        <v>1</v>
      </c>
    </row>
    <row r="11" spans="1:2" x14ac:dyDescent="0.25">
      <c r="A11" s="76" t="s">
        <v>981</v>
      </c>
      <c r="B11" s="77">
        <v>1</v>
      </c>
    </row>
    <row r="12" spans="1:2" x14ac:dyDescent="0.25">
      <c r="A12" s="76" t="s">
        <v>976</v>
      </c>
      <c r="B12" s="77">
        <v>1</v>
      </c>
    </row>
    <row r="13" spans="1:2" x14ac:dyDescent="0.25">
      <c r="A13" s="76" t="s">
        <v>1220</v>
      </c>
      <c r="B13" s="77">
        <v>1</v>
      </c>
    </row>
    <row r="14" spans="1:2" x14ac:dyDescent="0.25">
      <c r="A14" s="76" t="s">
        <v>977</v>
      </c>
      <c r="B14" s="77">
        <v>1</v>
      </c>
    </row>
    <row r="15" spans="1:2" x14ac:dyDescent="0.25">
      <c r="A15" s="76" t="s">
        <v>1226</v>
      </c>
      <c r="B15" s="77">
        <v>1</v>
      </c>
    </row>
    <row r="16" spans="1:2" x14ac:dyDescent="0.25">
      <c r="A16" s="76" t="s">
        <v>978</v>
      </c>
      <c r="B16" s="77">
        <v>1</v>
      </c>
    </row>
    <row r="17" spans="1:2" x14ac:dyDescent="0.25">
      <c r="A17" s="76" t="s">
        <v>1238</v>
      </c>
      <c r="B17" s="77">
        <v>1</v>
      </c>
    </row>
    <row r="18" spans="1:2" x14ac:dyDescent="0.25">
      <c r="A18" s="76" t="s">
        <v>979</v>
      </c>
      <c r="B18" s="77">
        <v>1</v>
      </c>
    </row>
    <row r="19" spans="1:2" x14ac:dyDescent="0.25">
      <c r="A19" s="76" t="s">
        <v>1248</v>
      </c>
      <c r="B19" s="77">
        <v>1</v>
      </c>
    </row>
    <row r="20" spans="1:2" x14ac:dyDescent="0.25">
      <c r="A20" s="76" t="s">
        <v>1725</v>
      </c>
      <c r="B20" s="77">
        <v>1</v>
      </c>
    </row>
    <row r="21" spans="1:2" x14ac:dyDescent="0.25">
      <c r="A21" s="76" t="s">
        <v>1727</v>
      </c>
      <c r="B21" s="77">
        <v>1</v>
      </c>
    </row>
    <row r="22" spans="1:2" x14ac:dyDescent="0.25">
      <c r="A22" s="76" t="s">
        <v>1728</v>
      </c>
      <c r="B22" s="77">
        <v>1</v>
      </c>
    </row>
    <row r="23" spans="1:2" hidden="1" x14ac:dyDescent="0.25">
      <c r="A23" s="76" t="s">
        <v>1527</v>
      </c>
      <c r="B23" s="77">
        <v>0</v>
      </c>
    </row>
    <row r="24" spans="1:2" hidden="1" x14ac:dyDescent="0.25">
      <c r="A24" s="76" t="s">
        <v>895</v>
      </c>
      <c r="B24" s="77">
        <v>0</v>
      </c>
    </row>
    <row r="25" spans="1:2" hidden="1" x14ac:dyDescent="0.25">
      <c r="A25" s="76" t="s">
        <v>1135</v>
      </c>
      <c r="B25" s="77">
        <v>0</v>
      </c>
    </row>
    <row r="26" spans="1:2" hidden="1" x14ac:dyDescent="0.25">
      <c r="A26" s="76" t="s">
        <v>906</v>
      </c>
      <c r="B26" s="77">
        <v>0</v>
      </c>
    </row>
    <row r="27" spans="1:2" hidden="1" x14ac:dyDescent="0.25">
      <c r="A27" s="76" t="s">
        <v>1543</v>
      </c>
      <c r="B27" s="77">
        <v>0</v>
      </c>
    </row>
    <row r="28" spans="1:2" hidden="1" x14ac:dyDescent="0.25">
      <c r="A28" s="76" t="s">
        <v>908</v>
      </c>
      <c r="B28" s="77">
        <v>0</v>
      </c>
    </row>
    <row r="29" spans="1:2" hidden="1" x14ac:dyDescent="0.25">
      <c r="A29" s="76" t="s">
        <v>1106</v>
      </c>
      <c r="B29" s="77">
        <v>0</v>
      </c>
    </row>
    <row r="30" spans="1:2" hidden="1" x14ac:dyDescent="0.25">
      <c r="A30" s="76" t="s">
        <v>910</v>
      </c>
      <c r="B30" s="77">
        <v>0</v>
      </c>
    </row>
    <row r="31" spans="1:2" hidden="1" x14ac:dyDescent="0.25">
      <c r="A31" s="76" t="s">
        <v>1164</v>
      </c>
      <c r="B31" s="77">
        <v>0</v>
      </c>
    </row>
    <row r="32" spans="1:2" hidden="1" x14ac:dyDescent="0.25">
      <c r="A32" s="76" t="s">
        <v>912</v>
      </c>
      <c r="B32" s="77">
        <v>0</v>
      </c>
    </row>
    <row r="33" spans="1:2" hidden="1" x14ac:dyDescent="0.25">
      <c r="A33" s="76" t="s">
        <v>898</v>
      </c>
      <c r="B33" s="77">
        <v>0</v>
      </c>
    </row>
    <row r="34" spans="1:2" hidden="1" x14ac:dyDescent="0.25">
      <c r="A34" s="76" t="s">
        <v>914</v>
      </c>
      <c r="B34" s="77">
        <v>0</v>
      </c>
    </row>
    <row r="35" spans="1:2" hidden="1" x14ac:dyDescent="0.25">
      <c r="A35" s="76" t="s">
        <v>1281</v>
      </c>
      <c r="B35" s="77">
        <v>0</v>
      </c>
    </row>
    <row r="36" spans="1:2" hidden="1" x14ac:dyDescent="0.25">
      <c r="A36" s="76" t="s">
        <v>916</v>
      </c>
      <c r="B36" s="77">
        <v>0</v>
      </c>
    </row>
    <row r="37" spans="1:2" hidden="1" x14ac:dyDescent="0.25">
      <c r="A37" s="76" t="s">
        <v>1091</v>
      </c>
      <c r="B37" s="77">
        <v>0</v>
      </c>
    </row>
    <row r="38" spans="1:2" hidden="1" x14ac:dyDescent="0.25">
      <c r="A38" s="76" t="s">
        <v>918</v>
      </c>
      <c r="B38" s="77">
        <v>0</v>
      </c>
    </row>
    <row r="39" spans="1:2" hidden="1" x14ac:dyDescent="0.25">
      <c r="A39" s="76" t="s">
        <v>1121</v>
      </c>
      <c r="B39" s="77">
        <v>0</v>
      </c>
    </row>
    <row r="40" spans="1:2" hidden="1" x14ac:dyDescent="0.25">
      <c r="A40" s="76" t="s">
        <v>920</v>
      </c>
      <c r="B40" s="77">
        <v>0</v>
      </c>
    </row>
    <row r="41" spans="1:2" hidden="1" x14ac:dyDescent="0.25">
      <c r="A41" s="76" t="s">
        <v>1150</v>
      </c>
      <c r="B41" s="77">
        <v>0</v>
      </c>
    </row>
    <row r="42" spans="1:2" hidden="1" x14ac:dyDescent="0.25">
      <c r="A42" s="76" t="s">
        <v>1506</v>
      </c>
      <c r="B42" s="77">
        <v>0</v>
      </c>
    </row>
    <row r="43" spans="1:2" hidden="1" x14ac:dyDescent="0.25">
      <c r="A43" s="76" t="s">
        <v>1180</v>
      </c>
      <c r="B43" s="77">
        <v>0</v>
      </c>
    </row>
    <row r="44" spans="1:2" hidden="1" x14ac:dyDescent="0.25">
      <c r="A44" s="76" t="s">
        <v>1548</v>
      </c>
      <c r="B44" s="77">
        <v>0</v>
      </c>
    </row>
    <row r="45" spans="1:2" hidden="1" x14ac:dyDescent="0.25">
      <c r="A45" s="76" t="s">
        <v>1210</v>
      </c>
      <c r="B45" s="77">
        <v>0</v>
      </c>
    </row>
    <row r="46" spans="1:2" hidden="1" x14ac:dyDescent="0.25">
      <c r="A46" s="76" t="s">
        <v>1616</v>
      </c>
      <c r="B46" s="77">
        <v>0</v>
      </c>
    </row>
    <row r="47" spans="1:2" hidden="1" x14ac:dyDescent="0.25">
      <c r="A47" s="76" t="s">
        <v>1240</v>
      </c>
      <c r="B47" s="77">
        <v>0</v>
      </c>
    </row>
    <row r="48" spans="1:2" hidden="1" x14ac:dyDescent="0.25">
      <c r="A48" s="76" t="s">
        <v>922</v>
      </c>
      <c r="B48" s="77">
        <v>0</v>
      </c>
    </row>
    <row r="49" spans="1:2" hidden="1" x14ac:dyDescent="0.25">
      <c r="A49" s="76" t="s">
        <v>1271</v>
      </c>
      <c r="B49" s="77">
        <v>0</v>
      </c>
    </row>
    <row r="50" spans="1:2" hidden="1" x14ac:dyDescent="0.25">
      <c r="A50" s="76" t="s">
        <v>924</v>
      </c>
      <c r="B50" s="77">
        <v>0</v>
      </c>
    </row>
    <row r="51" spans="1:2" hidden="1" x14ac:dyDescent="0.25">
      <c r="A51" s="76" t="s">
        <v>1581</v>
      </c>
      <c r="B51" s="77">
        <v>0</v>
      </c>
    </row>
    <row r="52" spans="1:2" hidden="1" x14ac:dyDescent="0.25">
      <c r="A52" s="76" t="s">
        <v>926</v>
      </c>
      <c r="B52" s="77">
        <v>0</v>
      </c>
    </row>
    <row r="53" spans="1:2" hidden="1" x14ac:dyDescent="0.25">
      <c r="A53" s="76" t="s">
        <v>1084</v>
      </c>
      <c r="B53" s="77">
        <v>0</v>
      </c>
    </row>
    <row r="54" spans="1:2" hidden="1" x14ac:dyDescent="0.25">
      <c r="A54" s="76" t="s">
        <v>928</v>
      </c>
      <c r="B54" s="77">
        <v>0</v>
      </c>
    </row>
    <row r="55" spans="1:2" hidden="1" x14ac:dyDescent="0.25">
      <c r="A55" s="76" t="s">
        <v>1099</v>
      </c>
      <c r="B55" s="77">
        <v>0</v>
      </c>
    </row>
    <row r="56" spans="1:2" hidden="1" x14ac:dyDescent="0.25">
      <c r="A56" s="76" t="s">
        <v>930</v>
      </c>
      <c r="B56" s="77">
        <v>0</v>
      </c>
    </row>
    <row r="57" spans="1:2" hidden="1" x14ac:dyDescent="0.25">
      <c r="A57" s="76" t="s">
        <v>1114</v>
      </c>
      <c r="B57" s="77">
        <v>0</v>
      </c>
    </row>
    <row r="58" spans="1:2" hidden="1" x14ac:dyDescent="0.25">
      <c r="A58" s="76" t="s">
        <v>932</v>
      </c>
      <c r="B58" s="77">
        <v>0</v>
      </c>
    </row>
    <row r="59" spans="1:2" hidden="1" x14ac:dyDescent="0.25">
      <c r="A59" s="76" t="s">
        <v>1129</v>
      </c>
      <c r="B59" s="77">
        <v>0</v>
      </c>
    </row>
    <row r="60" spans="1:2" hidden="1" x14ac:dyDescent="0.25">
      <c r="A60" s="76" t="s">
        <v>934</v>
      </c>
      <c r="B60" s="77">
        <v>0</v>
      </c>
    </row>
    <row r="61" spans="1:2" hidden="1" x14ac:dyDescent="0.25">
      <c r="A61" s="76" t="s">
        <v>1143</v>
      </c>
      <c r="B61" s="77">
        <v>0</v>
      </c>
    </row>
    <row r="62" spans="1:2" hidden="1" x14ac:dyDescent="0.25">
      <c r="A62" s="76" t="s">
        <v>936</v>
      </c>
      <c r="B62" s="77">
        <v>0</v>
      </c>
    </row>
    <row r="63" spans="1:2" hidden="1" x14ac:dyDescent="0.25">
      <c r="A63" s="76" t="s">
        <v>1157</v>
      </c>
      <c r="B63" s="77">
        <v>0</v>
      </c>
    </row>
    <row r="64" spans="1:2" hidden="1" x14ac:dyDescent="0.25">
      <c r="A64" s="76" t="s">
        <v>938</v>
      </c>
      <c r="B64" s="77">
        <v>0</v>
      </c>
    </row>
    <row r="65" spans="1:2" hidden="1" x14ac:dyDescent="0.25">
      <c r="A65" s="76" t="s">
        <v>1172</v>
      </c>
      <c r="B65" s="77">
        <v>0</v>
      </c>
    </row>
    <row r="66" spans="1:2" hidden="1" x14ac:dyDescent="0.25">
      <c r="A66" s="76" t="s">
        <v>940</v>
      </c>
      <c r="B66" s="77">
        <v>0</v>
      </c>
    </row>
    <row r="67" spans="1:2" hidden="1" x14ac:dyDescent="0.25">
      <c r="A67" s="76" t="s">
        <v>1186</v>
      </c>
      <c r="B67" s="77">
        <v>0</v>
      </c>
    </row>
    <row r="68" spans="1:2" hidden="1" x14ac:dyDescent="0.25">
      <c r="A68" s="76" t="s">
        <v>942</v>
      </c>
      <c r="B68" s="77">
        <v>0</v>
      </c>
    </row>
    <row r="69" spans="1:2" hidden="1" x14ac:dyDescent="0.25">
      <c r="A69" s="76" t="s">
        <v>1202</v>
      </c>
      <c r="B69" s="77">
        <v>0</v>
      </c>
    </row>
    <row r="70" spans="1:2" hidden="1" x14ac:dyDescent="0.25">
      <c r="A70" s="76" t="s">
        <v>943</v>
      </c>
      <c r="B70" s="77">
        <v>0</v>
      </c>
    </row>
    <row r="71" spans="1:2" hidden="1" x14ac:dyDescent="0.25">
      <c r="A71" s="76" t="s">
        <v>1218</v>
      </c>
      <c r="B71" s="77">
        <v>0</v>
      </c>
    </row>
    <row r="72" spans="1:2" hidden="1" x14ac:dyDescent="0.25">
      <c r="A72" s="76" t="s">
        <v>945</v>
      </c>
      <c r="B72" s="77">
        <v>0</v>
      </c>
    </row>
    <row r="73" spans="1:2" hidden="1" x14ac:dyDescent="0.25">
      <c r="A73" s="76" t="s">
        <v>1232</v>
      </c>
      <c r="B73" s="77">
        <v>0</v>
      </c>
    </row>
    <row r="74" spans="1:2" hidden="1" x14ac:dyDescent="0.25">
      <c r="A74" s="76" t="s">
        <v>947</v>
      </c>
      <c r="B74" s="77">
        <v>0</v>
      </c>
    </row>
    <row r="75" spans="1:2" hidden="1" x14ac:dyDescent="0.25">
      <c r="A75" s="76" t="s">
        <v>1430</v>
      </c>
      <c r="B75" s="77">
        <v>0</v>
      </c>
    </row>
    <row r="76" spans="1:2" hidden="1" x14ac:dyDescent="0.25">
      <c r="A76" s="76" t="s">
        <v>949</v>
      </c>
      <c r="B76" s="77">
        <v>0</v>
      </c>
    </row>
    <row r="77" spans="1:2" hidden="1" x14ac:dyDescent="0.25">
      <c r="A77" s="76" t="s">
        <v>1592</v>
      </c>
      <c r="B77" s="77">
        <v>0</v>
      </c>
    </row>
    <row r="78" spans="1:2" hidden="1" x14ac:dyDescent="0.25">
      <c r="A78" s="76" t="s">
        <v>951</v>
      </c>
      <c r="B78" s="77">
        <v>0</v>
      </c>
    </row>
    <row r="79" spans="1:2" hidden="1" x14ac:dyDescent="0.25">
      <c r="A79" s="76" t="s">
        <v>1276</v>
      </c>
      <c r="B79" s="77">
        <v>0</v>
      </c>
    </row>
    <row r="80" spans="1:2" hidden="1" x14ac:dyDescent="0.25">
      <c r="A80" s="76" t="s">
        <v>1666</v>
      </c>
      <c r="B80" s="77">
        <v>0</v>
      </c>
    </row>
    <row r="81" spans="1:2" hidden="1" x14ac:dyDescent="0.25">
      <c r="A81" s="76" t="s">
        <v>1070</v>
      </c>
      <c r="B81" s="77">
        <v>0</v>
      </c>
    </row>
    <row r="82" spans="1:2" hidden="1" x14ac:dyDescent="0.25">
      <c r="A82" s="76" t="s">
        <v>953</v>
      </c>
      <c r="B82" s="77">
        <v>0</v>
      </c>
    </row>
    <row r="83" spans="1:2" hidden="1" x14ac:dyDescent="0.25">
      <c r="A83" s="76" t="s">
        <v>1076</v>
      </c>
      <c r="B83" s="77">
        <v>0</v>
      </c>
    </row>
    <row r="84" spans="1:2" hidden="1" x14ac:dyDescent="0.25">
      <c r="A84" s="76" t="s">
        <v>955</v>
      </c>
      <c r="B84" s="77">
        <v>0</v>
      </c>
    </row>
    <row r="85" spans="1:2" hidden="1" x14ac:dyDescent="0.25">
      <c r="A85" s="76" t="s">
        <v>1080</v>
      </c>
      <c r="B85" s="77">
        <v>0</v>
      </c>
    </row>
    <row r="86" spans="1:2" hidden="1" x14ac:dyDescent="0.25">
      <c r="A86" s="76" t="s">
        <v>957</v>
      </c>
      <c r="B86" s="77">
        <v>0</v>
      </c>
    </row>
    <row r="87" spans="1:2" hidden="1" x14ac:dyDescent="0.25">
      <c r="A87" s="76" t="s">
        <v>1088</v>
      </c>
      <c r="B87" s="77">
        <v>0</v>
      </c>
    </row>
    <row r="88" spans="1:2" hidden="1" x14ac:dyDescent="0.25">
      <c r="A88" s="76" t="s">
        <v>959</v>
      </c>
      <c r="B88" s="77">
        <v>0</v>
      </c>
    </row>
    <row r="89" spans="1:2" hidden="1" x14ac:dyDescent="0.25">
      <c r="A89" s="76" t="s">
        <v>1095</v>
      </c>
      <c r="B89" s="77">
        <v>0</v>
      </c>
    </row>
    <row r="90" spans="1:2" hidden="1" x14ac:dyDescent="0.25">
      <c r="A90" s="76" t="s">
        <v>961</v>
      </c>
      <c r="B90" s="77">
        <v>0</v>
      </c>
    </row>
    <row r="91" spans="1:2" hidden="1" x14ac:dyDescent="0.25">
      <c r="A91" s="76" t="s">
        <v>1102</v>
      </c>
      <c r="B91" s="77">
        <v>0</v>
      </c>
    </row>
    <row r="92" spans="1:2" hidden="1" x14ac:dyDescent="0.25">
      <c r="A92" s="76" t="s">
        <v>963</v>
      </c>
      <c r="B92" s="77">
        <v>0</v>
      </c>
    </row>
    <row r="93" spans="1:2" hidden="1" x14ac:dyDescent="0.25">
      <c r="A93" s="76" t="s">
        <v>1110</v>
      </c>
      <c r="B93" s="77">
        <v>0</v>
      </c>
    </row>
    <row r="94" spans="1:2" hidden="1" x14ac:dyDescent="0.25">
      <c r="A94" s="76" t="s">
        <v>965</v>
      </c>
      <c r="B94" s="77">
        <v>0</v>
      </c>
    </row>
    <row r="95" spans="1:2" hidden="1" x14ac:dyDescent="0.25">
      <c r="A95" s="76" t="s">
        <v>1117</v>
      </c>
      <c r="B95" s="77">
        <v>0</v>
      </c>
    </row>
    <row r="96" spans="1:2" hidden="1" x14ac:dyDescent="0.25">
      <c r="A96" s="76" t="s">
        <v>967</v>
      </c>
      <c r="B96" s="77">
        <v>0</v>
      </c>
    </row>
    <row r="97" spans="1:2" hidden="1" x14ac:dyDescent="0.25">
      <c r="A97" s="76" t="s">
        <v>1125</v>
      </c>
      <c r="B97" s="77">
        <v>0</v>
      </c>
    </row>
    <row r="98" spans="1:2" hidden="1" x14ac:dyDescent="0.25">
      <c r="A98" s="76" t="s">
        <v>1299</v>
      </c>
      <c r="B98" s="77">
        <v>0</v>
      </c>
    </row>
    <row r="99" spans="1:2" hidden="1" x14ac:dyDescent="0.25">
      <c r="A99" s="76" t="s">
        <v>1131</v>
      </c>
      <c r="B99" s="77">
        <v>0</v>
      </c>
    </row>
    <row r="100" spans="1:2" hidden="1" x14ac:dyDescent="0.25">
      <c r="A100" s="76" t="s">
        <v>1301</v>
      </c>
      <c r="B100" s="77">
        <v>0</v>
      </c>
    </row>
    <row r="101" spans="1:2" hidden="1" x14ac:dyDescent="0.25">
      <c r="A101" s="76" t="s">
        <v>1139</v>
      </c>
      <c r="B101" s="77">
        <v>0</v>
      </c>
    </row>
    <row r="102" spans="1:2" hidden="1" x14ac:dyDescent="0.25">
      <c r="A102" s="76" t="s">
        <v>1508</v>
      </c>
      <c r="B102" s="77">
        <v>0</v>
      </c>
    </row>
    <row r="103" spans="1:2" hidden="1" x14ac:dyDescent="0.25">
      <c r="A103" s="76" t="s">
        <v>1147</v>
      </c>
      <c r="B103" s="77">
        <v>0</v>
      </c>
    </row>
    <row r="104" spans="1:2" hidden="1" x14ac:dyDescent="0.25">
      <c r="A104" s="76" t="s">
        <v>1377</v>
      </c>
      <c r="B104" s="77">
        <v>0</v>
      </c>
    </row>
    <row r="105" spans="1:2" hidden="1" x14ac:dyDescent="0.25">
      <c r="A105" s="76" t="s">
        <v>1154</v>
      </c>
      <c r="B105" s="77">
        <v>0</v>
      </c>
    </row>
    <row r="106" spans="1:2" hidden="1" x14ac:dyDescent="0.25">
      <c r="A106" s="76" t="s">
        <v>1379</v>
      </c>
      <c r="B106" s="77">
        <v>0</v>
      </c>
    </row>
    <row r="107" spans="1:2" hidden="1" x14ac:dyDescent="0.25">
      <c r="A107" s="76" t="s">
        <v>1161</v>
      </c>
      <c r="B107" s="77">
        <v>0</v>
      </c>
    </row>
    <row r="108" spans="1:2" hidden="1" x14ac:dyDescent="0.25">
      <c r="A108" s="76" t="s">
        <v>1510</v>
      </c>
      <c r="B108" s="77">
        <v>0</v>
      </c>
    </row>
    <row r="109" spans="1:2" hidden="1" x14ac:dyDescent="0.25">
      <c r="A109" s="76" t="s">
        <v>1168</v>
      </c>
      <c r="B109" s="77">
        <v>0</v>
      </c>
    </row>
    <row r="110" spans="1:2" hidden="1" x14ac:dyDescent="0.25">
      <c r="A110" s="76" t="s">
        <v>1632</v>
      </c>
      <c r="B110" s="77">
        <v>0</v>
      </c>
    </row>
    <row r="111" spans="1:2" hidden="1" x14ac:dyDescent="0.25">
      <c r="A111" s="76" t="s">
        <v>1176</v>
      </c>
      <c r="B111" s="77">
        <v>0</v>
      </c>
    </row>
    <row r="112" spans="1:2" hidden="1" x14ac:dyDescent="0.25">
      <c r="A112" s="76" t="s">
        <v>1656</v>
      </c>
      <c r="B112" s="77">
        <v>0</v>
      </c>
    </row>
    <row r="113" spans="1:2" hidden="1" x14ac:dyDescent="0.25">
      <c r="A113" s="76" t="s">
        <v>1183</v>
      </c>
      <c r="B113" s="77">
        <v>0</v>
      </c>
    </row>
    <row r="114" spans="1:2" hidden="1" x14ac:dyDescent="0.25">
      <c r="A114" s="76" t="s">
        <v>1644</v>
      </c>
      <c r="B114" s="77">
        <v>0</v>
      </c>
    </row>
    <row r="115" spans="1:2" hidden="1" x14ac:dyDescent="0.25">
      <c r="A115" s="76" t="s">
        <v>1190</v>
      </c>
      <c r="B115" s="77">
        <v>0</v>
      </c>
    </row>
    <row r="116" spans="1:2" hidden="1" x14ac:dyDescent="0.25">
      <c r="A116" s="76" t="s">
        <v>1657</v>
      </c>
      <c r="B116" s="77">
        <v>0</v>
      </c>
    </row>
    <row r="117" spans="1:2" hidden="1" x14ac:dyDescent="0.25">
      <c r="A117" s="76" t="s">
        <v>1198</v>
      </c>
      <c r="B117" s="77">
        <v>0</v>
      </c>
    </row>
    <row r="118" spans="1:2" hidden="1" x14ac:dyDescent="0.25">
      <c r="A118" s="76" t="s">
        <v>1668</v>
      </c>
      <c r="B118" s="77">
        <v>0</v>
      </c>
    </row>
    <row r="119" spans="1:2" hidden="1" x14ac:dyDescent="0.25">
      <c r="A119" s="76" t="s">
        <v>1206</v>
      </c>
      <c r="B119" s="77">
        <v>0</v>
      </c>
    </row>
    <row r="120" spans="1:2" hidden="1" x14ac:dyDescent="0.25">
      <c r="A120" s="76" t="s">
        <v>1900</v>
      </c>
      <c r="B120" s="77">
        <v>0</v>
      </c>
    </row>
    <row r="121" spans="1:2" hidden="1" x14ac:dyDescent="0.25">
      <c r="A121" s="76" t="s">
        <v>1214</v>
      </c>
      <c r="B121" s="77">
        <v>0</v>
      </c>
    </row>
    <row r="122" spans="1:2" hidden="1" x14ac:dyDescent="0.25">
      <c r="A122" s="76" t="s">
        <v>1901</v>
      </c>
      <c r="B122" s="77">
        <v>0</v>
      </c>
    </row>
    <row r="123" spans="1:2" hidden="1" x14ac:dyDescent="0.25">
      <c r="A123" s="76" t="s">
        <v>1222</v>
      </c>
      <c r="B123" s="77">
        <v>0</v>
      </c>
    </row>
    <row r="124" spans="1:2" hidden="1" x14ac:dyDescent="0.25">
      <c r="A124" s="76" t="s">
        <v>1907</v>
      </c>
      <c r="B124" s="77">
        <v>0</v>
      </c>
    </row>
    <row r="125" spans="1:2" hidden="1" x14ac:dyDescent="0.25">
      <c r="A125" s="76" t="s">
        <v>902</v>
      </c>
      <c r="B125" s="77">
        <v>0</v>
      </c>
    </row>
    <row r="126" spans="1:2" hidden="1" x14ac:dyDescent="0.25">
      <c r="A126" s="76" t="s">
        <v>1908</v>
      </c>
      <c r="B126" s="77">
        <v>0</v>
      </c>
    </row>
    <row r="127" spans="1:2" hidden="1" x14ac:dyDescent="0.25">
      <c r="A127" s="76" t="s">
        <v>1236</v>
      </c>
      <c r="B127" s="77">
        <v>0</v>
      </c>
    </row>
    <row r="128" spans="1:2" hidden="1" x14ac:dyDescent="0.25">
      <c r="A128" s="76" t="s">
        <v>969</v>
      </c>
      <c r="B128" s="77">
        <v>0</v>
      </c>
    </row>
    <row r="129" spans="1:2" hidden="1" x14ac:dyDescent="0.25">
      <c r="A129" s="76" t="s">
        <v>1244</v>
      </c>
      <c r="B129" s="77">
        <v>0</v>
      </c>
    </row>
    <row r="130" spans="1:2" hidden="1" x14ac:dyDescent="0.25">
      <c r="A130" s="76" t="s">
        <v>970</v>
      </c>
      <c r="B130" s="77">
        <v>0</v>
      </c>
    </row>
    <row r="131" spans="1:2" hidden="1" x14ac:dyDescent="0.25">
      <c r="A131" s="76" t="s">
        <v>1523</v>
      </c>
      <c r="B131" s="77">
        <v>0</v>
      </c>
    </row>
    <row r="132" spans="1:2" hidden="1" x14ac:dyDescent="0.25">
      <c r="A132" s="76" t="s">
        <v>971</v>
      </c>
      <c r="B132" s="77">
        <v>0</v>
      </c>
    </row>
    <row r="133" spans="1:2" hidden="1" x14ac:dyDescent="0.25">
      <c r="A133" s="76" t="s">
        <v>1583</v>
      </c>
      <c r="B133" s="77">
        <v>0</v>
      </c>
    </row>
    <row r="134" spans="1:2" hidden="1" x14ac:dyDescent="0.25">
      <c r="A134" s="76" t="s">
        <v>972</v>
      </c>
      <c r="B134" s="77">
        <v>0</v>
      </c>
    </row>
    <row r="135" spans="1:2" hidden="1" x14ac:dyDescent="0.25">
      <c r="A135" s="76" t="s">
        <v>1820</v>
      </c>
      <c r="B135" s="77">
        <v>0</v>
      </c>
    </row>
    <row r="136" spans="1:2" hidden="1" x14ac:dyDescent="0.25">
      <c r="A136" s="76" t="s">
        <v>1746</v>
      </c>
      <c r="B136" s="77">
        <v>0</v>
      </c>
    </row>
    <row r="137" spans="1:2" hidden="1" x14ac:dyDescent="0.25">
      <c r="A137" s="76" t="s">
        <v>1274</v>
      </c>
      <c r="B137" s="77">
        <v>0</v>
      </c>
    </row>
    <row r="138" spans="1:2" hidden="1" x14ac:dyDescent="0.25">
      <c r="A138" s="76" t="s">
        <v>1876</v>
      </c>
      <c r="B138" s="77">
        <v>0</v>
      </c>
    </row>
    <row r="139" spans="1:2" hidden="1" x14ac:dyDescent="0.25">
      <c r="A139" s="76" t="s">
        <v>1278</v>
      </c>
      <c r="B139" s="77">
        <v>0</v>
      </c>
    </row>
    <row r="140" spans="1:2" hidden="1" x14ac:dyDescent="0.25">
      <c r="A140" s="76" t="s">
        <v>885</v>
      </c>
      <c r="B140" s="77">
        <v>0</v>
      </c>
    </row>
    <row r="141" spans="1:2" hidden="1" x14ac:dyDescent="0.25">
      <c r="A141" s="76" t="s">
        <v>1744</v>
      </c>
      <c r="B141" s="77">
        <v>0</v>
      </c>
    </row>
    <row r="142" spans="1:2" hidden="1" x14ac:dyDescent="0.25">
      <c r="A142" s="76" t="s">
        <v>887</v>
      </c>
      <c r="B142" s="77">
        <v>0</v>
      </c>
    </row>
    <row r="143" spans="1:2" hidden="1" x14ac:dyDescent="0.25">
      <c r="A143" s="76" t="s">
        <v>1514</v>
      </c>
      <c r="B143" s="77">
        <v>0</v>
      </c>
    </row>
    <row r="144" spans="1:2" hidden="1" x14ac:dyDescent="0.25">
      <c r="A144" s="76" t="s">
        <v>888</v>
      </c>
      <c r="B144" s="77">
        <v>0</v>
      </c>
    </row>
    <row r="145" spans="1:2" hidden="1" x14ac:dyDescent="0.25">
      <c r="A145" s="76" t="s">
        <v>1074</v>
      </c>
      <c r="B145" s="77">
        <v>0</v>
      </c>
    </row>
    <row r="146" spans="1:2" hidden="1" x14ac:dyDescent="0.25">
      <c r="A146" s="76" t="s">
        <v>890</v>
      </c>
      <c r="B146" s="77">
        <v>0</v>
      </c>
    </row>
    <row r="147" spans="1:2" hidden="1" x14ac:dyDescent="0.25">
      <c r="A147" s="76" t="s">
        <v>1521</v>
      </c>
      <c r="B147" s="77">
        <v>0</v>
      </c>
    </row>
    <row r="148" spans="1:2" hidden="1" x14ac:dyDescent="0.25">
      <c r="A148" s="76" t="s">
        <v>892</v>
      </c>
      <c r="B148" s="77">
        <v>0</v>
      </c>
    </row>
    <row r="149" spans="1:2" hidden="1" x14ac:dyDescent="0.25">
      <c r="A149" s="76" t="s">
        <v>1078</v>
      </c>
      <c r="B149" s="77">
        <v>0</v>
      </c>
    </row>
    <row r="150" spans="1:2" hidden="1" x14ac:dyDescent="0.25">
      <c r="A150" s="76" t="s">
        <v>894</v>
      </c>
      <c r="B150" s="77">
        <v>0</v>
      </c>
    </row>
    <row r="151" spans="1:2" hidden="1" x14ac:dyDescent="0.25">
      <c r="A151" s="76" t="s">
        <v>1082</v>
      </c>
      <c r="B151" s="77">
        <v>0</v>
      </c>
    </row>
    <row r="152" spans="1:2" hidden="1" x14ac:dyDescent="0.25">
      <c r="A152" s="76" t="s">
        <v>982</v>
      </c>
      <c r="B152" s="77">
        <v>0</v>
      </c>
    </row>
    <row r="153" spans="1:2" hidden="1" x14ac:dyDescent="0.25">
      <c r="A153" s="76" t="s">
        <v>1086</v>
      </c>
      <c r="B153" s="77">
        <v>0</v>
      </c>
    </row>
    <row r="154" spans="1:2" hidden="1" x14ac:dyDescent="0.25">
      <c r="A154" s="76" t="s">
        <v>984</v>
      </c>
      <c r="B154" s="77">
        <v>0</v>
      </c>
    </row>
    <row r="155" spans="1:2" hidden="1" x14ac:dyDescent="0.25">
      <c r="A155" s="76" t="s">
        <v>1089</v>
      </c>
      <c r="B155" s="77">
        <v>0</v>
      </c>
    </row>
    <row r="156" spans="1:2" hidden="1" x14ac:dyDescent="0.25">
      <c r="A156" s="76" t="s">
        <v>986</v>
      </c>
      <c r="B156" s="77">
        <v>0</v>
      </c>
    </row>
    <row r="157" spans="1:2" hidden="1" x14ac:dyDescent="0.25">
      <c r="A157" s="76" t="s">
        <v>1093</v>
      </c>
      <c r="B157" s="77">
        <v>0</v>
      </c>
    </row>
    <row r="158" spans="1:2" hidden="1" x14ac:dyDescent="0.25">
      <c r="A158" s="76" t="s">
        <v>988</v>
      </c>
      <c r="B158" s="77">
        <v>0</v>
      </c>
    </row>
    <row r="159" spans="1:2" hidden="1" x14ac:dyDescent="0.25">
      <c r="A159" s="76" t="s">
        <v>1097</v>
      </c>
      <c r="B159" s="77">
        <v>0</v>
      </c>
    </row>
    <row r="160" spans="1:2" hidden="1" x14ac:dyDescent="0.25">
      <c r="A160" s="76" t="s">
        <v>990</v>
      </c>
      <c r="B160" s="77">
        <v>0</v>
      </c>
    </row>
    <row r="161" spans="1:2" hidden="1" x14ac:dyDescent="0.25">
      <c r="A161" s="76" t="s">
        <v>1101</v>
      </c>
      <c r="B161" s="77">
        <v>0</v>
      </c>
    </row>
    <row r="162" spans="1:2" hidden="1" x14ac:dyDescent="0.25">
      <c r="A162" s="76" t="s">
        <v>992</v>
      </c>
      <c r="B162" s="77">
        <v>0</v>
      </c>
    </row>
    <row r="163" spans="1:2" hidden="1" x14ac:dyDescent="0.25">
      <c r="A163" s="76" t="s">
        <v>1104</v>
      </c>
      <c r="B163" s="77">
        <v>0</v>
      </c>
    </row>
    <row r="164" spans="1:2" hidden="1" x14ac:dyDescent="0.25">
      <c r="A164" s="76" t="s">
        <v>994</v>
      </c>
      <c r="B164" s="77">
        <v>0</v>
      </c>
    </row>
    <row r="165" spans="1:2" hidden="1" x14ac:dyDescent="0.25">
      <c r="A165" s="76" t="s">
        <v>1108</v>
      </c>
      <c r="B165" s="77">
        <v>0</v>
      </c>
    </row>
    <row r="166" spans="1:2" hidden="1" x14ac:dyDescent="0.25">
      <c r="A166" s="76" t="s">
        <v>996</v>
      </c>
      <c r="B166" s="77">
        <v>0</v>
      </c>
    </row>
    <row r="167" spans="1:2" hidden="1" x14ac:dyDescent="0.25">
      <c r="A167" s="76" t="s">
        <v>1112</v>
      </c>
      <c r="B167" s="77">
        <v>0</v>
      </c>
    </row>
    <row r="168" spans="1:2" hidden="1" x14ac:dyDescent="0.25">
      <c r="A168" s="76" t="s">
        <v>997</v>
      </c>
      <c r="B168" s="77">
        <v>0</v>
      </c>
    </row>
    <row r="169" spans="1:2" hidden="1" x14ac:dyDescent="0.25">
      <c r="A169" s="76" t="s">
        <v>1115</v>
      </c>
      <c r="B169" s="77">
        <v>0</v>
      </c>
    </row>
    <row r="170" spans="1:2" hidden="1" x14ac:dyDescent="0.25">
      <c r="A170" s="76" t="s">
        <v>999</v>
      </c>
      <c r="B170" s="77">
        <v>0</v>
      </c>
    </row>
    <row r="171" spans="1:2" hidden="1" x14ac:dyDescent="0.25">
      <c r="A171" s="76" t="s">
        <v>1119</v>
      </c>
      <c r="B171" s="77">
        <v>0</v>
      </c>
    </row>
    <row r="172" spans="1:2" hidden="1" x14ac:dyDescent="0.25">
      <c r="A172" s="76" t="s">
        <v>1001</v>
      </c>
      <c r="B172" s="77">
        <v>0</v>
      </c>
    </row>
    <row r="173" spans="1:2" hidden="1" x14ac:dyDescent="0.25">
      <c r="A173" s="76" t="s">
        <v>1123</v>
      </c>
      <c r="B173" s="77">
        <v>0</v>
      </c>
    </row>
    <row r="174" spans="1:2" hidden="1" x14ac:dyDescent="0.25">
      <c r="A174" s="76" t="s">
        <v>1003</v>
      </c>
      <c r="B174" s="77">
        <v>0</v>
      </c>
    </row>
    <row r="175" spans="1:2" hidden="1" x14ac:dyDescent="0.25">
      <c r="A175" s="76" t="s">
        <v>1127</v>
      </c>
      <c r="B175" s="77">
        <v>0</v>
      </c>
    </row>
    <row r="176" spans="1:2" hidden="1" x14ac:dyDescent="0.25">
      <c r="A176" s="76" t="s">
        <v>1004</v>
      </c>
      <c r="B176" s="77">
        <v>0</v>
      </c>
    </row>
    <row r="177" spans="1:2" hidden="1" x14ac:dyDescent="0.25">
      <c r="A177" s="76" t="s">
        <v>1130</v>
      </c>
      <c r="B177" s="77">
        <v>0</v>
      </c>
    </row>
    <row r="178" spans="1:2" hidden="1" x14ac:dyDescent="0.25">
      <c r="A178" s="76" t="s">
        <v>1006</v>
      </c>
      <c r="B178" s="77">
        <v>0</v>
      </c>
    </row>
    <row r="179" spans="1:2" hidden="1" x14ac:dyDescent="0.25">
      <c r="A179" s="76" t="s">
        <v>1133</v>
      </c>
      <c r="B179" s="77">
        <v>0</v>
      </c>
    </row>
    <row r="180" spans="1:2" hidden="1" x14ac:dyDescent="0.25">
      <c r="A180" s="76" t="s">
        <v>1007</v>
      </c>
      <c r="B180" s="77">
        <v>0</v>
      </c>
    </row>
    <row r="181" spans="1:2" hidden="1" x14ac:dyDescent="0.25">
      <c r="A181" s="76" t="s">
        <v>1137</v>
      </c>
      <c r="B181" s="77">
        <v>0</v>
      </c>
    </row>
    <row r="182" spans="1:2" hidden="1" x14ac:dyDescent="0.25">
      <c r="A182" s="76" t="s">
        <v>1009</v>
      </c>
      <c r="B182" s="77">
        <v>0</v>
      </c>
    </row>
    <row r="183" spans="1:2" hidden="1" x14ac:dyDescent="0.25">
      <c r="A183" s="76" t="s">
        <v>1141</v>
      </c>
      <c r="B183" s="77">
        <v>0</v>
      </c>
    </row>
    <row r="184" spans="1:2" hidden="1" x14ac:dyDescent="0.25">
      <c r="A184" s="76" t="s">
        <v>1011</v>
      </c>
      <c r="B184" s="77">
        <v>0</v>
      </c>
    </row>
    <row r="185" spans="1:2" hidden="1" x14ac:dyDescent="0.25">
      <c r="A185" s="76" t="s">
        <v>1145</v>
      </c>
      <c r="B185" s="77">
        <v>0</v>
      </c>
    </row>
    <row r="186" spans="1:2" hidden="1" x14ac:dyDescent="0.25">
      <c r="A186" s="76" t="s">
        <v>1012</v>
      </c>
      <c r="B186" s="77">
        <v>0</v>
      </c>
    </row>
    <row r="187" spans="1:2" hidden="1" x14ac:dyDescent="0.25">
      <c r="A187" s="76" t="s">
        <v>1148</v>
      </c>
      <c r="B187" s="77">
        <v>0</v>
      </c>
    </row>
    <row r="188" spans="1:2" hidden="1" x14ac:dyDescent="0.25">
      <c r="A188" s="76" t="s">
        <v>1013</v>
      </c>
      <c r="B188" s="77">
        <v>0</v>
      </c>
    </row>
    <row r="189" spans="1:2" hidden="1" x14ac:dyDescent="0.25">
      <c r="A189" s="76" t="s">
        <v>1152</v>
      </c>
      <c r="B189" s="77">
        <v>0</v>
      </c>
    </row>
    <row r="190" spans="1:2" hidden="1" x14ac:dyDescent="0.25">
      <c r="A190" s="76" t="s">
        <v>1891</v>
      </c>
      <c r="B190" s="77">
        <v>0</v>
      </c>
    </row>
    <row r="191" spans="1:2" hidden="1" x14ac:dyDescent="0.25">
      <c r="A191" s="76" t="s">
        <v>1155</v>
      </c>
      <c r="B191" s="77">
        <v>0</v>
      </c>
    </row>
    <row r="192" spans="1:2" hidden="1" x14ac:dyDescent="0.25">
      <c r="A192" s="76" t="s">
        <v>1893</v>
      </c>
      <c r="B192" s="77">
        <v>0</v>
      </c>
    </row>
    <row r="193" spans="1:2" hidden="1" x14ac:dyDescent="0.25">
      <c r="A193" s="76" t="s">
        <v>1159</v>
      </c>
      <c r="B193" s="77">
        <v>0</v>
      </c>
    </row>
    <row r="194" spans="1:2" hidden="1" x14ac:dyDescent="0.25">
      <c r="A194" s="76" t="s">
        <v>1895</v>
      </c>
      <c r="B194" s="77">
        <v>0</v>
      </c>
    </row>
    <row r="195" spans="1:2" hidden="1" x14ac:dyDescent="0.25">
      <c r="A195" s="76" t="s">
        <v>1163</v>
      </c>
      <c r="B195" s="77">
        <v>0</v>
      </c>
    </row>
    <row r="196" spans="1:2" hidden="1" x14ac:dyDescent="0.25">
      <c r="A196" s="76" t="s">
        <v>1015</v>
      </c>
      <c r="B196" s="77">
        <v>0</v>
      </c>
    </row>
    <row r="197" spans="1:2" hidden="1" x14ac:dyDescent="0.25">
      <c r="A197" s="76" t="s">
        <v>1166</v>
      </c>
      <c r="B197" s="77">
        <v>0</v>
      </c>
    </row>
    <row r="198" spans="1:2" hidden="1" x14ac:dyDescent="0.25">
      <c r="A198" s="76" t="s">
        <v>1017</v>
      </c>
      <c r="B198" s="77">
        <v>0</v>
      </c>
    </row>
    <row r="199" spans="1:2" hidden="1" x14ac:dyDescent="0.25">
      <c r="A199" s="76" t="s">
        <v>1170</v>
      </c>
      <c r="B199" s="77">
        <v>0</v>
      </c>
    </row>
    <row r="200" spans="1:2" hidden="1" x14ac:dyDescent="0.25">
      <c r="A200" s="76" t="s">
        <v>1019</v>
      </c>
      <c r="B200" s="77">
        <v>0</v>
      </c>
    </row>
    <row r="201" spans="1:2" hidden="1" x14ac:dyDescent="0.25">
      <c r="A201" s="76" t="s">
        <v>1174</v>
      </c>
      <c r="B201" s="77">
        <v>0</v>
      </c>
    </row>
    <row r="202" spans="1:2" hidden="1" x14ac:dyDescent="0.25">
      <c r="A202" s="76" t="s">
        <v>1575</v>
      </c>
      <c r="B202" s="77">
        <v>0</v>
      </c>
    </row>
    <row r="203" spans="1:2" hidden="1" x14ac:dyDescent="0.25">
      <c r="A203" s="76" t="s">
        <v>1178</v>
      </c>
      <c r="B203" s="77">
        <v>0</v>
      </c>
    </row>
    <row r="204" spans="1:2" hidden="1" x14ac:dyDescent="0.25">
      <c r="A204" s="76" t="s">
        <v>1021</v>
      </c>
      <c r="B204" s="77">
        <v>0</v>
      </c>
    </row>
    <row r="205" spans="1:2" hidden="1" x14ac:dyDescent="0.25">
      <c r="A205" s="76" t="s">
        <v>1182</v>
      </c>
      <c r="B205" s="77">
        <v>0</v>
      </c>
    </row>
    <row r="206" spans="1:2" hidden="1" x14ac:dyDescent="0.25">
      <c r="A206" s="76" t="s">
        <v>1023</v>
      </c>
      <c r="B206" s="77">
        <v>0</v>
      </c>
    </row>
    <row r="207" spans="1:2" hidden="1" x14ac:dyDescent="0.25">
      <c r="A207" s="76" t="s">
        <v>1185</v>
      </c>
      <c r="B207" s="77">
        <v>0</v>
      </c>
    </row>
    <row r="208" spans="1:2" hidden="1" x14ac:dyDescent="0.25">
      <c r="A208" s="76" t="s">
        <v>1025</v>
      </c>
      <c r="B208" s="77">
        <v>0</v>
      </c>
    </row>
    <row r="209" spans="1:2" hidden="1" x14ac:dyDescent="0.25">
      <c r="A209" s="76" t="s">
        <v>1188</v>
      </c>
      <c r="B209" s="77">
        <v>0</v>
      </c>
    </row>
    <row r="210" spans="1:2" hidden="1" x14ac:dyDescent="0.25">
      <c r="A210" s="76" t="s">
        <v>1032</v>
      </c>
      <c r="B210" s="77">
        <v>0</v>
      </c>
    </row>
    <row r="211" spans="1:2" hidden="1" x14ac:dyDescent="0.25">
      <c r="A211" s="76" t="s">
        <v>1192</v>
      </c>
      <c r="B211" s="77">
        <v>0</v>
      </c>
    </row>
    <row r="212" spans="1:2" hidden="1" x14ac:dyDescent="0.25">
      <c r="A212" s="76" t="s">
        <v>1034</v>
      </c>
      <c r="B212" s="77">
        <v>0</v>
      </c>
    </row>
    <row r="213" spans="1:2" hidden="1" x14ac:dyDescent="0.25">
      <c r="A213" s="76" t="s">
        <v>1196</v>
      </c>
      <c r="B213" s="77">
        <v>0</v>
      </c>
    </row>
    <row r="214" spans="1:2" hidden="1" x14ac:dyDescent="0.25">
      <c r="A214" s="76" t="s">
        <v>1036</v>
      </c>
      <c r="B214" s="77">
        <v>0</v>
      </c>
    </row>
    <row r="215" spans="1:2" hidden="1" x14ac:dyDescent="0.25">
      <c r="A215" s="76" t="s">
        <v>1200</v>
      </c>
      <c r="B215" s="77">
        <v>0</v>
      </c>
    </row>
    <row r="216" spans="1:2" hidden="1" x14ac:dyDescent="0.25">
      <c r="A216" s="76" t="s">
        <v>1038</v>
      </c>
      <c r="B216" s="77">
        <v>0</v>
      </c>
    </row>
    <row r="217" spans="1:2" hidden="1" x14ac:dyDescent="0.25">
      <c r="A217" s="76" t="s">
        <v>1204</v>
      </c>
      <c r="B217" s="77">
        <v>0</v>
      </c>
    </row>
    <row r="218" spans="1:2" hidden="1" x14ac:dyDescent="0.25">
      <c r="A218" s="76" t="s">
        <v>1421</v>
      </c>
      <c r="B218" s="77">
        <v>0</v>
      </c>
    </row>
    <row r="219" spans="1:2" hidden="1" x14ac:dyDescent="0.25">
      <c r="A219" s="76" t="s">
        <v>1208</v>
      </c>
      <c r="B219" s="77">
        <v>0</v>
      </c>
    </row>
    <row r="220" spans="1:2" hidden="1" x14ac:dyDescent="0.25">
      <c r="A220" s="76" t="s">
        <v>1423</v>
      </c>
      <c r="B220" s="77">
        <v>0</v>
      </c>
    </row>
    <row r="221" spans="1:2" hidden="1" x14ac:dyDescent="0.25">
      <c r="A221" s="76" t="s">
        <v>1212</v>
      </c>
      <c r="B221" s="77">
        <v>0</v>
      </c>
    </row>
    <row r="222" spans="1:2" hidden="1" x14ac:dyDescent="0.25">
      <c r="A222" s="76" t="s">
        <v>1040</v>
      </c>
      <c r="B222" s="77">
        <v>0</v>
      </c>
    </row>
    <row r="223" spans="1:2" hidden="1" x14ac:dyDescent="0.25">
      <c r="A223" s="76" t="s">
        <v>1216</v>
      </c>
      <c r="B223" s="77">
        <v>0</v>
      </c>
    </row>
    <row r="224" spans="1:2" hidden="1" x14ac:dyDescent="0.25">
      <c r="A224" s="76" t="s">
        <v>1042</v>
      </c>
      <c r="B224" s="77">
        <v>0</v>
      </c>
    </row>
    <row r="225" spans="1:2" hidden="1" x14ac:dyDescent="0.25">
      <c r="A225" s="76" t="s">
        <v>896</v>
      </c>
      <c r="B225" s="77">
        <v>0</v>
      </c>
    </row>
    <row r="226" spans="1:2" hidden="1" x14ac:dyDescent="0.25">
      <c r="A226" s="76" t="s">
        <v>1246</v>
      </c>
      <c r="B226" s="77">
        <v>0</v>
      </c>
    </row>
    <row r="227" spans="1:2" hidden="1" x14ac:dyDescent="0.25">
      <c r="A227" s="76" t="s">
        <v>1303</v>
      </c>
      <c r="B227" s="77">
        <v>0</v>
      </c>
    </row>
    <row r="228" spans="1:2" hidden="1" x14ac:dyDescent="0.25">
      <c r="A228" s="76" t="s">
        <v>1249</v>
      </c>
      <c r="B228" s="77">
        <v>0</v>
      </c>
    </row>
    <row r="229" spans="1:2" hidden="1" x14ac:dyDescent="0.25">
      <c r="A229" s="76" t="s">
        <v>900</v>
      </c>
      <c r="B229" s="77">
        <v>0</v>
      </c>
    </row>
    <row r="230" spans="1:2" hidden="1" x14ac:dyDescent="0.25">
      <c r="A230" s="76" t="s">
        <v>1253</v>
      </c>
      <c r="B230" s="77">
        <v>0</v>
      </c>
    </row>
    <row r="231" spans="1:2" hidden="1" x14ac:dyDescent="0.25">
      <c r="A231" s="76" t="s">
        <v>1230</v>
      </c>
      <c r="B231" s="77">
        <v>0</v>
      </c>
    </row>
    <row r="232" spans="1:2" hidden="1" x14ac:dyDescent="0.25">
      <c r="A232" s="76" t="s">
        <v>1257</v>
      </c>
      <c r="B232" s="77">
        <v>0</v>
      </c>
    </row>
    <row r="233" spans="1:2" hidden="1" x14ac:dyDescent="0.25">
      <c r="A233" s="76" t="s">
        <v>1234</v>
      </c>
      <c r="B233" s="77">
        <v>0</v>
      </c>
    </row>
    <row r="234" spans="1:2" hidden="1" x14ac:dyDescent="0.25">
      <c r="A234" s="76" t="s">
        <v>1261</v>
      </c>
      <c r="B234" s="77">
        <v>0</v>
      </c>
    </row>
    <row r="235" spans="1:2" hidden="1" x14ac:dyDescent="0.25">
      <c r="A235" s="76" t="s">
        <v>1588</v>
      </c>
      <c r="B235" s="77">
        <v>0</v>
      </c>
    </row>
    <row r="236" spans="1:2" hidden="1" x14ac:dyDescent="0.25">
      <c r="A236" s="76" t="s">
        <v>1265</v>
      </c>
      <c r="B236" s="77">
        <v>0</v>
      </c>
    </row>
    <row r="237" spans="1:2" hidden="1" x14ac:dyDescent="0.25">
      <c r="A237" s="76" t="s">
        <v>1242</v>
      </c>
      <c r="B237" s="77">
        <v>0</v>
      </c>
    </row>
    <row r="238" spans="1:2" hidden="1" x14ac:dyDescent="0.25">
      <c r="A238" s="76" t="s">
        <v>1269</v>
      </c>
      <c r="B238" s="77">
        <v>0</v>
      </c>
    </row>
    <row r="239" spans="1:2" hidden="1" x14ac:dyDescent="0.25">
      <c r="A239" s="76" t="s">
        <v>904</v>
      </c>
      <c r="B239" s="77">
        <v>0</v>
      </c>
    </row>
    <row r="240" spans="1:2" hidden="1" x14ac:dyDescent="0.25">
      <c r="A240" s="76" t="s">
        <v>1426</v>
      </c>
      <c r="B240" s="77">
        <v>0</v>
      </c>
    </row>
    <row r="241" spans="1:2" hidden="1" x14ac:dyDescent="0.25">
      <c r="A241" s="76" t="s">
        <v>1044</v>
      </c>
      <c r="B241" s="77">
        <v>0</v>
      </c>
    </row>
    <row r="242" spans="1:2" hidden="1" x14ac:dyDescent="0.25">
      <c r="A242" s="76" t="s">
        <v>1251</v>
      </c>
      <c r="B242" s="77">
        <v>0</v>
      </c>
    </row>
    <row r="243" spans="1:2" hidden="1" x14ac:dyDescent="0.25">
      <c r="A243" s="76" t="s">
        <v>1577</v>
      </c>
      <c r="B243" s="77">
        <v>0</v>
      </c>
    </row>
    <row r="244" spans="1:2" hidden="1" x14ac:dyDescent="0.25">
      <c r="A244" s="76" t="s">
        <v>1255</v>
      </c>
      <c r="B244" s="77">
        <v>0</v>
      </c>
    </row>
    <row r="245" spans="1:2" hidden="1" x14ac:dyDescent="0.25">
      <c r="A245" s="76" t="s">
        <v>1046</v>
      </c>
      <c r="B245" s="77">
        <v>0</v>
      </c>
    </row>
    <row r="246" spans="1:2" hidden="1" x14ac:dyDescent="0.25">
      <c r="A246" s="76" t="s">
        <v>1259</v>
      </c>
      <c r="B246" s="77">
        <v>0</v>
      </c>
    </row>
    <row r="247" spans="1:2" hidden="1" x14ac:dyDescent="0.25">
      <c r="A247" s="76" t="s">
        <v>1512</v>
      </c>
      <c r="B247" s="77">
        <v>0</v>
      </c>
    </row>
    <row r="248" spans="1:2" hidden="1" x14ac:dyDescent="0.25">
      <c r="A248" s="76" t="s">
        <v>1263</v>
      </c>
      <c r="B248" s="77">
        <v>0</v>
      </c>
    </row>
    <row r="249" spans="1:2" hidden="1" x14ac:dyDescent="0.25">
      <c r="A249" s="76" t="s">
        <v>1647</v>
      </c>
      <c r="B249" s="77">
        <v>0</v>
      </c>
    </row>
    <row r="250" spans="1:2" hidden="1" x14ac:dyDescent="0.25">
      <c r="A250" s="76" t="s">
        <v>1267</v>
      </c>
      <c r="B250" s="77">
        <v>0</v>
      </c>
    </row>
    <row r="251" spans="1:2" hidden="1" x14ac:dyDescent="0.25">
      <c r="A251" s="76" t="s">
        <v>1048</v>
      </c>
      <c r="B251" s="77">
        <v>0</v>
      </c>
    </row>
    <row r="252" spans="1:2" hidden="1" x14ac:dyDescent="0.25">
      <c r="A252" s="76" t="s">
        <v>1285</v>
      </c>
      <c r="B252" s="77">
        <v>0</v>
      </c>
    </row>
    <row r="253" spans="1:2" hidden="1" x14ac:dyDescent="0.25">
      <c r="A253" s="76" t="s">
        <v>1050</v>
      </c>
      <c r="B253" s="77">
        <v>0</v>
      </c>
    </row>
    <row r="254" spans="1:2" hidden="1" x14ac:dyDescent="0.25">
      <c r="A254" s="76" t="s">
        <v>1428</v>
      </c>
      <c r="B254" s="77">
        <v>0</v>
      </c>
    </row>
    <row r="255" spans="1:2" hidden="1" x14ac:dyDescent="0.25">
      <c r="A255" s="76" t="s">
        <v>1052</v>
      </c>
      <c r="B255" s="77">
        <v>0</v>
      </c>
    </row>
    <row r="256" spans="1:2" hidden="1" x14ac:dyDescent="0.25">
      <c r="A256" s="76" t="s">
        <v>1601</v>
      </c>
      <c r="B256" s="77">
        <v>0</v>
      </c>
    </row>
    <row r="257" spans="1:2" hidden="1" x14ac:dyDescent="0.25">
      <c r="A257" s="76" t="s">
        <v>1054</v>
      </c>
      <c r="B257" s="77">
        <v>0</v>
      </c>
    </row>
    <row r="258" spans="1:2" hidden="1" x14ac:dyDescent="0.25">
      <c r="A258" s="76" t="s">
        <v>1541</v>
      </c>
      <c r="B258" s="77">
        <v>0</v>
      </c>
    </row>
    <row r="259" spans="1:2" hidden="1" x14ac:dyDescent="0.25">
      <c r="A259" s="76" t="s">
        <v>1579</v>
      </c>
      <c r="B259" s="77">
        <v>0</v>
      </c>
    </row>
    <row r="260" spans="1:2" hidden="1" x14ac:dyDescent="0.25">
      <c r="A260" s="76" t="s">
        <v>1545</v>
      </c>
      <c r="B260" s="77">
        <v>0</v>
      </c>
    </row>
    <row r="261" spans="1:2" hidden="1" x14ac:dyDescent="0.25">
      <c r="A261" s="76" t="s">
        <v>1057</v>
      </c>
      <c r="B261" s="77">
        <v>0</v>
      </c>
    </row>
    <row r="262" spans="1:2" hidden="1" x14ac:dyDescent="0.25">
      <c r="A262" s="76" t="s">
        <v>1590</v>
      </c>
      <c r="B262" s="77">
        <v>0</v>
      </c>
    </row>
    <row r="263" spans="1:2" hidden="1" x14ac:dyDescent="0.25">
      <c r="A263" s="76" t="s">
        <v>1059</v>
      </c>
      <c r="B263" s="77">
        <v>0</v>
      </c>
    </row>
    <row r="264" spans="1:2" hidden="1" x14ac:dyDescent="0.25">
      <c r="A264" s="76" t="s">
        <v>1748</v>
      </c>
      <c r="B264" s="77">
        <v>0</v>
      </c>
    </row>
    <row r="265" spans="1:2" hidden="1" x14ac:dyDescent="0.25">
      <c r="A265" s="76" t="s">
        <v>1815</v>
      </c>
      <c r="B265" s="77">
        <v>0</v>
      </c>
    </row>
    <row r="266" spans="1:2" hidden="1" x14ac:dyDescent="0.25">
      <c r="A266" s="76" t="s">
        <v>1912</v>
      </c>
      <c r="B266" s="77">
        <v>0</v>
      </c>
    </row>
    <row r="267" spans="1:2" hidden="1" x14ac:dyDescent="0.25">
      <c r="A267" s="76" t="s">
        <v>1061</v>
      </c>
      <c r="B267" s="77">
        <v>0</v>
      </c>
    </row>
    <row r="268" spans="1:2" hidden="1" x14ac:dyDescent="0.25">
      <c r="A268" s="76" t="s">
        <v>1273</v>
      </c>
      <c r="B268" s="77">
        <v>0</v>
      </c>
    </row>
    <row r="269" spans="1:2" hidden="1" x14ac:dyDescent="0.25">
      <c r="A269" s="76" t="s">
        <v>1063</v>
      </c>
      <c r="B269" s="77">
        <v>0</v>
      </c>
    </row>
    <row r="270" spans="1:2" hidden="1" x14ac:dyDescent="0.25">
      <c r="A270" s="76" t="s">
        <v>1275</v>
      </c>
      <c r="B270" s="77">
        <v>0</v>
      </c>
    </row>
    <row r="271" spans="1:2" hidden="1" x14ac:dyDescent="0.25">
      <c r="A271" s="76" t="s">
        <v>1424</v>
      </c>
      <c r="B271" s="77">
        <v>0</v>
      </c>
    </row>
    <row r="272" spans="1:2" hidden="1" x14ac:dyDescent="0.25">
      <c r="A272" s="76" t="s">
        <v>1277</v>
      </c>
      <c r="B272" s="77">
        <v>0</v>
      </c>
    </row>
    <row r="273" spans="1:2" hidden="1" x14ac:dyDescent="0.25">
      <c r="A273" s="76" t="s">
        <v>1526</v>
      </c>
      <c r="B273" s="77">
        <v>0</v>
      </c>
    </row>
    <row r="274" spans="1:2" hidden="1" x14ac:dyDescent="0.25">
      <c r="A274" s="76" t="s">
        <v>1279</v>
      </c>
      <c r="B274" s="77">
        <v>0</v>
      </c>
    </row>
    <row r="275" spans="1:2" hidden="1" x14ac:dyDescent="0.25">
      <c r="A275" s="76" t="s">
        <v>1064</v>
      </c>
      <c r="B275" s="77">
        <v>0</v>
      </c>
    </row>
    <row r="276" spans="1:2" hidden="1" x14ac:dyDescent="0.25">
      <c r="A276" s="76" t="s">
        <v>1066</v>
      </c>
      <c r="B276" s="77">
        <v>0</v>
      </c>
    </row>
    <row r="277" spans="1:2" hidden="1" x14ac:dyDescent="0.25">
      <c r="A277" s="76" t="s">
        <v>1068</v>
      </c>
      <c r="B277" s="77">
        <v>0</v>
      </c>
    </row>
    <row r="278" spans="1:2" hidden="1" x14ac:dyDescent="0.25">
      <c r="A278" s="76" t="s">
        <v>1629</v>
      </c>
      <c r="B278" s="77">
        <v>0</v>
      </c>
    </row>
    <row r="279" spans="1:2" hidden="1" x14ac:dyDescent="0.25">
      <c r="A279" s="76" t="s">
        <v>778</v>
      </c>
      <c r="B279" s="77">
        <v>0</v>
      </c>
    </row>
    <row r="280" spans="1:2" hidden="1" x14ac:dyDescent="0.25">
      <c r="A280" s="76" t="s">
        <v>1612</v>
      </c>
      <c r="B280" s="77">
        <v>0</v>
      </c>
    </row>
    <row r="281" spans="1:2" hidden="1" x14ac:dyDescent="0.25">
      <c r="A281" s="76" t="s">
        <v>1432</v>
      </c>
      <c r="B281" s="77">
        <v>0</v>
      </c>
    </row>
    <row r="282" spans="1:2" hidden="1" x14ac:dyDescent="0.25">
      <c r="A282" s="76" t="s">
        <v>831</v>
      </c>
      <c r="B282" s="77">
        <v>0</v>
      </c>
    </row>
    <row r="283" spans="1:2" hidden="1" x14ac:dyDescent="0.25">
      <c r="A283" s="76" t="s">
        <v>1434</v>
      </c>
      <c r="B283" s="77">
        <v>0</v>
      </c>
    </row>
    <row r="284" spans="1:2" hidden="1" x14ac:dyDescent="0.25">
      <c r="A284" s="76" t="s">
        <v>1536</v>
      </c>
      <c r="B284" s="77">
        <v>0</v>
      </c>
    </row>
    <row r="285" spans="1:2" hidden="1" x14ac:dyDescent="0.25">
      <c r="A285" s="76" t="s">
        <v>1436</v>
      </c>
      <c r="B285" s="77">
        <v>0</v>
      </c>
    </row>
    <row r="286" spans="1:2" hidden="1" x14ac:dyDescent="0.25">
      <c r="A286" s="76" t="s">
        <v>748</v>
      </c>
      <c r="B286" s="77">
        <v>0</v>
      </c>
    </row>
    <row r="287" spans="1:2" hidden="1" x14ac:dyDescent="0.25">
      <c r="A287" s="76" t="s">
        <v>1438</v>
      </c>
      <c r="B287" s="77">
        <v>0</v>
      </c>
    </row>
    <row r="288" spans="1:2" hidden="1" x14ac:dyDescent="0.25">
      <c r="A288" s="76" t="s">
        <v>808</v>
      </c>
      <c r="B288" s="77">
        <v>0</v>
      </c>
    </row>
    <row r="289" spans="1:2" hidden="1" x14ac:dyDescent="0.25">
      <c r="A289" s="76" t="s">
        <v>1440</v>
      </c>
      <c r="B289" s="77">
        <v>0</v>
      </c>
    </row>
    <row r="290" spans="1:2" hidden="1" x14ac:dyDescent="0.25">
      <c r="A290" s="76" t="s">
        <v>860</v>
      </c>
      <c r="B290" s="77">
        <v>0</v>
      </c>
    </row>
    <row r="291" spans="1:2" hidden="1" x14ac:dyDescent="0.25">
      <c r="A291" s="76" t="s">
        <v>1442</v>
      </c>
      <c r="B291" s="77">
        <v>0</v>
      </c>
    </row>
    <row r="292" spans="1:2" hidden="1" x14ac:dyDescent="0.25">
      <c r="A292" s="76" t="s">
        <v>667</v>
      </c>
      <c r="B292" s="77">
        <v>0</v>
      </c>
    </row>
    <row r="293" spans="1:2" hidden="1" x14ac:dyDescent="0.25">
      <c r="A293" s="76" t="s">
        <v>1444</v>
      </c>
      <c r="B293" s="77">
        <v>0</v>
      </c>
    </row>
    <row r="294" spans="1:2" hidden="1" x14ac:dyDescent="0.25">
      <c r="A294" s="76" t="s">
        <v>706</v>
      </c>
      <c r="B294" s="77">
        <v>0</v>
      </c>
    </row>
    <row r="295" spans="1:2" hidden="1" x14ac:dyDescent="0.25">
      <c r="A295" s="76" t="s">
        <v>1446</v>
      </c>
      <c r="B295" s="77">
        <v>0</v>
      </c>
    </row>
    <row r="296" spans="1:2" hidden="1" x14ac:dyDescent="0.25">
      <c r="A296" s="76" t="s">
        <v>732</v>
      </c>
      <c r="B296" s="77">
        <v>0</v>
      </c>
    </row>
    <row r="297" spans="1:2" hidden="1" x14ac:dyDescent="0.25">
      <c r="A297" s="76" t="s">
        <v>1537</v>
      </c>
      <c r="B297" s="77">
        <v>0</v>
      </c>
    </row>
    <row r="298" spans="1:2" hidden="1" x14ac:dyDescent="0.25">
      <c r="A298" s="76" t="s">
        <v>764</v>
      </c>
      <c r="B298" s="77">
        <v>0</v>
      </c>
    </row>
    <row r="299" spans="1:2" hidden="1" x14ac:dyDescent="0.25">
      <c r="A299" s="76" t="s">
        <v>1539</v>
      </c>
      <c r="B299" s="77">
        <v>0</v>
      </c>
    </row>
    <row r="300" spans="1:2" hidden="1" x14ac:dyDescent="0.25">
      <c r="A300" s="76" t="s">
        <v>792</v>
      </c>
      <c r="B300" s="77">
        <v>0</v>
      </c>
    </row>
    <row r="301" spans="1:2" hidden="1" x14ac:dyDescent="0.25">
      <c r="A301" s="76" t="s">
        <v>1560</v>
      </c>
      <c r="B301" s="77">
        <v>0</v>
      </c>
    </row>
    <row r="302" spans="1:2" hidden="1" x14ac:dyDescent="0.25">
      <c r="A302" s="76" t="s">
        <v>818</v>
      </c>
      <c r="B302" s="77">
        <v>0</v>
      </c>
    </row>
    <row r="303" spans="1:2" hidden="1" x14ac:dyDescent="0.25">
      <c r="A303" s="76" t="s">
        <v>1594</v>
      </c>
      <c r="B303" s="77">
        <v>0</v>
      </c>
    </row>
    <row r="304" spans="1:2" hidden="1" x14ac:dyDescent="0.25">
      <c r="A304" s="76" t="s">
        <v>847</v>
      </c>
      <c r="B304" s="77">
        <v>0</v>
      </c>
    </row>
    <row r="305" spans="1:2" hidden="1" x14ac:dyDescent="0.25">
      <c r="A305" s="76" t="s">
        <v>1598</v>
      </c>
      <c r="B305" s="77">
        <v>0</v>
      </c>
    </row>
    <row r="306" spans="1:2" hidden="1" x14ac:dyDescent="0.25">
      <c r="A306" s="76" t="s">
        <v>873</v>
      </c>
      <c r="B306" s="77">
        <v>0</v>
      </c>
    </row>
    <row r="307" spans="1:2" hidden="1" x14ac:dyDescent="0.25">
      <c r="A307" s="76" t="s">
        <v>1659</v>
      </c>
      <c r="B307" s="77">
        <v>0</v>
      </c>
    </row>
    <row r="308" spans="1:2" hidden="1" x14ac:dyDescent="0.25">
      <c r="A308" s="76" t="s">
        <v>659</v>
      </c>
      <c r="B308" s="77">
        <v>0</v>
      </c>
    </row>
    <row r="309" spans="1:2" hidden="1" x14ac:dyDescent="0.25">
      <c r="A309" s="76" t="s">
        <v>1771</v>
      </c>
      <c r="B309" s="77">
        <v>0</v>
      </c>
    </row>
    <row r="310" spans="1:2" hidden="1" x14ac:dyDescent="0.25">
      <c r="A310" s="76" t="s">
        <v>675</v>
      </c>
      <c r="B310" s="77">
        <v>0</v>
      </c>
    </row>
    <row r="311" spans="1:2" hidden="1" x14ac:dyDescent="0.25">
      <c r="A311" s="76" t="s">
        <v>1562</v>
      </c>
      <c r="B311" s="77">
        <v>0</v>
      </c>
    </row>
    <row r="312" spans="1:2" hidden="1" x14ac:dyDescent="0.25">
      <c r="A312" s="76" t="s">
        <v>699</v>
      </c>
      <c r="B312" s="77">
        <v>0</v>
      </c>
    </row>
    <row r="313" spans="1:2" hidden="1" x14ac:dyDescent="0.25">
      <c r="A313" s="76" t="s">
        <v>1563</v>
      </c>
      <c r="B313" s="77">
        <v>0</v>
      </c>
    </row>
    <row r="314" spans="1:2" hidden="1" x14ac:dyDescent="0.25">
      <c r="A314" s="76" t="s">
        <v>713</v>
      </c>
      <c r="B314" s="77">
        <v>0</v>
      </c>
    </row>
    <row r="315" spans="1:2" hidden="1" x14ac:dyDescent="0.25">
      <c r="A315" s="76" t="s">
        <v>1565</v>
      </c>
      <c r="B315" s="77">
        <v>0</v>
      </c>
    </row>
    <row r="316" spans="1:2" hidden="1" x14ac:dyDescent="0.25">
      <c r="A316" s="76" t="s">
        <v>725</v>
      </c>
      <c r="B316" s="77">
        <v>0</v>
      </c>
    </row>
    <row r="317" spans="1:2" hidden="1" x14ac:dyDescent="0.25">
      <c r="A317" s="76" t="s">
        <v>1567</v>
      </c>
      <c r="B317" s="77">
        <v>0</v>
      </c>
    </row>
    <row r="318" spans="1:2" hidden="1" x14ac:dyDescent="0.25">
      <c r="A318" s="76" t="s">
        <v>740</v>
      </c>
      <c r="B318" s="77">
        <v>0</v>
      </c>
    </row>
    <row r="319" spans="1:2" hidden="1" x14ac:dyDescent="0.25">
      <c r="A319" s="76" t="s">
        <v>1625</v>
      </c>
      <c r="B319" s="77">
        <v>0</v>
      </c>
    </row>
    <row r="320" spans="1:2" hidden="1" x14ac:dyDescent="0.25">
      <c r="A320" s="76" t="s">
        <v>756</v>
      </c>
      <c r="B320" s="77">
        <v>0</v>
      </c>
    </row>
    <row r="321" spans="1:2" hidden="1" x14ac:dyDescent="0.25">
      <c r="A321" s="76" t="s">
        <v>1720</v>
      </c>
      <c r="B321" s="77">
        <v>0</v>
      </c>
    </row>
    <row r="322" spans="1:2" hidden="1" x14ac:dyDescent="0.25">
      <c r="A322" s="76" t="s">
        <v>772</v>
      </c>
      <c r="B322" s="77">
        <v>0</v>
      </c>
    </row>
    <row r="323" spans="1:2" hidden="1" x14ac:dyDescent="0.25">
      <c r="A323" s="76" t="s">
        <v>1721</v>
      </c>
      <c r="B323" s="77">
        <v>0</v>
      </c>
    </row>
    <row r="324" spans="1:2" hidden="1" x14ac:dyDescent="0.25">
      <c r="A324" s="76" t="s">
        <v>786</v>
      </c>
      <c r="B324" s="77">
        <v>0</v>
      </c>
    </row>
    <row r="325" spans="1:2" hidden="1" x14ac:dyDescent="0.25">
      <c r="A325" s="76" t="s">
        <v>1872</v>
      </c>
      <c r="B325" s="77">
        <v>0</v>
      </c>
    </row>
    <row r="326" spans="1:2" hidden="1" x14ac:dyDescent="0.25">
      <c r="A326" s="76" t="s">
        <v>800</v>
      </c>
      <c r="B326" s="77">
        <v>0</v>
      </c>
    </row>
    <row r="327" spans="1:2" hidden="1" x14ac:dyDescent="0.25">
      <c r="A327" s="76" t="s">
        <v>1921</v>
      </c>
      <c r="B327" s="77">
        <v>0</v>
      </c>
    </row>
    <row r="328" spans="1:2" hidden="1" x14ac:dyDescent="0.25">
      <c r="A328" s="76" t="s">
        <v>816</v>
      </c>
      <c r="B328" s="77">
        <v>0</v>
      </c>
    </row>
    <row r="329" spans="1:2" hidden="1" x14ac:dyDescent="0.25">
      <c r="A329" s="76" t="s">
        <v>521</v>
      </c>
      <c r="B329" s="77">
        <v>0</v>
      </c>
    </row>
    <row r="330" spans="1:2" hidden="1" x14ac:dyDescent="0.25">
      <c r="A330" s="76" t="s">
        <v>1573</v>
      </c>
      <c r="B330" s="77">
        <v>0</v>
      </c>
    </row>
    <row r="331" spans="1:2" hidden="1" x14ac:dyDescent="0.25">
      <c r="A331" s="76" t="s">
        <v>523</v>
      </c>
      <c r="B331" s="77">
        <v>0</v>
      </c>
    </row>
    <row r="332" spans="1:2" hidden="1" x14ac:dyDescent="0.25">
      <c r="A332" s="76" t="s">
        <v>839</v>
      </c>
      <c r="B332" s="77">
        <v>0</v>
      </c>
    </row>
    <row r="333" spans="1:2" hidden="1" x14ac:dyDescent="0.25">
      <c r="A333" s="76" t="s">
        <v>525</v>
      </c>
      <c r="B333" s="77">
        <v>0</v>
      </c>
    </row>
    <row r="334" spans="1:2" hidden="1" x14ac:dyDescent="0.25">
      <c r="A334" s="76" t="s">
        <v>854</v>
      </c>
      <c r="B334" s="77">
        <v>0</v>
      </c>
    </row>
    <row r="335" spans="1:2" hidden="1" x14ac:dyDescent="0.25">
      <c r="A335" s="76" t="s">
        <v>527</v>
      </c>
      <c r="B335" s="77">
        <v>0</v>
      </c>
    </row>
    <row r="336" spans="1:2" hidden="1" x14ac:dyDescent="0.25">
      <c r="A336" s="76" t="s">
        <v>865</v>
      </c>
      <c r="B336" s="77">
        <v>0</v>
      </c>
    </row>
    <row r="337" spans="1:2" hidden="1" x14ac:dyDescent="0.25">
      <c r="A337" s="76" t="s">
        <v>1723</v>
      </c>
      <c r="B337" s="77">
        <v>0</v>
      </c>
    </row>
    <row r="338" spans="1:2" hidden="1" x14ac:dyDescent="0.25">
      <c r="A338" s="76" t="s">
        <v>881</v>
      </c>
      <c r="B338" s="77">
        <v>0</v>
      </c>
    </row>
    <row r="339" spans="1:2" hidden="1" x14ac:dyDescent="0.25">
      <c r="A339" s="76" t="s">
        <v>1295</v>
      </c>
      <c r="B339" s="77">
        <v>0</v>
      </c>
    </row>
    <row r="340" spans="1:2" hidden="1" x14ac:dyDescent="0.25">
      <c r="A340" s="76" t="s">
        <v>656</v>
      </c>
      <c r="B340" s="77">
        <v>0</v>
      </c>
    </row>
    <row r="341" spans="1:2" hidden="1" x14ac:dyDescent="0.25">
      <c r="A341" s="76" t="s">
        <v>1726</v>
      </c>
      <c r="B341" s="77">
        <v>0</v>
      </c>
    </row>
    <row r="342" spans="1:2" hidden="1" x14ac:dyDescent="0.25">
      <c r="A342" s="76" t="s">
        <v>663</v>
      </c>
      <c r="B342" s="77">
        <v>0</v>
      </c>
    </row>
    <row r="343" spans="1:2" hidden="1" x14ac:dyDescent="0.25">
      <c r="A343" s="76" t="s">
        <v>1297</v>
      </c>
      <c r="B343" s="77">
        <v>0</v>
      </c>
    </row>
    <row r="344" spans="1:2" hidden="1" x14ac:dyDescent="0.25">
      <c r="A344" s="76" t="s">
        <v>671</v>
      </c>
      <c r="B344" s="77">
        <v>0</v>
      </c>
    </row>
    <row r="345" spans="1:2" hidden="1" x14ac:dyDescent="0.25">
      <c r="A345" s="76" t="s">
        <v>680</v>
      </c>
      <c r="B345" s="77">
        <v>0</v>
      </c>
    </row>
    <row r="346" spans="1:2" hidden="1" x14ac:dyDescent="0.25">
      <c r="A346" s="76" t="s">
        <v>677</v>
      </c>
      <c r="B346" s="77">
        <v>0</v>
      </c>
    </row>
    <row r="347" spans="1:2" hidden="1" x14ac:dyDescent="0.25">
      <c r="A347" s="76" t="s">
        <v>684</v>
      </c>
      <c r="B347" s="77">
        <v>0</v>
      </c>
    </row>
    <row r="348" spans="1:2" hidden="1" x14ac:dyDescent="0.25">
      <c r="A348" s="76" t="s">
        <v>692</v>
      </c>
      <c r="B348" s="77">
        <v>0</v>
      </c>
    </row>
    <row r="349" spans="1:2" hidden="1" x14ac:dyDescent="0.25">
      <c r="A349" s="76" t="s">
        <v>688</v>
      </c>
      <c r="B349" s="77">
        <v>0</v>
      </c>
    </row>
    <row r="350" spans="1:2" hidden="1" x14ac:dyDescent="0.25">
      <c r="A350" s="76" t="s">
        <v>528</v>
      </c>
      <c r="B350" s="77">
        <v>0</v>
      </c>
    </row>
    <row r="351" spans="1:2" hidden="1" x14ac:dyDescent="0.25">
      <c r="A351" s="76" t="s">
        <v>695</v>
      </c>
      <c r="B351" s="77">
        <v>0</v>
      </c>
    </row>
    <row r="352" spans="1:2" hidden="1" x14ac:dyDescent="0.25">
      <c r="A352" s="76" t="s">
        <v>530</v>
      </c>
      <c r="B352" s="77">
        <v>0</v>
      </c>
    </row>
    <row r="353" spans="1:2" hidden="1" x14ac:dyDescent="0.25">
      <c r="A353" s="76" t="s">
        <v>703</v>
      </c>
      <c r="B353" s="77">
        <v>0</v>
      </c>
    </row>
    <row r="354" spans="1:2" hidden="1" x14ac:dyDescent="0.25">
      <c r="A354" s="76" t="s">
        <v>532</v>
      </c>
      <c r="B354" s="77">
        <v>0</v>
      </c>
    </row>
    <row r="355" spans="1:2" hidden="1" x14ac:dyDescent="0.25">
      <c r="A355" s="76" t="s">
        <v>709</v>
      </c>
      <c r="B355" s="77">
        <v>0</v>
      </c>
    </row>
    <row r="356" spans="1:2" hidden="1" x14ac:dyDescent="0.25">
      <c r="A356" s="76" t="s">
        <v>534</v>
      </c>
      <c r="B356" s="77">
        <v>0</v>
      </c>
    </row>
    <row r="357" spans="1:2" hidden="1" x14ac:dyDescent="0.25">
      <c r="A357" s="76" t="s">
        <v>717</v>
      </c>
      <c r="B357" s="77">
        <v>0</v>
      </c>
    </row>
    <row r="358" spans="1:2" hidden="1" x14ac:dyDescent="0.25">
      <c r="A358" s="76" t="s">
        <v>536</v>
      </c>
      <c r="B358" s="77">
        <v>0</v>
      </c>
    </row>
    <row r="359" spans="1:2" hidden="1" x14ac:dyDescent="0.25">
      <c r="A359" s="76" t="s">
        <v>721</v>
      </c>
      <c r="B359" s="77">
        <v>0</v>
      </c>
    </row>
    <row r="360" spans="1:2" hidden="1" x14ac:dyDescent="0.25">
      <c r="A360" s="76" t="s">
        <v>538</v>
      </c>
      <c r="B360" s="77">
        <v>0</v>
      </c>
    </row>
    <row r="361" spans="1:2" hidden="1" x14ac:dyDescent="0.25">
      <c r="A361" s="76" t="s">
        <v>729</v>
      </c>
      <c r="B361" s="77">
        <v>0</v>
      </c>
    </row>
    <row r="362" spans="1:2" hidden="1" x14ac:dyDescent="0.25">
      <c r="A362" s="76" t="s">
        <v>540</v>
      </c>
      <c r="B362" s="77">
        <v>0</v>
      </c>
    </row>
    <row r="363" spans="1:2" hidden="1" x14ac:dyDescent="0.25">
      <c r="A363" s="76" t="s">
        <v>736</v>
      </c>
      <c r="B363" s="77">
        <v>0</v>
      </c>
    </row>
    <row r="364" spans="1:2" hidden="1" x14ac:dyDescent="0.25">
      <c r="A364" s="76" t="s">
        <v>542</v>
      </c>
      <c r="B364" s="77">
        <v>0</v>
      </c>
    </row>
    <row r="365" spans="1:2" hidden="1" x14ac:dyDescent="0.25">
      <c r="A365" s="76" t="s">
        <v>744</v>
      </c>
      <c r="B365" s="77">
        <v>0</v>
      </c>
    </row>
    <row r="366" spans="1:2" hidden="1" x14ac:dyDescent="0.25">
      <c r="A366" s="76" t="s">
        <v>544</v>
      </c>
      <c r="B366" s="77">
        <v>0</v>
      </c>
    </row>
    <row r="367" spans="1:2" hidden="1" x14ac:dyDescent="0.25">
      <c r="A367" s="76" t="s">
        <v>752</v>
      </c>
      <c r="B367" s="77">
        <v>0</v>
      </c>
    </row>
    <row r="368" spans="1:2" hidden="1" x14ac:dyDescent="0.25">
      <c r="A368" s="76" t="s">
        <v>545</v>
      </c>
      <c r="B368" s="77">
        <v>0</v>
      </c>
    </row>
    <row r="369" spans="1:2" hidden="1" x14ac:dyDescent="0.25">
      <c r="A369" s="76" t="s">
        <v>760</v>
      </c>
      <c r="B369" s="77">
        <v>0</v>
      </c>
    </row>
    <row r="370" spans="1:2" hidden="1" x14ac:dyDescent="0.25">
      <c r="A370" s="76" t="s">
        <v>547</v>
      </c>
      <c r="B370" s="77">
        <v>0</v>
      </c>
    </row>
    <row r="371" spans="1:2" hidden="1" x14ac:dyDescent="0.25">
      <c r="A371" s="76" t="s">
        <v>768</v>
      </c>
      <c r="B371" s="77">
        <v>0</v>
      </c>
    </row>
    <row r="372" spans="1:2" hidden="1" x14ac:dyDescent="0.25">
      <c r="A372" s="76" t="s">
        <v>549</v>
      </c>
      <c r="B372" s="77">
        <v>0</v>
      </c>
    </row>
    <row r="373" spans="1:2" hidden="1" x14ac:dyDescent="0.25">
      <c r="A373" s="76" t="s">
        <v>774</v>
      </c>
      <c r="B373" s="77">
        <v>0</v>
      </c>
    </row>
    <row r="374" spans="1:2" hidden="1" x14ac:dyDescent="0.25">
      <c r="A374" s="76" t="s">
        <v>1729</v>
      </c>
      <c r="B374" s="77">
        <v>0</v>
      </c>
    </row>
    <row r="375" spans="1:2" hidden="1" x14ac:dyDescent="0.25">
      <c r="A375" s="76" t="s">
        <v>782</v>
      </c>
      <c r="B375" s="77">
        <v>0</v>
      </c>
    </row>
    <row r="376" spans="1:2" hidden="1" x14ac:dyDescent="0.25">
      <c r="A376" s="76" t="s">
        <v>1731</v>
      </c>
      <c r="B376" s="77">
        <v>0</v>
      </c>
    </row>
    <row r="377" spans="1:2" hidden="1" x14ac:dyDescent="0.25">
      <c r="A377" s="76" t="s">
        <v>788</v>
      </c>
      <c r="B377" s="77">
        <v>0</v>
      </c>
    </row>
    <row r="378" spans="1:2" hidden="1" x14ac:dyDescent="0.25">
      <c r="A378" s="76" t="s">
        <v>551</v>
      </c>
      <c r="B378" s="77">
        <v>0</v>
      </c>
    </row>
    <row r="379" spans="1:2" hidden="1" x14ac:dyDescent="0.25">
      <c r="A379" s="76" t="s">
        <v>796</v>
      </c>
      <c r="B379" s="77">
        <v>0</v>
      </c>
    </row>
    <row r="380" spans="1:2" hidden="1" x14ac:dyDescent="0.25">
      <c r="A380" s="76" t="s">
        <v>553</v>
      </c>
      <c r="B380" s="77">
        <v>0</v>
      </c>
    </row>
    <row r="381" spans="1:2" hidden="1" x14ac:dyDescent="0.25">
      <c r="A381" s="76" t="s">
        <v>804</v>
      </c>
      <c r="B381" s="77">
        <v>0</v>
      </c>
    </row>
    <row r="382" spans="1:2" hidden="1" x14ac:dyDescent="0.25">
      <c r="A382" s="76" t="s">
        <v>555</v>
      </c>
      <c r="B382" s="77">
        <v>0</v>
      </c>
    </row>
    <row r="383" spans="1:2" hidden="1" x14ac:dyDescent="0.25">
      <c r="A383" s="76" t="s">
        <v>812</v>
      </c>
      <c r="B383" s="77">
        <v>0</v>
      </c>
    </row>
    <row r="384" spans="1:2" hidden="1" x14ac:dyDescent="0.25">
      <c r="A384" s="76" t="s">
        <v>557</v>
      </c>
      <c r="B384" s="77">
        <v>0</v>
      </c>
    </row>
    <row r="385" spans="1:2" hidden="1" x14ac:dyDescent="0.25">
      <c r="A385" s="76" t="s">
        <v>1627</v>
      </c>
      <c r="B385" s="77">
        <v>0</v>
      </c>
    </row>
    <row r="386" spans="1:2" hidden="1" x14ac:dyDescent="0.25">
      <c r="A386" s="76" t="s">
        <v>559</v>
      </c>
      <c r="B386" s="77">
        <v>0</v>
      </c>
    </row>
    <row r="387" spans="1:2" hidden="1" x14ac:dyDescent="0.25">
      <c r="A387" s="76" t="s">
        <v>822</v>
      </c>
      <c r="B387" s="77">
        <v>0</v>
      </c>
    </row>
    <row r="388" spans="1:2" hidden="1" x14ac:dyDescent="0.25">
      <c r="A388" s="76" t="s">
        <v>561</v>
      </c>
      <c r="B388" s="77">
        <v>0</v>
      </c>
    </row>
    <row r="389" spans="1:2" hidden="1" x14ac:dyDescent="0.25">
      <c r="A389" s="76" t="s">
        <v>827</v>
      </c>
      <c r="B389" s="77">
        <v>0</v>
      </c>
    </row>
    <row r="390" spans="1:2" hidden="1" x14ac:dyDescent="0.25">
      <c r="A390" s="76" t="s">
        <v>563</v>
      </c>
      <c r="B390" s="77">
        <v>0</v>
      </c>
    </row>
    <row r="391" spans="1:2" hidden="1" x14ac:dyDescent="0.25">
      <c r="A391" s="76" t="s">
        <v>835</v>
      </c>
      <c r="B391" s="77">
        <v>0</v>
      </c>
    </row>
    <row r="392" spans="1:2" hidden="1" x14ac:dyDescent="0.25">
      <c r="A392" s="76" t="s">
        <v>1736</v>
      </c>
      <c r="B392" s="77">
        <v>0</v>
      </c>
    </row>
    <row r="393" spans="1:2" hidden="1" x14ac:dyDescent="0.25">
      <c r="A393" s="76" t="s">
        <v>843</v>
      </c>
      <c r="B393" s="77">
        <v>0</v>
      </c>
    </row>
    <row r="394" spans="1:2" hidden="1" x14ac:dyDescent="0.25">
      <c r="A394" s="76" t="s">
        <v>1737</v>
      </c>
      <c r="B394" s="77">
        <v>0</v>
      </c>
    </row>
    <row r="395" spans="1:2" hidden="1" x14ac:dyDescent="0.25">
      <c r="A395" s="76" t="s">
        <v>851</v>
      </c>
      <c r="B395" s="77">
        <v>0</v>
      </c>
    </row>
    <row r="396" spans="1:2" hidden="1" x14ac:dyDescent="0.25">
      <c r="A396" s="76" t="s">
        <v>1738</v>
      </c>
      <c r="B396" s="77">
        <v>0</v>
      </c>
    </row>
    <row r="397" spans="1:2" hidden="1" x14ac:dyDescent="0.25">
      <c r="A397" s="76" t="s">
        <v>857</v>
      </c>
      <c r="B397" s="77">
        <v>0</v>
      </c>
    </row>
    <row r="398" spans="1:2" hidden="1" x14ac:dyDescent="0.25">
      <c r="A398" s="76" t="s">
        <v>1739</v>
      </c>
      <c r="B398" s="77">
        <v>0</v>
      </c>
    </row>
    <row r="399" spans="1:2" hidden="1" x14ac:dyDescent="0.25">
      <c r="A399" s="76" t="s">
        <v>861</v>
      </c>
      <c r="B399" s="77">
        <v>0</v>
      </c>
    </row>
    <row r="400" spans="1:2" hidden="1" x14ac:dyDescent="0.25">
      <c r="A400" s="76" t="s">
        <v>1740</v>
      </c>
      <c r="B400" s="77">
        <v>0</v>
      </c>
    </row>
    <row r="401" spans="1:2" hidden="1" x14ac:dyDescent="0.25">
      <c r="A401" s="76" t="s">
        <v>869</v>
      </c>
      <c r="B401" s="77">
        <v>0</v>
      </c>
    </row>
    <row r="402" spans="1:2" hidden="1" x14ac:dyDescent="0.25">
      <c r="A402" s="76" t="s">
        <v>1741</v>
      </c>
      <c r="B402" s="77">
        <v>0</v>
      </c>
    </row>
    <row r="403" spans="1:2" hidden="1" x14ac:dyDescent="0.25">
      <c r="A403" s="76" t="s">
        <v>877</v>
      </c>
      <c r="B403" s="77">
        <v>0</v>
      </c>
    </row>
    <row r="404" spans="1:2" hidden="1" x14ac:dyDescent="0.25">
      <c r="A404" s="76" t="s">
        <v>565</v>
      </c>
      <c r="B404" s="77">
        <v>0</v>
      </c>
    </row>
    <row r="405" spans="1:2" hidden="1" x14ac:dyDescent="0.25">
      <c r="A405" s="76" t="s">
        <v>1608</v>
      </c>
      <c r="B405" s="77">
        <v>0</v>
      </c>
    </row>
    <row r="406" spans="1:2" hidden="1" x14ac:dyDescent="0.25">
      <c r="A406" s="76" t="s">
        <v>567</v>
      </c>
      <c r="B406" s="77">
        <v>0</v>
      </c>
    </row>
    <row r="407" spans="1:2" hidden="1" x14ac:dyDescent="0.25">
      <c r="A407" s="76" t="s">
        <v>1664</v>
      </c>
      <c r="B407" s="77">
        <v>0</v>
      </c>
    </row>
    <row r="408" spans="1:2" hidden="1" x14ac:dyDescent="0.25">
      <c r="A408" s="76" t="s">
        <v>569</v>
      </c>
      <c r="B408" s="77">
        <v>0</v>
      </c>
    </row>
    <row r="409" spans="1:2" hidden="1" x14ac:dyDescent="0.25">
      <c r="A409" s="76" t="s">
        <v>658</v>
      </c>
      <c r="B409" s="77">
        <v>0</v>
      </c>
    </row>
    <row r="410" spans="1:2" hidden="1" x14ac:dyDescent="0.25">
      <c r="A410" s="76" t="s">
        <v>571</v>
      </c>
      <c r="B410" s="77">
        <v>0</v>
      </c>
    </row>
    <row r="411" spans="1:2" hidden="1" x14ac:dyDescent="0.25">
      <c r="A411" s="76" t="s">
        <v>661</v>
      </c>
      <c r="B411" s="77">
        <v>0</v>
      </c>
    </row>
    <row r="412" spans="1:2" hidden="1" x14ac:dyDescent="0.25">
      <c r="A412" s="76" t="s">
        <v>573</v>
      </c>
      <c r="B412" s="77">
        <v>0</v>
      </c>
    </row>
    <row r="413" spans="1:2" hidden="1" x14ac:dyDescent="0.25">
      <c r="A413" s="76" t="s">
        <v>665</v>
      </c>
      <c r="B413" s="77">
        <v>0</v>
      </c>
    </row>
    <row r="414" spans="1:2" hidden="1" x14ac:dyDescent="0.25">
      <c r="A414" s="76" t="s">
        <v>575</v>
      </c>
      <c r="B414" s="77">
        <v>0</v>
      </c>
    </row>
    <row r="415" spans="1:2" hidden="1" x14ac:dyDescent="0.25">
      <c r="A415" s="76" t="s">
        <v>669</v>
      </c>
      <c r="B415" s="77">
        <v>0</v>
      </c>
    </row>
    <row r="416" spans="1:2" hidden="1" x14ac:dyDescent="0.25">
      <c r="A416" s="76" t="s">
        <v>1552</v>
      </c>
      <c r="B416" s="77">
        <v>0</v>
      </c>
    </row>
    <row r="417" spans="1:2" hidden="1" x14ac:dyDescent="0.25">
      <c r="A417" s="76" t="s">
        <v>673</v>
      </c>
      <c r="B417" s="77">
        <v>0</v>
      </c>
    </row>
    <row r="418" spans="1:2" hidden="1" x14ac:dyDescent="0.25">
      <c r="A418" s="76" t="s">
        <v>1822</v>
      </c>
      <c r="B418" s="77">
        <v>0</v>
      </c>
    </row>
    <row r="419" spans="1:2" hidden="1" x14ac:dyDescent="0.25">
      <c r="A419" s="76" t="s">
        <v>1619</v>
      </c>
      <c r="B419" s="77">
        <v>0</v>
      </c>
    </row>
    <row r="420" spans="1:2" hidden="1" x14ac:dyDescent="0.25">
      <c r="A420" s="76" t="s">
        <v>1823</v>
      </c>
      <c r="B420" s="77">
        <v>0</v>
      </c>
    </row>
    <row r="421" spans="1:2" hidden="1" x14ac:dyDescent="0.25">
      <c r="A421" s="76" t="s">
        <v>678</v>
      </c>
      <c r="B421" s="77">
        <v>0</v>
      </c>
    </row>
    <row r="422" spans="1:2" hidden="1" x14ac:dyDescent="0.25">
      <c r="A422" s="76" t="s">
        <v>1885</v>
      </c>
      <c r="B422" s="77">
        <v>0</v>
      </c>
    </row>
    <row r="423" spans="1:2" hidden="1" x14ac:dyDescent="0.25">
      <c r="A423" s="76" t="s">
        <v>682</v>
      </c>
      <c r="B423" s="77">
        <v>0</v>
      </c>
    </row>
    <row r="424" spans="1:2" hidden="1" x14ac:dyDescent="0.25">
      <c r="A424" s="76" t="s">
        <v>577</v>
      </c>
      <c r="B424" s="77">
        <v>0</v>
      </c>
    </row>
    <row r="425" spans="1:2" hidden="1" x14ac:dyDescent="0.25">
      <c r="A425" s="76" t="s">
        <v>686</v>
      </c>
      <c r="B425" s="77">
        <v>0</v>
      </c>
    </row>
    <row r="426" spans="1:2" hidden="1" x14ac:dyDescent="0.25">
      <c r="A426" s="76" t="s">
        <v>579</v>
      </c>
      <c r="B426" s="77">
        <v>0</v>
      </c>
    </row>
    <row r="427" spans="1:2" hidden="1" x14ac:dyDescent="0.25">
      <c r="A427" s="76" t="s">
        <v>690</v>
      </c>
      <c r="B427" s="77">
        <v>0</v>
      </c>
    </row>
    <row r="428" spans="1:2" hidden="1" x14ac:dyDescent="0.25">
      <c r="A428" s="76" t="s">
        <v>581</v>
      </c>
      <c r="B428" s="77">
        <v>0</v>
      </c>
    </row>
    <row r="429" spans="1:2" hidden="1" x14ac:dyDescent="0.25">
      <c r="A429" s="76" t="s">
        <v>693</v>
      </c>
      <c r="B429" s="77">
        <v>0</v>
      </c>
    </row>
    <row r="430" spans="1:2" hidden="1" x14ac:dyDescent="0.25">
      <c r="A430" s="76" t="s">
        <v>583</v>
      </c>
      <c r="B430" s="77">
        <v>0</v>
      </c>
    </row>
    <row r="431" spans="1:2" hidden="1" x14ac:dyDescent="0.25">
      <c r="A431" s="76" t="s">
        <v>697</v>
      </c>
      <c r="B431" s="77">
        <v>0</v>
      </c>
    </row>
    <row r="432" spans="1:2" hidden="1" x14ac:dyDescent="0.25">
      <c r="A432" s="76" t="s">
        <v>585</v>
      </c>
      <c r="B432" s="77">
        <v>0</v>
      </c>
    </row>
    <row r="433" spans="1:2" hidden="1" x14ac:dyDescent="0.25">
      <c r="A433" s="76" t="s">
        <v>701</v>
      </c>
      <c r="B433" s="77">
        <v>0</v>
      </c>
    </row>
    <row r="434" spans="1:2" hidden="1" x14ac:dyDescent="0.25">
      <c r="A434" s="76" t="s">
        <v>587</v>
      </c>
      <c r="B434" s="77">
        <v>0</v>
      </c>
    </row>
    <row r="435" spans="1:2" hidden="1" x14ac:dyDescent="0.25">
      <c r="A435" s="76" t="s">
        <v>705</v>
      </c>
      <c r="B435" s="77">
        <v>0</v>
      </c>
    </row>
    <row r="436" spans="1:2" hidden="1" x14ac:dyDescent="0.25">
      <c r="A436" s="76" t="s">
        <v>1553</v>
      </c>
      <c r="B436" s="77">
        <v>0</v>
      </c>
    </row>
    <row r="437" spans="1:2" hidden="1" x14ac:dyDescent="0.25">
      <c r="A437" s="76" t="s">
        <v>707</v>
      </c>
      <c r="B437" s="77">
        <v>0</v>
      </c>
    </row>
    <row r="438" spans="1:2" hidden="1" x14ac:dyDescent="0.25">
      <c r="A438" s="76" t="s">
        <v>1775</v>
      </c>
      <c r="B438" s="77">
        <v>0</v>
      </c>
    </row>
    <row r="439" spans="1:2" hidden="1" x14ac:dyDescent="0.25">
      <c r="A439" s="76" t="s">
        <v>711</v>
      </c>
      <c r="B439" s="77">
        <v>0</v>
      </c>
    </row>
    <row r="440" spans="1:2" hidden="1" x14ac:dyDescent="0.25">
      <c r="A440" s="76" t="s">
        <v>1762</v>
      </c>
      <c r="B440" s="77">
        <v>0</v>
      </c>
    </row>
    <row r="441" spans="1:2" hidden="1" x14ac:dyDescent="0.25">
      <c r="A441" s="76" t="s">
        <v>715</v>
      </c>
      <c r="B441" s="77">
        <v>0</v>
      </c>
    </row>
    <row r="442" spans="1:2" hidden="1" x14ac:dyDescent="0.25">
      <c r="A442" s="76" t="s">
        <v>1777</v>
      </c>
      <c r="B442" s="77">
        <v>0</v>
      </c>
    </row>
    <row r="443" spans="1:2" hidden="1" x14ac:dyDescent="0.25">
      <c r="A443" s="76" t="s">
        <v>1499</v>
      </c>
      <c r="B443" s="77">
        <v>0</v>
      </c>
    </row>
    <row r="444" spans="1:2" hidden="1" x14ac:dyDescent="0.25">
      <c r="A444" s="76" t="s">
        <v>589</v>
      </c>
      <c r="B444" s="77">
        <v>0</v>
      </c>
    </row>
    <row r="445" spans="1:2" hidden="1" x14ac:dyDescent="0.25">
      <c r="A445" s="76" t="s">
        <v>719</v>
      </c>
      <c r="B445" s="77">
        <v>0</v>
      </c>
    </row>
    <row r="446" spans="1:2" hidden="1" x14ac:dyDescent="0.25">
      <c r="A446" s="76" t="s">
        <v>591</v>
      </c>
      <c r="B446" s="77">
        <v>0</v>
      </c>
    </row>
    <row r="447" spans="1:2" hidden="1" x14ac:dyDescent="0.25">
      <c r="A447" s="76" t="s">
        <v>723</v>
      </c>
      <c r="B447" s="77">
        <v>0</v>
      </c>
    </row>
    <row r="448" spans="1:2" hidden="1" x14ac:dyDescent="0.25">
      <c r="A448" s="76" t="s">
        <v>1887</v>
      </c>
      <c r="B448" s="77">
        <v>0</v>
      </c>
    </row>
    <row r="449" spans="1:2" hidden="1" x14ac:dyDescent="0.25">
      <c r="A449" s="76" t="s">
        <v>727</v>
      </c>
      <c r="B449" s="77">
        <v>0</v>
      </c>
    </row>
    <row r="450" spans="1:2" hidden="1" x14ac:dyDescent="0.25">
      <c r="A450" s="76" t="s">
        <v>1889</v>
      </c>
      <c r="B450" s="77">
        <v>0</v>
      </c>
    </row>
    <row r="451" spans="1:2" hidden="1" x14ac:dyDescent="0.25">
      <c r="A451" s="76" t="s">
        <v>731</v>
      </c>
      <c r="B451" s="77">
        <v>0</v>
      </c>
    </row>
    <row r="452" spans="1:2" hidden="1" x14ac:dyDescent="0.25">
      <c r="A452" s="76" t="s">
        <v>593</v>
      </c>
      <c r="B452" s="77">
        <v>0</v>
      </c>
    </row>
    <row r="453" spans="1:2" hidden="1" x14ac:dyDescent="0.25">
      <c r="A453" s="76" t="s">
        <v>734</v>
      </c>
      <c r="B453" s="77">
        <v>0</v>
      </c>
    </row>
    <row r="454" spans="1:2" hidden="1" x14ac:dyDescent="0.25">
      <c r="A454" s="76" t="s">
        <v>595</v>
      </c>
      <c r="B454" s="77">
        <v>0</v>
      </c>
    </row>
    <row r="455" spans="1:2" hidden="1" x14ac:dyDescent="0.25">
      <c r="A455" s="76" t="s">
        <v>738</v>
      </c>
      <c r="B455" s="77">
        <v>0</v>
      </c>
    </row>
    <row r="456" spans="1:2" hidden="1" x14ac:dyDescent="0.25">
      <c r="A456" s="76" t="s">
        <v>597</v>
      </c>
      <c r="B456" s="77">
        <v>0</v>
      </c>
    </row>
    <row r="457" spans="1:2" hidden="1" x14ac:dyDescent="0.25">
      <c r="A457" s="76" t="s">
        <v>742</v>
      </c>
      <c r="B457" s="77">
        <v>0</v>
      </c>
    </row>
    <row r="458" spans="1:2" hidden="1" x14ac:dyDescent="0.25">
      <c r="A458" s="76" t="s">
        <v>599</v>
      </c>
      <c r="B458" s="77">
        <v>0</v>
      </c>
    </row>
    <row r="459" spans="1:2" hidden="1" x14ac:dyDescent="0.25">
      <c r="A459" s="76" t="s">
        <v>746</v>
      </c>
      <c r="B459" s="77">
        <v>0</v>
      </c>
    </row>
    <row r="460" spans="1:2" hidden="1" x14ac:dyDescent="0.25">
      <c r="A460" s="76" t="s">
        <v>601</v>
      </c>
      <c r="B460" s="77">
        <v>0</v>
      </c>
    </row>
    <row r="461" spans="1:2" hidden="1" x14ac:dyDescent="0.25">
      <c r="A461" s="76" t="s">
        <v>750</v>
      </c>
      <c r="B461" s="77">
        <v>0</v>
      </c>
    </row>
    <row r="462" spans="1:2" hidden="1" x14ac:dyDescent="0.25">
      <c r="A462" s="76" t="s">
        <v>603</v>
      </c>
      <c r="B462" s="77">
        <v>0</v>
      </c>
    </row>
    <row r="463" spans="1:2" hidden="1" x14ac:dyDescent="0.25">
      <c r="A463" s="76" t="s">
        <v>754</v>
      </c>
      <c r="B463" s="77">
        <v>0</v>
      </c>
    </row>
    <row r="464" spans="1:2" hidden="1" x14ac:dyDescent="0.25">
      <c r="A464" s="76" t="s">
        <v>604</v>
      </c>
      <c r="B464" s="77">
        <v>0</v>
      </c>
    </row>
    <row r="465" spans="1:2" hidden="1" x14ac:dyDescent="0.25">
      <c r="A465" s="76" t="s">
        <v>758</v>
      </c>
      <c r="B465" s="77">
        <v>0</v>
      </c>
    </row>
    <row r="466" spans="1:2" hidden="1" x14ac:dyDescent="0.25">
      <c r="A466" s="76" t="s">
        <v>605</v>
      </c>
      <c r="B466" s="77">
        <v>0</v>
      </c>
    </row>
    <row r="467" spans="1:2" hidden="1" x14ac:dyDescent="0.25">
      <c r="A467" s="76" t="s">
        <v>762</v>
      </c>
      <c r="B467" s="77">
        <v>0</v>
      </c>
    </row>
    <row r="468" spans="1:2" hidden="1" x14ac:dyDescent="0.25">
      <c r="A468" s="76" t="s">
        <v>606</v>
      </c>
      <c r="B468" s="77">
        <v>0</v>
      </c>
    </row>
    <row r="469" spans="1:2" hidden="1" x14ac:dyDescent="0.25">
      <c r="A469" s="76" t="s">
        <v>766</v>
      </c>
      <c r="B469" s="77">
        <v>0</v>
      </c>
    </row>
    <row r="470" spans="1:2" hidden="1" x14ac:dyDescent="0.25">
      <c r="A470" s="76" t="s">
        <v>607</v>
      </c>
      <c r="B470" s="77">
        <v>0</v>
      </c>
    </row>
    <row r="471" spans="1:2" hidden="1" x14ac:dyDescent="0.25">
      <c r="A471" s="76" t="s">
        <v>770</v>
      </c>
      <c r="B471" s="77">
        <v>0</v>
      </c>
    </row>
    <row r="472" spans="1:2" hidden="1" x14ac:dyDescent="0.25">
      <c r="A472" s="76" t="s">
        <v>608</v>
      </c>
      <c r="B472" s="77">
        <v>0</v>
      </c>
    </row>
    <row r="473" spans="1:2" hidden="1" x14ac:dyDescent="0.25">
      <c r="A473" s="76" t="s">
        <v>1395</v>
      </c>
      <c r="B473" s="77">
        <v>0</v>
      </c>
    </row>
    <row r="474" spans="1:2" hidden="1" x14ac:dyDescent="0.25">
      <c r="A474" s="76" t="s">
        <v>610</v>
      </c>
      <c r="B474" s="77">
        <v>0</v>
      </c>
    </row>
    <row r="475" spans="1:2" hidden="1" x14ac:dyDescent="0.25">
      <c r="A475" s="76" t="s">
        <v>776</v>
      </c>
      <c r="B475" s="77">
        <v>0</v>
      </c>
    </row>
    <row r="476" spans="1:2" hidden="1" x14ac:dyDescent="0.25">
      <c r="A476" s="76" t="s">
        <v>611</v>
      </c>
      <c r="B476" s="77">
        <v>0</v>
      </c>
    </row>
    <row r="477" spans="1:2" hidden="1" x14ac:dyDescent="0.25">
      <c r="A477" s="76" t="s">
        <v>780</v>
      </c>
      <c r="B477" s="77">
        <v>0</v>
      </c>
    </row>
    <row r="478" spans="1:2" hidden="1" x14ac:dyDescent="0.25">
      <c r="A478" s="76" t="s">
        <v>612</v>
      </c>
      <c r="B478" s="77">
        <v>0</v>
      </c>
    </row>
    <row r="479" spans="1:2" hidden="1" x14ac:dyDescent="0.25">
      <c r="A479" s="76" t="s">
        <v>784</v>
      </c>
      <c r="B479" s="77">
        <v>0</v>
      </c>
    </row>
    <row r="480" spans="1:2" hidden="1" x14ac:dyDescent="0.25">
      <c r="A480" s="76" t="s">
        <v>613</v>
      </c>
      <c r="B480" s="77">
        <v>0</v>
      </c>
    </row>
    <row r="481" spans="1:2" hidden="1" x14ac:dyDescent="0.25">
      <c r="A481" s="76" t="s">
        <v>787</v>
      </c>
      <c r="B481" s="77">
        <v>0</v>
      </c>
    </row>
    <row r="482" spans="1:2" hidden="1" x14ac:dyDescent="0.25">
      <c r="A482" s="76" t="s">
        <v>614</v>
      </c>
      <c r="B482" s="77">
        <v>0</v>
      </c>
    </row>
    <row r="483" spans="1:2" hidden="1" x14ac:dyDescent="0.25">
      <c r="A483" s="76" t="s">
        <v>790</v>
      </c>
      <c r="B483" s="77">
        <v>0</v>
      </c>
    </row>
    <row r="484" spans="1:2" hidden="1" x14ac:dyDescent="0.25">
      <c r="A484" s="76" t="s">
        <v>615</v>
      </c>
      <c r="B484" s="77">
        <v>0</v>
      </c>
    </row>
    <row r="485" spans="1:2" hidden="1" x14ac:dyDescent="0.25">
      <c r="A485" s="76" t="s">
        <v>794</v>
      </c>
      <c r="B485" s="77">
        <v>0</v>
      </c>
    </row>
    <row r="486" spans="1:2" hidden="1" x14ac:dyDescent="0.25">
      <c r="A486" s="76" t="s">
        <v>616</v>
      </c>
      <c r="B486" s="77">
        <v>0</v>
      </c>
    </row>
    <row r="487" spans="1:2" hidden="1" x14ac:dyDescent="0.25">
      <c r="A487" s="76" t="s">
        <v>798</v>
      </c>
      <c r="B487" s="77">
        <v>0</v>
      </c>
    </row>
    <row r="488" spans="1:2" hidden="1" x14ac:dyDescent="0.25">
      <c r="A488" s="76" t="s">
        <v>617</v>
      </c>
      <c r="B488" s="77">
        <v>0</v>
      </c>
    </row>
    <row r="489" spans="1:2" hidden="1" x14ac:dyDescent="0.25">
      <c r="A489" s="76" t="s">
        <v>802</v>
      </c>
      <c r="B489" s="77">
        <v>0</v>
      </c>
    </row>
    <row r="490" spans="1:2" hidden="1" x14ac:dyDescent="0.25">
      <c r="A490" s="76" t="s">
        <v>1733</v>
      </c>
      <c r="B490" s="77">
        <v>0</v>
      </c>
    </row>
    <row r="491" spans="1:2" hidden="1" x14ac:dyDescent="0.25">
      <c r="A491" s="76" t="s">
        <v>806</v>
      </c>
      <c r="B491" s="77">
        <v>0</v>
      </c>
    </row>
    <row r="492" spans="1:2" hidden="1" x14ac:dyDescent="0.25">
      <c r="A492" s="76" t="s">
        <v>1734</v>
      </c>
      <c r="B492" s="77">
        <v>0</v>
      </c>
    </row>
    <row r="493" spans="1:2" hidden="1" x14ac:dyDescent="0.25">
      <c r="A493" s="76" t="s">
        <v>810</v>
      </c>
      <c r="B493" s="77">
        <v>0</v>
      </c>
    </row>
    <row r="494" spans="1:2" hidden="1" x14ac:dyDescent="0.25">
      <c r="A494" s="76" t="s">
        <v>618</v>
      </c>
      <c r="B494" s="77">
        <v>0</v>
      </c>
    </row>
    <row r="495" spans="1:2" hidden="1" x14ac:dyDescent="0.25">
      <c r="A495" s="76" t="s">
        <v>814</v>
      </c>
      <c r="B495" s="77">
        <v>0</v>
      </c>
    </row>
    <row r="496" spans="1:2" hidden="1" x14ac:dyDescent="0.25">
      <c r="A496" s="76" t="s">
        <v>619</v>
      </c>
      <c r="B496" s="77">
        <v>0</v>
      </c>
    </row>
    <row r="497" spans="1:2" hidden="1" x14ac:dyDescent="0.25">
      <c r="A497" s="76" t="s">
        <v>1571</v>
      </c>
      <c r="B497" s="77">
        <v>0</v>
      </c>
    </row>
    <row r="498" spans="1:2" hidden="1" x14ac:dyDescent="0.25">
      <c r="A498" s="76" t="s">
        <v>620</v>
      </c>
      <c r="B498" s="77">
        <v>0</v>
      </c>
    </row>
    <row r="499" spans="1:2" hidden="1" x14ac:dyDescent="0.25">
      <c r="A499" s="76" t="s">
        <v>1922</v>
      </c>
      <c r="B499" s="77">
        <v>0</v>
      </c>
    </row>
    <row r="500" spans="1:2" hidden="1" x14ac:dyDescent="0.25">
      <c r="A500" s="76" t="s">
        <v>621</v>
      </c>
      <c r="B500" s="77">
        <v>0</v>
      </c>
    </row>
    <row r="501" spans="1:2" hidden="1" x14ac:dyDescent="0.25">
      <c r="A501" s="76" t="s">
        <v>820</v>
      </c>
      <c r="B501" s="77">
        <v>0</v>
      </c>
    </row>
    <row r="502" spans="1:2" hidden="1" x14ac:dyDescent="0.25">
      <c r="A502" s="76" t="s">
        <v>623</v>
      </c>
      <c r="B502" s="77">
        <v>0</v>
      </c>
    </row>
    <row r="503" spans="1:2" hidden="1" x14ac:dyDescent="0.25">
      <c r="A503" s="76" t="s">
        <v>824</v>
      </c>
      <c r="B503" s="77">
        <v>0</v>
      </c>
    </row>
    <row r="504" spans="1:2" hidden="1" x14ac:dyDescent="0.25">
      <c r="A504" s="76" t="s">
        <v>625</v>
      </c>
      <c r="B504" s="77">
        <v>0</v>
      </c>
    </row>
    <row r="505" spans="1:2" hidden="1" x14ac:dyDescent="0.25">
      <c r="A505" s="76" t="s">
        <v>826</v>
      </c>
      <c r="B505" s="77">
        <v>0</v>
      </c>
    </row>
    <row r="506" spans="1:2" hidden="1" x14ac:dyDescent="0.25">
      <c r="A506" s="76" t="s">
        <v>626</v>
      </c>
      <c r="B506" s="77">
        <v>0</v>
      </c>
    </row>
    <row r="507" spans="1:2" hidden="1" x14ac:dyDescent="0.25">
      <c r="A507" s="76" t="s">
        <v>829</v>
      </c>
      <c r="B507" s="77">
        <v>0</v>
      </c>
    </row>
    <row r="508" spans="1:2" hidden="1" x14ac:dyDescent="0.25">
      <c r="A508" s="76" t="s">
        <v>627</v>
      </c>
      <c r="B508" s="77">
        <v>0</v>
      </c>
    </row>
    <row r="509" spans="1:2" hidden="1" x14ac:dyDescent="0.25">
      <c r="A509" s="76" t="s">
        <v>833</v>
      </c>
      <c r="B509" s="77">
        <v>0</v>
      </c>
    </row>
    <row r="510" spans="1:2" hidden="1" x14ac:dyDescent="0.25">
      <c r="A510" s="76" t="s">
        <v>628</v>
      </c>
      <c r="B510" s="77">
        <v>0</v>
      </c>
    </row>
    <row r="511" spans="1:2" hidden="1" x14ac:dyDescent="0.25">
      <c r="A511" s="76" t="s">
        <v>837</v>
      </c>
      <c r="B511" s="77">
        <v>0</v>
      </c>
    </row>
    <row r="512" spans="1:2" hidden="1" x14ac:dyDescent="0.25">
      <c r="A512" s="76" t="s">
        <v>630</v>
      </c>
      <c r="B512" s="77">
        <v>0</v>
      </c>
    </row>
    <row r="513" spans="1:2" hidden="1" x14ac:dyDescent="0.25">
      <c r="A513" s="76" t="s">
        <v>841</v>
      </c>
      <c r="B513" s="77">
        <v>0</v>
      </c>
    </row>
    <row r="514" spans="1:2" hidden="1" x14ac:dyDescent="0.25">
      <c r="A514" s="76" t="s">
        <v>631</v>
      </c>
      <c r="B514" s="77">
        <v>0</v>
      </c>
    </row>
    <row r="515" spans="1:2" hidden="1" x14ac:dyDescent="0.25">
      <c r="A515" s="76" t="s">
        <v>845</v>
      </c>
      <c r="B515" s="77">
        <v>0</v>
      </c>
    </row>
    <row r="516" spans="1:2" hidden="1" x14ac:dyDescent="0.25">
      <c r="A516" s="76" t="s">
        <v>633</v>
      </c>
      <c r="B516" s="77">
        <v>0</v>
      </c>
    </row>
    <row r="517" spans="1:2" hidden="1" x14ac:dyDescent="0.25">
      <c r="A517" s="76" t="s">
        <v>849</v>
      </c>
      <c r="B517" s="77">
        <v>0</v>
      </c>
    </row>
    <row r="518" spans="1:2" hidden="1" x14ac:dyDescent="0.25">
      <c r="A518" s="76" t="s">
        <v>1569</v>
      </c>
      <c r="B518" s="77">
        <v>0</v>
      </c>
    </row>
    <row r="519" spans="1:2" hidden="1" x14ac:dyDescent="0.25">
      <c r="A519" s="76" t="s">
        <v>853</v>
      </c>
      <c r="B519" s="77">
        <v>0</v>
      </c>
    </row>
    <row r="520" spans="1:2" hidden="1" x14ac:dyDescent="0.25">
      <c r="A520" s="76" t="s">
        <v>635</v>
      </c>
      <c r="B520" s="77">
        <v>0</v>
      </c>
    </row>
    <row r="521" spans="1:2" hidden="1" x14ac:dyDescent="0.25">
      <c r="A521" s="76" t="s">
        <v>855</v>
      </c>
      <c r="B521" s="77">
        <v>0</v>
      </c>
    </row>
    <row r="522" spans="1:2" hidden="1" x14ac:dyDescent="0.25">
      <c r="A522" s="76" t="s">
        <v>637</v>
      </c>
      <c r="B522" s="77">
        <v>0</v>
      </c>
    </row>
    <row r="523" spans="1:2" hidden="1" x14ac:dyDescent="0.25">
      <c r="A523" s="76" t="s">
        <v>859</v>
      </c>
      <c r="B523" s="77">
        <v>0</v>
      </c>
    </row>
    <row r="524" spans="1:2" hidden="1" x14ac:dyDescent="0.25">
      <c r="A524" s="76" t="s">
        <v>639</v>
      </c>
      <c r="B524" s="77">
        <v>0</v>
      </c>
    </row>
    <row r="525" spans="1:2" hidden="1" x14ac:dyDescent="0.25">
      <c r="A525" s="76" t="s">
        <v>1614</v>
      </c>
      <c r="B525" s="77">
        <v>0</v>
      </c>
    </row>
    <row r="526" spans="1:2" hidden="1" x14ac:dyDescent="0.25">
      <c r="A526" s="76" t="s">
        <v>1798</v>
      </c>
      <c r="B526" s="77">
        <v>0</v>
      </c>
    </row>
    <row r="527" spans="1:2" hidden="1" x14ac:dyDescent="0.25">
      <c r="A527" s="76" t="s">
        <v>863</v>
      </c>
      <c r="B527" s="77">
        <v>0</v>
      </c>
    </row>
    <row r="528" spans="1:2" hidden="1" x14ac:dyDescent="0.25">
      <c r="A528" s="76" t="s">
        <v>641</v>
      </c>
      <c r="B528" s="77">
        <v>0</v>
      </c>
    </row>
    <row r="529" spans="1:2" hidden="1" x14ac:dyDescent="0.25">
      <c r="A529" s="76" t="s">
        <v>867</v>
      </c>
      <c r="B529" s="77">
        <v>0</v>
      </c>
    </row>
    <row r="530" spans="1:2" hidden="1" x14ac:dyDescent="0.25">
      <c r="A530" s="76" t="s">
        <v>643</v>
      </c>
      <c r="B530" s="77">
        <v>0</v>
      </c>
    </row>
    <row r="531" spans="1:2" hidden="1" x14ac:dyDescent="0.25">
      <c r="A531" s="76" t="s">
        <v>871</v>
      </c>
      <c r="B531" s="77">
        <v>0</v>
      </c>
    </row>
    <row r="532" spans="1:2" hidden="1" x14ac:dyDescent="0.25">
      <c r="A532" s="76" t="s">
        <v>645</v>
      </c>
      <c r="B532" s="77">
        <v>0</v>
      </c>
    </row>
    <row r="533" spans="1:2" hidden="1" x14ac:dyDescent="0.25">
      <c r="A533" s="76" t="s">
        <v>875</v>
      </c>
      <c r="B533" s="77">
        <v>0</v>
      </c>
    </row>
    <row r="534" spans="1:2" hidden="1" x14ac:dyDescent="0.25">
      <c r="A534" s="76" t="s">
        <v>647</v>
      </c>
      <c r="B534" s="77">
        <v>0</v>
      </c>
    </row>
    <row r="535" spans="1:2" hidden="1" x14ac:dyDescent="0.25">
      <c r="A535" s="76" t="s">
        <v>879</v>
      </c>
      <c r="B535" s="77">
        <v>0</v>
      </c>
    </row>
    <row r="536" spans="1:2" hidden="1" x14ac:dyDescent="0.25">
      <c r="A536" s="76" t="s">
        <v>649</v>
      </c>
      <c r="B536" s="77">
        <v>0</v>
      </c>
    </row>
    <row r="537" spans="1:2" hidden="1" x14ac:dyDescent="0.25">
      <c r="A537" s="76" t="s">
        <v>883</v>
      </c>
      <c r="B537" s="77">
        <v>0</v>
      </c>
    </row>
    <row r="538" spans="1:2" hidden="1" x14ac:dyDescent="0.25">
      <c r="A538" s="76" t="s">
        <v>1606</v>
      </c>
      <c r="B538" s="77">
        <v>0</v>
      </c>
    </row>
    <row r="539" spans="1:2" hidden="1" x14ac:dyDescent="0.25">
      <c r="A539" s="76" t="s">
        <v>1603</v>
      </c>
      <c r="B539" s="77">
        <v>0</v>
      </c>
    </row>
    <row r="540" spans="1:2" hidden="1" x14ac:dyDescent="0.25">
      <c r="A540" s="76" t="s">
        <v>651</v>
      </c>
      <c r="B540" s="77">
        <v>0</v>
      </c>
    </row>
    <row r="541" spans="1:2" hidden="1" x14ac:dyDescent="0.25">
      <c r="A541" s="76" t="s">
        <v>1630</v>
      </c>
      <c r="B541" s="77">
        <v>0</v>
      </c>
    </row>
    <row r="542" spans="1:2" hidden="1" x14ac:dyDescent="0.25">
      <c r="A542" s="76" t="s">
        <v>653</v>
      </c>
      <c r="B542" s="77">
        <v>0</v>
      </c>
    </row>
    <row r="543" spans="1:2" hidden="1" x14ac:dyDescent="0.25">
      <c r="A543" s="76" t="s">
        <v>1293</v>
      </c>
      <c r="B543" s="77">
        <v>0</v>
      </c>
    </row>
    <row r="544" spans="1:2" hidden="1" x14ac:dyDescent="0.25">
      <c r="A544" s="76" t="s">
        <v>1742</v>
      </c>
      <c r="B544" s="77">
        <v>0</v>
      </c>
    </row>
    <row r="545" spans="1:2" hidden="1" x14ac:dyDescent="0.25">
      <c r="A545" s="76" t="s">
        <v>655</v>
      </c>
      <c r="B545" s="77">
        <v>0</v>
      </c>
    </row>
    <row r="546" spans="1:2" x14ac:dyDescent="0.25">
      <c r="A546" s="76" t="s">
        <v>1633</v>
      </c>
      <c r="B546" s="77">
        <v>-9</v>
      </c>
    </row>
    <row r="547" spans="1:2" x14ac:dyDescent="0.25">
      <c r="A547" s="76" t="s">
        <v>520</v>
      </c>
      <c r="B547" s="77">
        <v>12</v>
      </c>
    </row>
  </sheetData>
  <pageMargins left="0.7" right="0.7" top="0.75" bottom="0.75" header="0.3" footer="0.3"/>
  <pageSetup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47"/>
  <sheetViews>
    <sheetView workbookViewId="0">
      <selection activeCell="A3" sqref="A3:B549"/>
    </sheetView>
  </sheetViews>
  <sheetFormatPr baseColWidth="10" defaultRowHeight="15" x14ac:dyDescent="0.25"/>
  <cols>
    <col min="1" max="1" width="17.5703125" bestFit="1" customWidth="1"/>
    <col min="2" max="2" width="19.5703125" bestFit="1" customWidth="1"/>
  </cols>
  <sheetData>
    <row r="3" spans="1:2" x14ac:dyDescent="0.25">
      <c r="A3" s="75" t="s">
        <v>1492</v>
      </c>
      <c r="B3" t="s">
        <v>1754</v>
      </c>
    </row>
    <row r="4" spans="1:2" x14ac:dyDescent="0.25">
      <c r="A4" s="76" t="s">
        <v>1307</v>
      </c>
      <c r="B4" s="77">
        <v>3</v>
      </c>
    </row>
    <row r="5" spans="1:2" x14ac:dyDescent="0.25">
      <c r="A5" s="76" t="s">
        <v>980</v>
      </c>
      <c r="B5" s="77">
        <v>1</v>
      </c>
    </row>
    <row r="6" spans="1:2" x14ac:dyDescent="0.25">
      <c r="A6" s="76" t="s">
        <v>1224</v>
      </c>
      <c r="B6" s="77">
        <v>1</v>
      </c>
    </row>
    <row r="7" spans="1:2" x14ac:dyDescent="0.25">
      <c r="A7" s="76" t="s">
        <v>1194</v>
      </c>
      <c r="B7" s="77">
        <v>1</v>
      </c>
    </row>
    <row r="8" spans="1:2" x14ac:dyDescent="0.25">
      <c r="A8" s="76" t="s">
        <v>974</v>
      </c>
      <c r="B8" s="77">
        <v>1</v>
      </c>
    </row>
    <row r="9" spans="1:2" x14ac:dyDescent="0.25">
      <c r="A9" s="76" t="s">
        <v>1228</v>
      </c>
      <c r="B9" s="77">
        <v>1</v>
      </c>
    </row>
    <row r="10" spans="1:2" x14ac:dyDescent="0.25">
      <c r="A10" s="76" t="s">
        <v>975</v>
      </c>
      <c r="B10" s="77">
        <v>1</v>
      </c>
    </row>
    <row r="11" spans="1:2" x14ac:dyDescent="0.25">
      <c r="A11" s="76" t="s">
        <v>981</v>
      </c>
      <c r="B11" s="77">
        <v>1</v>
      </c>
    </row>
    <row r="12" spans="1:2" x14ac:dyDescent="0.25">
      <c r="A12" s="76" t="s">
        <v>976</v>
      </c>
      <c r="B12" s="77">
        <v>1</v>
      </c>
    </row>
    <row r="13" spans="1:2" x14ac:dyDescent="0.25">
      <c r="A13" s="76" t="s">
        <v>1220</v>
      </c>
      <c r="B13" s="77">
        <v>1</v>
      </c>
    </row>
    <row r="14" spans="1:2" x14ac:dyDescent="0.25">
      <c r="A14" s="76" t="s">
        <v>977</v>
      </c>
      <c r="B14" s="77">
        <v>1</v>
      </c>
    </row>
    <row r="15" spans="1:2" x14ac:dyDescent="0.25">
      <c r="A15" s="76" t="s">
        <v>1226</v>
      </c>
      <c r="B15" s="77">
        <v>1</v>
      </c>
    </row>
    <row r="16" spans="1:2" x14ac:dyDescent="0.25">
      <c r="A16" s="76" t="s">
        <v>978</v>
      </c>
      <c r="B16" s="77">
        <v>1</v>
      </c>
    </row>
    <row r="17" spans="1:2" x14ac:dyDescent="0.25">
      <c r="A17" s="76" t="s">
        <v>1238</v>
      </c>
      <c r="B17" s="77">
        <v>1</v>
      </c>
    </row>
    <row r="18" spans="1:2" x14ac:dyDescent="0.25">
      <c r="A18" s="76" t="s">
        <v>979</v>
      </c>
      <c r="B18" s="77">
        <v>1</v>
      </c>
    </row>
    <row r="19" spans="1:2" x14ac:dyDescent="0.25">
      <c r="A19" s="76" t="s">
        <v>1248</v>
      </c>
      <c r="B19" s="77">
        <v>1</v>
      </c>
    </row>
    <row r="20" spans="1:2" x14ac:dyDescent="0.25">
      <c r="A20" s="76" t="s">
        <v>1725</v>
      </c>
      <c r="B20" s="77">
        <v>1</v>
      </c>
    </row>
    <row r="21" spans="1:2" x14ac:dyDescent="0.25">
      <c r="A21" s="76" t="s">
        <v>1727</v>
      </c>
      <c r="B21" s="77">
        <v>1</v>
      </c>
    </row>
    <row r="22" spans="1:2" x14ac:dyDescent="0.25">
      <c r="A22" s="76" t="s">
        <v>1728</v>
      </c>
      <c r="B22" s="77">
        <v>1</v>
      </c>
    </row>
    <row r="23" spans="1:2" hidden="1" x14ac:dyDescent="0.25">
      <c r="A23" s="76" t="s">
        <v>1527</v>
      </c>
      <c r="B23" s="77">
        <v>0</v>
      </c>
    </row>
    <row r="24" spans="1:2" hidden="1" x14ac:dyDescent="0.25">
      <c r="A24" s="76" t="s">
        <v>895</v>
      </c>
      <c r="B24" s="77">
        <v>0</v>
      </c>
    </row>
    <row r="25" spans="1:2" hidden="1" x14ac:dyDescent="0.25">
      <c r="A25" s="76" t="s">
        <v>1135</v>
      </c>
      <c r="B25" s="77">
        <v>0</v>
      </c>
    </row>
    <row r="26" spans="1:2" hidden="1" x14ac:dyDescent="0.25">
      <c r="A26" s="76" t="s">
        <v>906</v>
      </c>
      <c r="B26" s="77">
        <v>0</v>
      </c>
    </row>
    <row r="27" spans="1:2" hidden="1" x14ac:dyDescent="0.25">
      <c r="A27" s="76" t="s">
        <v>1543</v>
      </c>
      <c r="B27" s="77">
        <v>0</v>
      </c>
    </row>
    <row r="28" spans="1:2" hidden="1" x14ac:dyDescent="0.25">
      <c r="A28" s="76" t="s">
        <v>908</v>
      </c>
      <c r="B28" s="77">
        <v>0</v>
      </c>
    </row>
    <row r="29" spans="1:2" hidden="1" x14ac:dyDescent="0.25">
      <c r="A29" s="76" t="s">
        <v>1106</v>
      </c>
      <c r="B29" s="77">
        <v>0</v>
      </c>
    </row>
    <row r="30" spans="1:2" hidden="1" x14ac:dyDescent="0.25">
      <c r="A30" s="76" t="s">
        <v>910</v>
      </c>
      <c r="B30" s="77">
        <v>0</v>
      </c>
    </row>
    <row r="31" spans="1:2" hidden="1" x14ac:dyDescent="0.25">
      <c r="A31" s="76" t="s">
        <v>1164</v>
      </c>
      <c r="B31" s="77">
        <v>0</v>
      </c>
    </row>
    <row r="32" spans="1:2" hidden="1" x14ac:dyDescent="0.25">
      <c r="A32" s="76" t="s">
        <v>912</v>
      </c>
      <c r="B32" s="77">
        <v>0</v>
      </c>
    </row>
    <row r="33" spans="1:2" hidden="1" x14ac:dyDescent="0.25">
      <c r="A33" s="76" t="s">
        <v>898</v>
      </c>
      <c r="B33" s="77">
        <v>0</v>
      </c>
    </row>
    <row r="34" spans="1:2" hidden="1" x14ac:dyDescent="0.25">
      <c r="A34" s="76" t="s">
        <v>914</v>
      </c>
      <c r="B34" s="77">
        <v>0</v>
      </c>
    </row>
    <row r="35" spans="1:2" hidden="1" x14ac:dyDescent="0.25">
      <c r="A35" s="76" t="s">
        <v>1281</v>
      </c>
      <c r="B35" s="77">
        <v>0</v>
      </c>
    </row>
    <row r="36" spans="1:2" hidden="1" x14ac:dyDescent="0.25">
      <c r="A36" s="76" t="s">
        <v>916</v>
      </c>
      <c r="B36" s="77">
        <v>0</v>
      </c>
    </row>
    <row r="37" spans="1:2" hidden="1" x14ac:dyDescent="0.25">
      <c r="A37" s="76" t="s">
        <v>1091</v>
      </c>
      <c r="B37" s="77">
        <v>0</v>
      </c>
    </row>
    <row r="38" spans="1:2" hidden="1" x14ac:dyDescent="0.25">
      <c r="A38" s="76" t="s">
        <v>918</v>
      </c>
      <c r="B38" s="77">
        <v>0</v>
      </c>
    </row>
    <row r="39" spans="1:2" hidden="1" x14ac:dyDescent="0.25">
      <c r="A39" s="76" t="s">
        <v>1121</v>
      </c>
      <c r="B39" s="77">
        <v>0</v>
      </c>
    </row>
    <row r="40" spans="1:2" hidden="1" x14ac:dyDescent="0.25">
      <c r="A40" s="76" t="s">
        <v>920</v>
      </c>
      <c r="B40" s="77">
        <v>0</v>
      </c>
    </row>
    <row r="41" spans="1:2" hidden="1" x14ac:dyDescent="0.25">
      <c r="A41" s="76" t="s">
        <v>1150</v>
      </c>
      <c r="B41" s="77">
        <v>0</v>
      </c>
    </row>
    <row r="42" spans="1:2" hidden="1" x14ac:dyDescent="0.25">
      <c r="A42" s="76" t="s">
        <v>1506</v>
      </c>
      <c r="B42" s="77">
        <v>0</v>
      </c>
    </row>
    <row r="43" spans="1:2" hidden="1" x14ac:dyDescent="0.25">
      <c r="A43" s="76" t="s">
        <v>1180</v>
      </c>
      <c r="B43" s="77">
        <v>0</v>
      </c>
    </row>
    <row r="44" spans="1:2" hidden="1" x14ac:dyDescent="0.25">
      <c r="A44" s="76" t="s">
        <v>1548</v>
      </c>
      <c r="B44" s="77">
        <v>0</v>
      </c>
    </row>
    <row r="45" spans="1:2" hidden="1" x14ac:dyDescent="0.25">
      <c r="A45" s="76" t="s">
        <v>1210</v>
      </c>
      <c r="B45" s="77">
        <v>0</v>
      </c>
    </row>
    <row r="46" spans="1:2" hidden="1" x14ac:dyDescent="0.25">
      <c r="A46" s="76" t="s">
        <v>1616</v>
      </c>
      <c r="B46" s="77">
        <v>0</v>
      </c>
    </row>
    <row r="47" spans="1:2" hidden="1" x14ac:dyDescent="0.25">
      <c r="A47" s="76" t="s">
        <v>1240</v>
      </c>
      <c r="B47" s="77">
        <v>0</v>
      </c>
    </row>
    <row r="48" spans="1:2" hidden="1" x14ac:dyDescent="0.25">
      <c r="A48" s="76" t="s">
        <v>922</v>
      </c>
      <c r="B48" s="77">
        <v>0</v>
      </c>
    </row>
    <row r="49" spans="1:2" hidden="1" x14ac:dyDescent="0.25">
      <c r="A49" s="76" t="s">
        <v>1271</v>
      </c>
      <c r="B49" s="77">
        <v>0</v>
      </c>
    </row>
    <row r="50" spans="1:2" hidden="1" x14ac:dyDescent="0.25">
      <c r="A50" s="76" t="s">
        <v>924</v>
      </c>
      <c r="B50" s="77">
        <v>0</v>
      </c>
    </row>
    <row r="51" spans="1:2" hidden="1" x14ac:dyDescent="0.25">
      <c r="A51" s="76" t="s">
        <v>1581</v>
      </c>
      <c r="B51" s="77">
        <v>0</v>
      </c>
    </row>
    <row r="52" spans="1:2" hidden="1" x14ac:dyDescent="0.25">
      <c r="A52" s="76" t="s">
        <v>926</v>
      </c>
      <c r="B52" s="77">
        <v>0</v>
      </c>
    </row>
    <row r="53" spans="1:2" hidden="1" x14ac:dyDescent="0.25">
      <c r="A53" s="76" t="s">
        <v>1084</v>
      </c>
      <c r="B53" s="77">
        <v>0</v>
      </c>
    </row>
    <row r="54" spans="1:2" hidden="1" x14ac:dyDescent="0.25">
      <c r="A54" s="76" t="s">
        <v>928</v>
      </c>
      <c r="B54" s="77">
        <v>0</v>
      </c>
    </row>
    <row r="55" spans="1:2" hidden="1" x14ac:dyDescent="0.25">
      <c r="A55" s="76" t="s">
        <v>1099</v>
      </c>
      <c r="B55" s="77">
        <v>0</v>
      </c>
    </row>
    <row r="56" spans="1:2" hidden="1" x14ac:dyDescent="0.25">
      <c r="A56" s="76" t="s">
        <v>930</v>
      </c>
      <c r="B56" s="77">
        <v>0</v>
      </c>
    </row>
    <row r="57" spans="1:2" hidden="1" x14ac:dyDescent="0.25">
      <c r="A57" s="76" t="s">
        <v>1114</v>
      </c>
      <c r="B57" s="77">
        <v>0</v>
      </c>
    </row>
    <row r="58" spans="1:2" hidden="1" x14ac:dyDescent="0.25">
      <c r="A58" s="76" t="s">
        <v>932</v>
      </c>
      <c r="B58" s="77">
        <v>0</v>
      </c>
    </row>
    <row r="59" spans="1:2" hidden="1" x14ac:dyDescent="0.25">
      <c r="A59" s="76" t="s">
        <v>1129</v>
      </c>
      <c r="B59" s="77">
        <v>0</v>
      </c>
    </row>
    <row r="60" spans="1:2" hidden="1" x14ac:dyDescent="0.25">
      <c r="A60" s="76" t="s">
        <v>934</v>
      </c>
      <c r="B60" s="77">
        <v>0</v>
      </c>
    </row>
    <row r="61" spans="1:2" hidden="1" x14ac:dyDescent="0.25">
      <c r="A61" s="76" t="s">
        <v>1143</v>
      </c>
      <c r="B61" s="77">
        <v>0</v>
      </c>
    </row>
    <row r="62" spans="1:2" hidden="1" x14ac:dyDescent="0.25">
      <c r="A62" s="76" t="s">
        <v>936</v>
      </c>
      <c r="B62" s="77">
        <v>0</v>
      </c>
    </row>
    <row r="63" spans="1:2" hidden="1" x14ac:dyDescent="0.25">
      <c r="A63" s="76" t="s">
        <v>1157</v>
      </c>
      <c r="B63" s="77">
        <v>0</v>
      </c>
    </row>
    <row r="64" spans="1:2" hidden="1" x14ac:dyDescent="0.25">
      <c r="A64" s="76" t="s">
        <v>938</v>
      </c>
      <c r="B64" s="77">
        <v>0</v>
      </c>
    </row>
    <row r="65" spans="1:2" hidden="1" x14ac:dyDescent="0.25">
      <c r="A65" s="76" t="s">
        <v>1172</v>
      </c>
      <c r="B65" s="77">
        <v>0</v>
      </c>
    </row>
    <row r="66" spans="1:2" hidden="1" x14ac:dyDescent="0.25">
      <c r="A66" s="76" t="s">
        <v>940</v>
      </c>
      <c r="B66" s="77">
        <v>0</v>
      </c>
    </row>
    <row r="67" spans="1:2" hidden="1" x14ac:dyDescent="0.25">
      <c r="A67" s="76" t="s">
        <v>1186</v>
      </c>
      <c r="B67" s="77">
        <v>0</v>
      </c>
    </row>
    <row r="68" spans="1:2" hidden="1" x14ac:dyDescent="0.25">
      <c r="A68" s="76" t="s">
        <v>942</v>
      </c>
      <c r="B68" s="77">
        <v>0</v>
      </c>
    </row>
    <row r="69" spans="1:2" hidden="1" x14ac:dyDescent="0.25">
      <c r="A69" s="76" t="s">
        <v>1202</v>
      </c>
      <c r="B69" s="77">
        <v>0</v>
      </c>
    </row>
    <row r="70" spans="1:2" hidden="1" x14ac:dyDescent="0.25">
      <c r="A70" s="76" t="s">
        <v>943</v>
      </c>
      <c r="B70" s="77">
        <v>0</v>
      </c>
    </row>
    <row r="71" spans="1:2" hidden="1" x14ac:dyDescent="0.25">
      <c r="A71" s="76" t="s">
        <v>1218</v>
      </c>
      <c r="B71" s="77">
        <v>0</v>
      </c>
    </row>
    <row r="72" spans="1:2" hidden="1" x14ac:dyDescent="0.25">
      <c r="A72" s="76" t="s">
        <v>945</v>
      </c>
      <c r="B72" s="77">
        <v>0</v>
      </c>
    </row>
    <row r="73" spans="1:2" hidden="1" x14ac:dyDescent="0.25">
      <c r="A73" s="76" t="s">
        <v>1232</v>
      </c>
      <c r="B73" s="77">
        <v>0</v>
      </c>
    </row>
    <row r="74" spans="1:2" hidden="1" x14ac:dyDescent="0.25">
      <c r="A74" s="76" t="s">
        <v>947</v>
      </c>
      <c r="B74" s="77">
        <v>0</v>
      </c>
    </row>
    <row r="75" spans="1:2" hidden="1" x14ac:dyDescent="0.25">
      <c r="A75" s="76" t="s">
        <v>1430</v>
      </c>
      <c r="B75" s="77">
        <v>0</v>
      </c>
    </row>
    <row r="76" spans="1:2" hidden="1" x14ac:dyDescent="0.25">
      <c r="A76" s="76" t="s">
        <v>949</v>
      </c>
      <c r="B76" s="77">
        <v>0</v>
      </c>
    </row>
    <row r="77" spans="1:2" hidden="1" x14ac:dyDescent="0.25">
      <c r="A77" s="76" t="s">
        <v>1592</v>
      </c>
      <c r="B77" s="77">
        <v>0</v>
      </c>
    </row>
    <row r="78" spans="1:2" hidden="1" x14ac:dyDescent="0.25">
      <c r="A78" s="76" t="s">
        <v>951</v>
      </c>
      <c r="B78" s="77">
        <v>0</v>
      </c>
    </row>
    <row r="79" spans="1:2" hidden="1" x14ac:dyDescent="0.25">
      <c r="A79" s="76" t="s">
        <v>1276</v>
      </c>
      <c r="B79" s="77">
        <v>0</v>
      </c>
    </row>
    <row r="80" spans="1:2" hidden="1" x14ac:dyDescent="0.25">
      <c r="A80" s="76" t="s">
        <v>1666</v>
      </c>
      <c r="B80" s="77">
        <v>0</v>
      </c>
    </row>
    <row r="81" spans="1:2" hidden="1" x14ac:dyDescent="0.25">
      <c r="A81" s="76" t="s">
        <v>1070</v>
      </c>
      <c r="B81" s="77">
        <v>0</v>
      </c>
    </row>
    <row r="82" spans="1:2" hidden="1" x14ac:dyDescent="0.25">
      <c r="A82" s="76" t="s">
        <v>953</v>
      </c>
      <c r="B82" s="77">
        <v>0</v>
      </c>
    </row>
    <row r="83" spans="1:2" hidden="1" x14ac:dyDescent="0.25">
      <c r="A83" s="76" t="s">
        <v>1076</v>
      </c>
      <c r="B83" s="77">
        <v>0</v>
      </c>
    </row>
    <row r="84" spans="1:2" hidden="1" x14ac:dyDescent="0.25">
      <c r="A84" s="76" t="s">
        <v>955</v>
      </c>
      <c r="B84" s="77">
        <v>0</v>
      </c>
    </row>
    <row r="85" spans="1:2" hidden="1" x14ac:dyDescent="0.25">
      <c r="A85" s="76" t="s">
        <v>1080</v>
      </c>
      <c r="B85" s="77">
        <v>0</v>
      </c>
    </row>
    <row r="86" spans="1:2" hidden="1" x14ac:dyDescent="0.25">
      <c r="A86" s="76" t="s">
        <v>957</v>
      </c>
      <c r="B86" s="77">
        <v>0</v>
      </c>
    </row>
    <row r="87" spans="1:2" hidden="1" x14ac:dyDescent="0.25">
      <c r="A87" s="76" t="s">
        <v>1088</v>
      </c>
      <c r="B87" s="77">
        <v>0</v>
      </c>
    </row>
    <row r="88" spans="1:2" hidden="1" x14ac:dyDescent="0.25">
      <c r="A88" s="76" t="s">
        <v>959</v>
      </c>
      <c r="B88" s="77">
        <v>0</v>
      </c>
    </row>
    <row r="89" spans="1:2" hidden="1" x14ac:dyDescent="0.25">
      <c r="A89" s="76" t="s">
        <v>1095</v>
      </c>
      <c r="B89" s="77">
        <v>0</v>
      </c>
    </row>
    <row r="90" spans="1:2" hidden="1" x14ac:dyDescent="0.25">
      <c r="A90" s="76" t="s">
        <v>961</v>
      </c>
      <c r="B90" s="77">
        <v>0</v>
      </c>
    </row>
    <row r="91" spans="1:2" hidden="1" x14ac:dyDescent="0.25">
      <c r="A91" s="76" t="s">
        <v>1102</v>
      </c>
      <c r="B91" s="77">
        <v>0</v>
      </c>
    </row>
    <row r="92" spans="1:2" hidden="1" x14ac:dyDescent="0.25">
      <c r="A92" s="76" t="s">
        <v>963</v>
      </c>
      <c r="B92" s="77">
        <v>0</v>
      </c>
    </row>
    <row r="93" spans="1:2" hidden="1" x14ac:dyDescent="0.25">
      <c r="A93" s="76" t="s">
        <v>1110</v>
      </c>
      <c r="B93" s="77">
        <v>0</v>
      </c>
    </row>
    <row r="94" spans="1:2" hidden="1" x14ac:dyDescent="0.25">
      <c r="A94" s="76" t="s">
        <v>965</v>
      </c>
      <c r="B94" s="77">
        <v>0</v>
      </c>
    </row>
    <row r="95" spans="1:2" hidden="1" x14ac:dyDescent="0.25">
      <c r="A95" s="76" t="s">
        <v>1117</v>
      </c>
      <c r="B95" s="77">
        <v>0</v>
      </c>
    </row>
    <row r="96" spans="1:2" hidden="1" x14ac:dyDescent="0.25">
      <c r="A96" s="76" t="s">
        <v>967</v>
      </c>
      <c r="B96" s="77">
        <v>0</v>
      </c>
    </row>
    <row r="97" spans="1:2" hidden="1" x14ac:dyDescent="0.25">
      <c r="A97" s="76" t="s">
        <v>1125</v>
      </c>
      <c r="B97" s="77">
        <v>0</v>
      </c>
    </row>
    <row r="98" spans="1:2" hidden="1" x14ac:dyDescent="0.25">
      <c r="A98" s="76" t="s">
        <v>1299</v>
      </c>
      <c r="B98" s="77">
        <v>0</v>
      </c>
    </row>
    <row r="99" spans="1:2" hidden="1" x14ac:dyDescent="0.25">
      <c r="A99" s="76" t="s">
        <v>1131</v>
      </c>
      <c r="B99" s="77">
        <v>0</v>
      </c>
    </row>
    <row r="100" spans="1:2" hidden="1" x14ac:dyDescent="0.25">
      <c r="A100" s="76" t="s">
        <v>1301</v>
      </c>
      <c r="B100" s="77">
        <v>0</v>
      </c>
    </row>
    <row r="101" spans="1:2" hidden="1" x14ac:dyDescent="0.25">
      <c r="A101" s="76" t="s">
        <v>1139</v>
      </c>
      <c r="B101" s="77">
        <v>0</v>
      </c>
    </row>
    <row r="102" spans="1:2" hidden="1" x14ac:dyDescent="0.25">
      <c r="A102" s="76" t="s">
        <v>1508</v>
      </c>
      <c r="B102" s="77">
        <v>0</v>
      </c>
    </row>
    <row r="103" spans="1:2" hidden="1" x14ac:dyDescent="0.25">
      <c r="A103" s="76" t="s">
        <v>1147</v>
      </c>
      <c r="B103" s="77">
        <v>0</v>
      </c>
    </row>
    <row r="104" spans="1:2" hidden="1" x14ac:dyDescent="0.25">
      <c r="A104" s="76" t="s">
        <v>1377</v>
      </c>
      <c r="B104" s="77">
        <v>0</v>
      </c>
    </row>
    <row r="105" spans="1:2" hidden="1" x14ac:dyDescent="0.25">
      <c r="A105" s="76" t="s">
        <v>1154</v>
      </c>
      <c r="B105" s="77">
        <v>0</v>
      </c>
    </row>
    <row r="106" spans="1:2" hidden="1" x14ac:dyDescent="0.25">
      <c r="A106" s="76" t="s">
        <v>1379</v>
      </c>
      <c r="B106" s="77">
        <v>0</v>
      </c>
    </row>
    <row r="107" spans="1:2" hidden="1" x14ac:dyDescent="0.25">
      <c r="A107" s="76" t="s">
        <v>1161</v>
      </c>
      <c r="B107" s="77">
        <v>0</v>
      </c>
    </row>
    <row r="108" spans="1:2" hidden="1" x14ac:dyDescent="0.25">
      <c r="A108" s="76" t="s">
        <v>1510</v>
      </c>
      <c r="B108" s="77">
        <v>0</v>
      </c>
    </row>
    <row r="109" spans="1:2" hidden="1" x14ac:dyDescent="0.25">
      <c r="A109" s="76" t="s">
        <v>1168</v>
      </c>
      <c r="B109" s="77">
        <v>0</v>
      </c>
    </row>
    <row r="110" spans="1:2" hidden="1" x14ac:dyDescent="0.25">
      <c r="A110" s="76" t="s">
        <v>1632</v>
      </c>
      <c r="B110" s="77">
        <v>0</v>
      </c>
    </row>
    <row r="111" spans="1:2" hidden="1" x14ac:dyDescent="0.25">
      <c r="A111" s="76" t="s">
        <v>1176</v>
      </c>
      <c r="B111" s="77">
        <v>0</v>
      </c>
    </row>
    <row r="112" spans="1:2" hidden="1" x14ac:dyDescent="0.25">
      <c r="A112" s="76" t="s">
        <v>1656</v>
      </c>
      <c r="B112" s="77">
        <v>0</v>
      </c>
    </row>
    <row r="113" spans="1:2" hidden="1" x14ac:dyDescent="0.25">
      <c r="A113" s="76" t="s">
        <v>1183</v>
      </c>
      <c r="B113" s="77">
        <v>0</v>
      </c>
    </row>
    <row r="114" spans="1:2" hidden="1" x14ac:dyDescent="0.25">
      <c r="A114" s="76" t="s">
        <v>1644</v>
      </c>
      <c r="B114" s="77">
        <v>0</v>
      </c>
    </row>
    <row r="115" spans="1:2" hidden="1" x14ac:dyDescent="0.25">
      <c r="A115" s="76" t="s">
        <v>1190</v>
      </c>
      <c r="B115" s="77">
        <v>0</v>
      </c>
    </row>
    <row r="116" spans="1:2" hidden="1" x14ac:dyDescent="0.25">
      <c r="A116" s="76" t="s">
        <v>1657</v>
      </c>
      <c r="B116" s="77">
        <v>0</v>
      </c>
    </row>
    <row r="117" spans="1:2" hidden="1" x14ac:dyDescent="0.25">
      <c r="A117" s="76" t="s">
        <v>1198</v>
      </c>
      <c r="B117" s="77">
        <v>0</v>
      </c>
    </row>
    <row r="118" spans="1:2" hidden="1" x14ac:dyDescent="0.25">
      <c r="A118" s="76" t="s">
        <v>1668</v>
      </c>
      <c r="B118" s="77">
        <v>0</v>
      </c>
    </row>
    <row r="119" spans="1:2" hidden="1" x14ac:dyDescent="0.25">
      <c r="A119" s="76" t="s">
        <v>1206</v>
      </c>
      <c r="B119" s="77">
        <v>0</v>
      </c>
    </row>
    <row r="120" spans="1:2" hidden="1" x14ac:dyDescent="0.25">
      <c r="A120" s="76" t="s">
        <v>1900</v>
      </c>
      <c r="B120" s="77">
        <v>0</v>
      </c>
    </row>
    <row r="121" spans="1:2" hidden="1" x14ac:dyDescent="0.25">
      <c r="A121" s="76" t="s">
        <v>1214</v>
      </c>
      <c r="B121" s="77">
        <v>0</v>
      </c>
    </row>
    <row r="122" spans="1:2" hidden="1" x14ac:dyDescent="0.25">
      <c r="A122" s="76" t="s">
        <v>1901</v>
      </c>
      <c r="B122" s="77">
        <v>0</v>
      </c>
    </row>
    <row r="123" spans="1:2" hidden="1" x14ac:dyDescent="0.25">
      <c r="A123" s="76" t="s">
        <v>1222</v>
      </c>
      <c r="B123" s="77">
        <v>0</v>
      </c>
    </row>
    <row r="124" spans="1:2" hidden="1" x14ac:dyDescent="0.25">
      <c r="A124" s="76" t="s">
        <v>1907</v>
      </c>
      <c r="B124" s="77">
        <v>0</v>
      </c>
    </row>
    <row r="125" spans="1:2" hidden="1" x14ac:dyDescent="0.25">
      <c r="A125" s="76" t="s">
        <v>902</v>
      </c>
      <c r="B125" s="77">
        <v>0</v>
      </c>
    </row>
    <row r="126" spans="1:2" hidden="1" x14ac:dyDescent="0.25">
      <c r="A126" s="76" t="s">
        <v>1908</v>
      </c>
      <c r="B126" s="77">
        <v>0</v>
      </c>
    </row>
    <row r="127" spans="1:2" hidden="1" x14ac:dyDescent="0.25">
      <c r="A127" s="76" t="s">
        <v>1236</v>
      </c>
      <c r="B127" s="77">
        <v>0</v>
      </c>
    </row>
    <row r="128" spans="1:2" hidden="1" x14ac:dyDescent="0.25">
      <c r="A128" s="76" t="s">
        <v>969</v>
      </c>
      <c r="B128" s="77">
        <v>0</v>
      </c>
    </row>
    <row r="129" spans="1:2" hidden="1" x14ac:dyDescent="0.25">
      <c r="A129" s="76" t="s">
        <v>1244</v>
      </c>
      <c r="B129" s="77">
        <v>0</v>
      </c>
    </row>
    <row r="130" spans="1:2" hidden="1" x14ac:dyDescent="0.25">
      <c r="A130" s="76" t="s">
        <v>970</v>
      </c>
      <c r="B130" s="77">
        <v>0</v>
      </c>
    </row>
    <row r="131" spans="1:2" hidden="1" x14ac:dyDescent="0.25">
      <c r="A131" s="76" t="s">
        <v>1523</v>
      </c>
      <c r="B131" s="77">
        <v>0</v>
      </c>
    </row>
    <row r="132" spans="1:2" hidden="1" x14ac:dyDescent="0.25">
      <c r="A132" s="76" t="s">
        <v>971</v>
      </c>
      <c r="B132" s="77">
        <v>0</v>
      </c>
    </row>
    <row r="133" spans="1:2" hidden="1" x14ac:dyDescent="0.25">
      <c r="A133" s="76" t="s">
        <v>1583</v>
      </c>
      <c r="B133" s="77">
        <v>0</v>
      </c>
    </row>
    <row r="134" spans="1:2" hidden="1" x14ac:dyDescent="0.25">
      <c r="A134" s="76" t="s">
        <v>972</v>
      </c>
      <c r="B134" s="77">
        <v>0</v>
      </c>
    </row>
    <row r="135" spans="1:2" hidden="1" x14ac:dyDescent="0.25">
      <c r="A135" s="76" t="s">
        <v>1820</v>
      </c>
      <c r="B135" s="77">
        <v>0</v>
      </c>
    </row>
    <row r="136" spans="1:2" hidden="1" x14ac:dyDescent="0.25">
      <c r="A136" s="76" t="s">
        <v>1746</v>
      </c>
      <c r="B136" s="77">
        <v>0</v>
      </c>
    </row>
    <row r="137" spans="1:2" hidden="1" x14ac:dyDescent="0.25">
      <c r="A137" s="76" t="s">
        <v>1274</v>
      </c>
      <c r="B137" s="77">
        <v>0</v>
      </c>
    </row>
    <row r="138" spans="1:2" hidden="1" x14ac:dyDescent="0.25">
      <c r="A138" s="76" t="s">
        <v>1876</v>
      </c>
      <c r="B138" s="77">
        <v>0</v>
      </c>
    </row>
    <row r="139" spans="1:2" hidden="1" x14ac:dyDescent="0.25">
      <c r="A139" s="76" t="s">
        <v>1278</v>
      </c>
      <c r="B139" s="77">
        <v>0</v>
      </c>
    </row>
    <row r="140" spans="1:2" hidden="1" x14ac:dyDescent="0.25">
      <c r="A140" s="76" t="s">
        <v>885</v>
      </c>
      <c r="B140" s="77">
        <v>0</v>
      </c>
    </row>
    <row r="141" spans="1:2" hidden="1" x14ac:dyDescent="0.25">
      <c r="A141" s="76" t="s">
        <v>1744</v>
      </c>
      <c r="B141" s="77">
        <v>0</v>
      </c>
    </row>
    <row r="142" spans="1:2" hidden="1" x14ac:dyDescent="0.25">
      <c r="A142" s="76" t="s">
        <v>887</v>
      </c>
      <c r="B142" s="77">
        <v>0</v>
      </c>
    </row>
    <row r="143" spans="1:2" hidden="1" x14ac:dyDescent="0.25">
      <c r="A143" s="76" t="s">
        <v>1514</v>
      </c>
      <c r="B143" s="77">
        <v>0</v>
      </c>
    </row>
    <row r="144" spans="1:2" hidden="1" x14ac:dyDescent="0.25">
      <c r="A144" s="76" t="s">
        <v>888</v>
      </c>
      <c r="B144" s="77">
        <v>0</v>
      </c>
    </row>
    <row r="145" spans="1:2" hidden="1" x14ac:dyDescent="0.25">
      <c r="A145" s="76" t="s">
        <v>1074</v>
      </c>
      <c r="B145" s="77">
        <v>0</v>
      </c>
    </row>
    <row r="146" spans="1:2" hidden="1" x14ac:dyDescent="0.25">
      <c r="A146" s="76" t="s">
        <v>890</v>
      </c>
      <c r="B146" s="77">
        <v>0</v>
      </c>
    </row>
    <row r="147" spans="1:2" hidden="1" x14ac:dyDescent="0.25">
      <c r="A147" s="76" t="s">
        <v>1521</v>
      </c>
      <c r="B147" s="77">
        <v>0</v>
      </c>
    </row>
    <row r="148" spans="1:2" hidden="1" x14ac:dyDescent="0.25">
      <c r="A148" s="76" t="s">
        <v>892</v>
      </c>
      <c r="B148" s="77">
        <v>0</v>
      </c>
    </row>
    <row r="149" spans="1:2" hidden="1" x14ac:dyDescent="0.25">
      <c r="A149" s="76" t="s">
        <v>1078</v>
      </c>
      <c r="B149" s="77">
        <v>0</v>
      </c>
    </row>
    <row r="150" spans="1:2" hidden="1" x14ac:dyDescent="0.25">
      <c r="A150" s="76" t="s">
        <v>894</v>
      </c>
      <c r="B150" s="77">
        <v>0</v>
      </c>
    </row>
    <row r="151" spans="1:2" hidden="1" x14ac:dyDescent="0.25">
      <c r="A151" s="76" t="s">
        <v>1082</v>
      </c>
      <c r="B151" s="77">
        <v>0</v>
      </c>
    </row>
    <row r="152" spans="1:2" hidden="1" x14ac:dyDescent="0.25">
      <c r="A152" s="76" t="s">
        <v>982</v>
      </c>
      <c r="B152" s="77">
        <v>0</v>
      </c>
    </row>
    <row r="153" spans="1:2" hidden="1" x14ac:dyDescent="0.25">
      <c r="A153" s="76" t="s">
        <v>1086</v>
      </c>
      <c r="B153" s="77">
        <v>0</v>
      </c>
    </row>
    <row r="154" spans="1:2" hidden="1" x14ac:dyDescent="0.25">
      <c r="A154" s="76" t="s">
        <v>984</v>
      </c>
      <c r="B154" s="77">
        <v>0</v>
      </c>
    </row>
    <row r="155" spans="1:2" hidden="1" x14ac:dyDescent="0.25">
      <c r="A155" s="76" t="s">
        <v>1089</v>
      </c>
      <c r="B155" s="77">
        <v>0</v>
      </c>
    </row>
    <row r="156" spans="1:2" hidden="1" x14ac:dyDescent="0.25">
      <c r="A156" s="76" t="s">
        <v>986</v>
      </c>
      <c r="B156" s="77">
        <v>0</v>
      </c>
    </row>
    <row r="157" spans="1:2" hidden="1" x14ac:dyDescent="0.25">
      <c r="A157" s="76" t="s">
        <v>1093</v>
      </c>
      <c r="B157" s="77">
        <v>0</v>
      </c>
    </row>
    <row r="158" spans="1:2" hidden="1" x14ac:dyDescent="0.25">
      <c r="A158" s="76" t="s">
        <v>988</v>
      </c>
      <c r="B158" s="77">
        <v>0</v>
      </c>
    </row>
    <row r="159" spans="1:2" hidden="1" x14ac:dyDescent="0.25">
      <c r="A159" s="76" t="s">
        <v>1097</v>
      </c>
      <c r="B159" s="77">
        <v>0</v>
      </c>
    </row>
    <row r="160" spans="1:2" hidden="1" x14ac:dyDescent="0.25">
      <c r="A160" s="76" t="s">
        <v>990</v>
      </c>
      <c r="B160" s="77">
        <v>0</v>
      </c>
    </row>
    <row r="161" spans="1:2" hidden="1" x14ac:dyDescent="0.25">
      <c r="A161" s="76" t="s">
        <v>1101</v>
      </c>
      <c r="B161" s="77">
        <v>0</v>
      </c>
    </row>
    <row r="162" spans="1:2" hidden="1" x14ac:dyDescent="0.25">
      <c r="A162" s="76" t="s">
        <v>992</v>
      </c>
      <c r="B162" s="77">
        <v>0</v>
      </c>
    </row>
    <row r="163" spans="1:2" hidden="1" x14ac:dyDescent="0.25">
      <c r="A163" s="76" t="s">
        <v>1104</v>
      </c>
      <c r="B163" s="77">
        <v>0</v>
      </c>
    </row>
    <row r="164" spans="1:2" hidden="1" x14ac:dyDescent="0.25">
      <c r="A164" s="76" t="s">
        <v>994</v>
      </c>
      <c r="B164" s="77">
        <v>0</v>
      </c>
    </row>
    <row r="165" spans="1:2" hidden="1" x14ac:dyDescent="0.25">
      <c r="A165" s="76" t="s">
        <v>1108</v>
      </c>
      <c r="B165" s="77">
        <v>0</v>
      </c>
    </row>
    <row r="166" spans="1:2" hidden="1" x14ac:dyDescent="0.25">
      <c r="A166" s="76" t="s">
        <v>996</v>
      </c>
      <c r="B166" s="77">
        <v>0</v>
      </c>
    </row>
    <row r="167" spans="1:2" hidden="1" x14ac:dyDescent="0.25">
      <c r="A167" s="76" t="s">
        <v>1112</v>
      </c>
      <c r="B167" s="77">
        <v>0</v>
      </c>
    </row>
    <row r="168" spans="1:2" hidden="1" x14ac:dyDescent="0.25">
      <c r="A168" s="76" t="s">
        <v>997</v>
      </c>
      <c r="B168" s="77">
        <v>0</v>
      </c>
    </row>
    <row r="169" spans="1:2" hidden="1" x14ac:dyDescent="0.25">
      <c r="A169" s="76" t="s">
        <v>1115</v>
      </c>
      <c r="B169" s="77">
        <v>0</v>
      </c>
    </row>
    <row r="170" spans="1:2" hidden="1" x14ac:dyDescent="0.25">
      <c r="A170" s="76" t="s">
        <v>999</v>
      </c>
      <c r="B170" s="77">
        <v>0</v>
      </c>
    </row>
    <row r="171" spans="1:2" hidden="1" x14ac:dyDescent="0.25">
      <c r="A171" s="76" t="s">
        <v>1119</v>
      </c>
      <c r="B171" s="77">
        <v>0</v>
      </c>
    </row>
    <row r="172" spans="1:2" hidden="1" x14ac:dyDescent="0.25">
      <c r="A172" s="76" t="s">
        <v>1001</v>
      </c>
      <c r="B172" s="77">
        <v>0</v>
      </c>
    </row>
    <row r="173" spans="1:2" hidden="1" x14ac:dyDescent="0.25">
      <c r="A173" s="76" t="s">
        <v>1123</v>
      </c>
      <c r="B173" s="77">
        <v>0</v>
      </c>
    </row>
    <row r="174" spans="1:2" hidden="1" x14ac:dyDescent="0.25">
      <c r="A174" s="76" t="s">
        <v>1003</v>
      </c>
      <c r="B174" s="77">
        <v>0</v>
      </c>
    </row>
    <row r="175" spans="1:2" hidden="1" x14ac:dyDescent="0.25">
      <c r="A175" s="76" t="s">
        <v>1127</v>
      </c>
      <c r="B175" s="77">
        <v>0</v>
      </c>
    </row>
    <row r="176" spans="1:2" hidden="1" x14ac:dyDescent="0.25">
      <c r="A176" s="76" t="s">
        <v>1004</v>
      </c>
      <c r="B176" s="77">
        <v>0</v>
      </c>
    </row>
    <row r="177" spans="1:2" hidden="1" x14ac:dyDescent="0.25">
      <c r="A177" s="76" t="s">
        <v>1130</v>
      </c>
      <c r="B177" s="77">
        <v>0</v>
      </c>
    </row>
    <row r="178" spans="1:2" hidden="1" x14ac:dyDescent="0.25">
      <c r="A178" s="76" t="s">
        <v>1006</v>
      </c>
      <c r="B178" s="77">
        <v>0</v>
      </c>
    </row>
    <row r="179" spans="1:2" hidden="1" x14ac:dyDescent="0.25">
      <c r="A179" s="76" t="s">
        <v>1133</v>
      </c>
      <c r="B179" s="77">
        <v>0</v>
      </c>
    </row>
    <row r="180" spans="1:2" hidden="1" x14ac:dyDescent="0.25">
      <c r="A180" s="76" t="s">
        <v>1007</v>
      </c>
      <c r="B180" s="77">
        <v>0</v>
      </c>
    </row>
    <row r="181" spans="1:2" hidden="1" x14ac:dyDescent="0.25">
      <c r="A181" s="76" t="s">
        <v>1137</v>
      </c>
      <c r="B181" s="77">
        <v>0</v>
      </c>
    </row>
    <row r="182" spans="1:2" hidden="1" x14ac:dyDescent="0.25">
      <c r="A182" s="76" t="s">
        <v>1009</v>
      </c>
      <c r="B182" s="77">
        <v>0</v>
      </c>
    </row>
    <row r="183" spans="1:2" hidden="1" x14ac:dyDescent="0.25">
      <c r="A183" s="76" t="s">
        <v>1141</v>
      </c>
      <c r="B183" s="77">
        <v>0</v>
      </c>
    </row>
    <row r="184" spans="1:2" hidden="1" x14ac:dyDescent="0.25">
      <c r="A184" s="76" t="s">
        <v>1011</v>
      </c>
      <c r="B184" s="77">
        <v>0</v>
      </c>
    </row>
    <row r="185" spans="1:2" hidden="1" x14ac:dyDescent="0.25">
      <c r="A185" s="76" t="s">
        <v>1145</v>
      </c>
      <c r="B185" s="77">
        <v>0</v>
      </c>
    </row>
    <row r="186" spans="1:2" hidden="1" x14ac:dyDescent="0.25">
      <c r="A186" s="76" t="s">
        <v>1012</v>
      </c>
      <c r="B186" s="77">
        <v>0</v>
      </c>
    </row>
    <row r="187" spans="1:2" hidden="1" x14ac:dyDescent="0.25">
      <c r="A187" s="76" t="s">
        <v>1148</v>
      </c>
      <c r="B187" s="77">
        <v>0</v>
      </c>
    </row>
    <row r="188" spans="1:2" hidden="1" x14ac:dyDescent="0.25">
      <c r="A188" s="76" t="s">
        <v>1013</v>
      </c>
      <c r="B188" s="77">
        <v>0</v>
      </c>
    </row>
    <row r="189" spans="1:2" hidden="1" x14ac:dyDescent="0.25">
      <c r="A189" s="76" t="s">
        <v>1152</v>
      </c>
      <c r="B189" s="77">
        <v>0</v>
      </c>
    </row>
    <row r="190" spans="1:2" hidden="1" x14ac:dyDescent="0.25">
      <c r="A190" s="76" t="s">
        <v>1891</v>
      </c>
      <c r="B190" s="77">
        <v>0</v>
      </c>
    </row>
    <row r="191" spans="1:2" hidden="1" x14ac:dyDescent="0.25">
      <c r="A191" s="76" t="s">
        <v>1155</v>
      </c>
      <c r="B191" s="77">
        <v>0</v>
      </c>
    </row>
    <row r="192" spans="1:2" hidden="1" x14ac:dyDescent="0.25">
      <c r="A192" s="76" t="s">
        <v>1893</v>
      </c>
      <c r="B192" s="77">
        <v>0</v>
      </c>
    </row>
    <row r="193" spans="1:2" hidden="1" x14ac:dyDescent="0.25">
      <c r="A193" s="76" t="s">
        <v>1159</v>
      </c>
      <c r="B193" s="77">
        <v>0</v>
      </c>
    </row>
    <row r="194" spans="1:2" hidden="1" x14ac:dyDescent="0.25">
      <c r="A194" s="76" t="s">
        <v>1895</v>
      </c>
      <c r="B194" s="77">
        <v>0</v>
      </c>
    </row>
    <row r="195" spans="1:2" hidden="1" x14ac:dyDescent="0.25">
      <c r="A195" s="76" t="s">
        <v>1163</v>
      </c>
      <c r="B195" s="77">
        <v>0</v>
      </c>
    </row>
    <row r="196" spans="1:2" hidden="1" x14ac:dyDescent="0.25">
      <c r="A196" s="76" t="s">
        <v>1015</v>
      </c>
      <c r="B196" s="77">
        <v>0</v>
      </c>
    </row>
    <row r="197" spans="1:2" hidden="1" x14ac:dyDescent="0.25">
      <c r="A197" s="76" t="s">
        <v>1166</v>
      </c>
      <c r="B197" s="77">
        <v>0</v>
      </c>
    </row>
    <row r="198" spans="1:2" hidden="1" x14ac:dyDescent="0.25">
      <c r="A198" s="76" t="s">
        <v>1017</v>
      </c>
      <c r="B198" s="77">
        <v>0</v>
      </c>
    </row>
    <row r="199" spans="1:2" hidden="1" x14ac:dyDescent="0.25">
      <c r="A199" s="76" t="s">
        <v>1170</v>
      </c>
      <c r="B199" s="77">
        <v>0</v>
      </c>
    </row>
    <row r="200" spans="1:2" hidden="1" x14ac:dyDescent="0.25">
      <c r="A200" s="76" t="s">
        <v>1019</v>
      </c>
      <c r="B200" s="77">
        <v>0</v>
      </c>
    </row>
    <row r="201" spans="1:2" hidden="1" x14ac:dyDescent="0.25">
      <c r="A201" s="76" t="s">
        <v>1174</v>
      </c>
      <c r="B201" s="77">
        <v>0</v>
      </c>
    </row>
    <row r="202" spans="1:2" hidden="1" x14ac:dyDescent="0.25">
      <c r="A202" s="76" t="s">
        <v>1575</v>
      </c>
      <c r="B202" s="77">
        <v>0</v>
      </c>
    </row>
    <row r="203" spans="1:2" hidden="1" x14ac:dyDescent="0.25">
      <c r="A203" s="76" t="s">
        <v>1178</v>
      </c>
      <c r="B203" s="77">
        <v>0</v>
      </c>
    </row>
    <row r="204" spans="1:2" hidden="1" x14ac:dyDescent="0.25">
      <c r="A204" s="76" t="s">
        <v>1021</v>
      </c>
      <c r="B204" s="77">
        <v>0</v>
      </c>
    </row>
    <row r="205" spans="1:2" hidden="1" x14ac:dyDescent="0.25">
      <c r="A205" s="76" t="s">
        <v>1182</v>
      </c>
      <c r="B205" s="77">
        <v>0</v>
      </c>
    </row>
    <row r="206" spans="1:2" hidden="1" x14ac:dyDescent="0.25">
      <c r="A206" s="76" t="s">
        <v>1023</v>
      </c>
      <c r="B206" s="77">
        <v>0</v>
      </c>
    </row>
    <row r="207" spans="1:2" hidden="1" x14ac:dyDescent="0.25">
      <c r="A207" s="76" t="s">
        <v>1185</v>
      </c>
      <c r="B207" s="77">
        <v>0</v>
      </c>
    </row>
    <row r="208" spans="1:2" hidden="1" x14ac:dyDescent="0.25">
      <c r="A208" s="76" t="s">
        <v>1025</v>
      </c>
      <c r="B208" s="77">
        <v>0</v>
      </c>
    </row>
    <row r="209" spans="1:2" hidden="1" x14ac:dyDescent="0.25">
      <c r="A209" s="76" t="s">
        <v>1188</v>
      </c>
      <c r="B209" s="77">
        <v>0</v>
      </c>
    </row>
    <row r="210" spans="1:2" hidden="1" x14ac:dyDescent="0.25">
      <c r="A210" s="76" t="s">
        <v>1032</v>
      </c>
      <c r="B210" s="77">
        <v>0</v>
      </c>
    </row>
    <row r="211" spans="1:2" hidden="1" x14ac:dyDescent="0.25">
      <c r="A211" s="76" t="s">
        <v>1192</v>
      </c>
      <c r="B211" s="77">
        <v>0</v>
      </c>
    </row>
    <row r="212" spans="1:2" hidden="1" x14ac:dyDescent="0.25">
      <c r="A212" s="76" t="s">
        <v>1034</v>
      </c>
      <c r="B212" s="77">
        <v>0</v>
      </c>
    </row>
    <row r="213" spans="1:2" hidden="1" x14ac:dyDescent="0.25">
      <c r="A213" s="76" t="s">
        <v>1196</v>
      </c>
      <c r="B213" s="77">
        <v>0</v>
      </c>
    </row>
    <row r="214" spans="1:2" hidden="1" x14ac:dyDescent="0.25">
      <c r="A214" s="76" t="s">
        <v>1036</v>
      </c>
      <c r="B214" s="77">
        <v>0</v>
      </c>
    </row>
    <row r="215" spans="1:2" hidden="1" x14ac:dyDescent="0.25">
      <c r="A215" s="76" t="s">
        <v>1200</v>
      </c>
      <c r="B215" s="77">
        <v>0</v>
      </c>
    </row>
    <row r="216" spans="1:2" hidden="1" x14ac:dyDescent="0.25">
      <c r="A216" s="76" t="s">
        <v>1038</v>
      </c>
      <c r="B216" s="77">
        <v>0</v>
      </c>
    </row>
    <row r="217" spans="1:2" hidden="1" x14ac:dyDescent="0.25">
      <c r="A217" s="76" t="s">
        <v>1204</v>
      </c>
      <c r="B217" s="77">
        <v>0</v>
      </c>
    </row>
    <row r="218" spans="1:2" hidden="1" x14ac:dyDescent="0.25">
      <c r="A218" s="76" t="s">
        <v>1421</v>
      </c>
      <c r="B218" s="77">
        <v>0</v>
      </c>
    </row>
    <row r="219" spans="1:2" hidden="1" x14ac:dyDescent="0.25">
      <c r="A219" s="76" t="s">
        <v>1208</v>
      </c>
      <c r="B219" s="77">
        <v>0</v>
      </c>
    </row>
    <row r="220" spans="1:2" hidden="1" x14ac:dyDescent="0.25">
      <c r="A220" s="76" t="s">
        <v>1423</v>
      </c>
      <c r="B220" s="77">
        <v>0</v>
      </c>
    </row>
    <row r="221" spans="1:2" hidden="1" x14ac:dyDescent="0.25">
      <c r="A221" s="76" t="s">
        <v>1212</v>
      </c>
      <c r="B221" s="77">
        <v>0</v>
      </c>
    </row>
    <row r="222" spans="1:2" hidden="1" x14ac:dyDescent="0.25">
      <c r="A222" s="76" t="s">
        <v>1040</v>
      </c>
      <c r="B222" s="77">
        <v>0</v>
      </c>
    </row>
    <row r="223" spans="1:2" hidden="1" x14ac:dyDescent="0.25">
      <c r="A223" s="76" t="s">
        <v>1216</v>
      </c>
      <c r="B223" s="77">
        <v>0</v>
      </c>
    </row>
    <row r="224" spans="1:2" hidden="1" x14ac:dyDescent="0.25">
      <c r="A224" s="76" t="s">
        <v>1042</v>
      </c>
      <c r="B224" s="77">
        <v>0</v>
      </c>
    </row>
    <row r="225" spans="1:2" hidden="1" x14ac:dyDescent="0.25">
      <c r="A225" s="76" t="s">
        <v>896</v>
      </c>
      <c r="B225" s="77">
        <v>0</v>
      </c>
    </row>
    <row r="226" spans="1:2" hidden="1" x14ac:dyDescent="0.25">
      <c r="A226" s="76" t="s">
        <v>1246</v>
      </c>
      <c r="B226" s="77">
        <v>0</v>
      </c>
    </row>
    <row r="227" spans="1:2" hidden="1" x14ac:dyDescent="0.25">
      <c r="A227" s="76" t="s">
        <v>1303</v>
      </c>
      <c r="B227" s="77">
        <v>0</v>
      </c>
    </row>
    <row r="228" spans="1:2" hidden="1" x14ac:dyDescent="0.25">
      <c r="A228" s="76" t="s">
        <v>1249</v>
      </c>
      <c r="B228" s="77">
        <v>0</v>
      </c>
    </row>
    <row r="229" spans="1:2" hidden="1" x14ac:dyDescent="0.25">
      <c r="A229" s="76" t="s">
        <v>900</v>
      </c>
      <c r="B229" s="77">
        <v>0</v>
      </c>
    </row>
    <row r="230" spans="1:2" hidden="1" x14ac:dyDescent="0.25">
      <c r="A230" s="76" t="s">
        <v>1253</v>
      </c>
      <c r="B230" s="77">
        <v>0</v>
      </c>
    </row>
    <row r="231" spans="1:2" hidden="1" x14ac:dyDescent="0.25">
      <c r="A231" s="76" t="s">
        <v>1230</v>
      </c>
      <c r="B231" s="77">
        <v>0</v>
      </c>
    </row>
    <row r="232" spans="1:2" hidden="1" x14ac:dyDescent="0.25">
      <c r="A232" s="76" t="s">
        <v>1257</v>
      </c>
      <c r="B232" s="77">
        <v>0</v>
      </c>
    </row>
    <row r="233" spans="1:2" hidden="1" x14ac:dyDescent="0.25">
      <c r="A233" s="76" t="s">
        <v>1234</v>
      </c>
      <c r="B233" s="77">
        <v>0</v>
      </c>
    </row>
    <row r="234" spans="1:2" hidden="1" x14ac:dyDescent="0.25">
      <c r="A234" s="76" t="s">
        <v>1261</v>
      </c>
      <c r="B234" s="77">
        <v>0</v>
      </c>
    </row>
    <row r="235" spans="1:2" hidden="1" x14ac:dyDescent="0.25">
      <c r="A235" s="76" t="s">
        <v>1588</v>
      </c>
      <c r="B235" s="77">
        <v>0</v>
      </c>
    </row>
    <row r="236" spans="1:2" hidden="1" x14ac:dyDescent="0.25">
      <c r="A236" s="76" t="s">
        <v>1265</v>
      </c>
      <c r="B236" s="77">
        <v>0</v>
      </c>
    </row>
    <row r="237" spans="1:2" hidden="1" x14ac:dyDescent="0.25">
      <c r="A237" s="76" t="s">
        <v>1242</v>
      </c>
      <c r="B237" s="77">
        <v>0</v>
      </c>
    </row>
    <row r="238" spans="1:2" hidden="1" x14ac:dyDescent="0.25">
      <c r="A238" s="76" t="s">
        <v>1269</v>
      </c>
      <c r="B238" s="77">
        <v>0</v>
      </c>
    </row>
    <row r="239" spans="1:2" hidden="1" x14ac:dyDescent="0.25">
      <c r="A239" s="76" t="s">
        <v>904</v>
      </c>
      <c r="B239" s="77">
        <v>0</v>
      </c>
    </row>
    <row r="240" spans="1:2" hidden="1" x14ac:dyDescent="0.25">
      <c r="A240" s="76" t="s">
        <v>1426</v>
      </c>
      <c r="B240" s="77">
        <v>0</v>
      </c>
    </row>
    <row r="241" spans="1:2" hidden="1" x14ac:dyDescent="0.25">
      <c r="A241" s="76" t="s">
        <v>1044</v>
      </c>
      <c r="B241" s="77">
        <v>0</v>
      </c>
    </row>
    <row r="242" spans="1:2" hidden="1" x14ac:dyDescent="0.25">
      <c r="A242" s="76" t="s">
        <v>1251</v>
      </c>
      <c r="B242" s="77">
        <v>0</v>
      </c>
    </row>
    <row r="243" spans="1:2" hidden="1" x14ac:dyDescent="0.25">
      <c r="A243" s="76" t="s">
        <v>1577</v>
      </c>
      <c r="B243" s="77">
        <v>0</v>
      </c>
    </row>
    <row r="244" spans="1:2" hidden="1" x14ac:dyDescent="0.25">
      <c r="A244" s="76" t="s">
        <v>1255</v>
      </c>
      <c r="B244" s="77">
        <v>0</v>
      </c>
    </row>
    <row r="245" spans="1:2" hidden="1" x14ac:dyDescent="0.25">
      <c r="A245" s="76" t="s">
        <v>1046</v>
      </c>
      <c r="B245" s="77">
        <v>0</v>
      </c>
    </row>
    <row r="246" spans="1:2" hidden="1" x14ac:dyDescent="0.25">
      <c r="A246" s="76" t="s">
        <v>1259</v>
      </c>
      <c r="B246" s="77">
        <v>0</v>
      </c>
    </row>
    <row r="247" spans="1:2" hidden="1" x14ac:dyDescent="0.25">
      <c r="A247" s="76" t="s">
        <v>1512</v>
      </c>
      <c r="B247" s="77">
        <v>0</v>
      </c>
    </row>
    <row r="248" spans="1:2" hidden="1" x14ac:dyDescent="0.25">
      <c r="A248" s="76" t="s">
        <v>1263</v>
      </c>
      <c r="B248" s="77">
        <v>0</v>
      </c>
    </row>
    <row r="249" spans="1:2" hidden="1" x14ac:dyDescent="0.25">
      <c r="A249" s="76" t="s">
        <v>1647</v>
      </c>
      <c r="B249" s="77">
        <v>0</v>
      </c>
    </row>
    <row r="250" spans="1:2" hidden="1" x14ac:dyDescent="0.25">
      <c r="A250" s="76" t="s">
        <v>1267</v>
      </c>
      <c r="B250" s="77">
        <v>0</v>
      </c>
    </row>
    <row r="251" spans="1:2" hidden="1" x14ac:dyDescent="0.25">
      <c r="A251" s="76" t="s">
        <v>1048</v>
      </c>
      <c r="B251" s="77">
        <v>0</v>
      </c>
    </row>
    <row r="252" spans="1:2" hidden="1" x14ac:dyDescent="0.25">
      <c r="A252" s="76" t="s">
        <v>1285</v>
      </c>
      <c r="B252" s="77">
        <v>0</v>
      </c>
    </row>
    <row r="253" spans="1:2" hidden="1" x14ac:dyDescent="0.25">
      <c r="A253" s="76" t="s">
        <v>1050</v>
      </c>
      <c r="B253" s="77">
        <v>0</v>
      </c>
    </row>
    <row r="254" spans="1:2" hidden="1" x14ac:dyDescent="0.25">
      <c r="A254" s="76" t="s">
        <v>1428</v>
      </c>
      <c r="B254" s="77">
        <v>0</v>
      </c>
    </row>
    <row r="255" spans="1:2" hidden="1" x14ac:dyDescent="0.25">
      <c r="A255" s="76" t="s">
        <v>1052</v>
      </c>
      <c r="B255" s="77">
        <v>0</v>
      </c>
    </row>
    <row r="256" spans="1:2" hidden="1" x14ac:dyDescent="0.25">
      <c r="A256" s="76" t="s">
        <v>1601</v>
      </c>
      <c r="B256" s="77">
        <v>0</v>
      </c>
    </row>
    <row r="257" spans="1:2" hidden="1" x14ac:dyDescent="0.25">
      <c r="A257" s="76" t="s">
        <v>1054</v>
      </c>
      <c r="B257" s="77">
        <v>0</v>
      </c>
    </row>
    <row r="258" spans="1:2" hidden="1" x14ac:dyDescent="0.25">
      <c r="A258" s="76" t="s">
        <v>1541</v>
      </c>
      <c r="B258" s="77">
        <v>0</v>
      </c>
    </row>
    <row r="259" spans="1:2" hidden="1" x14ac:dyDescent="0.25">
      <c r="A259" s="76" t="s">
        <v>1579</v>
      </c>
      <c r="B259" s="77">
        <v>0</v>
      </c>
    </row>
    <row r="260" spans="1:2" hidden="1" x14ac:dyDescent="0.25">
      <c r="A260" s="76" t="s">
        <v>1545</v>
      </c>
      <c r="B260" s="77">
        <v>0</v>
      </c>
    </row>
    <row r="261" spans="1:2" hidden="1" x14ac:dyDescent="0.25">
      <c r="A261" s="76" t="s">
        <v>1057</v>
      </c>
      <c r="B261" s="77">
        <v>0</v>
      </c>
    </row>
    <row r="262" spans="1:2" hidden="1" x14ac:dyDescent="0.25">
      <c r="A262" s="76" t="s">
        <v>1590</v>
      </c>
      <c r="B262" s="77">
        <v>0</v>
      </c>
    </row>
    <row r="263" spans="1:2" hidden="1" x14ac:dyDescent="0.25">
      <c r="A263" s="76" t="s">
        <v>1059</v>
      </c>
      <c r="B263" s="77">
        <v>0</v>
      </c>
    </row>
    <row r="264" spans="1:2" hidden="1" x14ac:dyDescent="0.25">
      <c r="A264" s="76" t="s">
        <v>1748</v>
      </c>
      <c r="B264" s="77">
        <v>0</v>
      </c>
    </row>
    <row r="265" spans="1:2" hidden="1" x14ac:dyDescent="0.25">
      <c r="A265" s="76" t="s">
        <v>1815</v>
      </c>
      <c r="B265" s="77">
        <v>0</v>
      </c>
    </row>
    <row r="266" spans="1:2" hidden="1" x14ac:dyDescent="0.25">
      <c r="A266" s="76" t="s">
        <v>1912</v>
      </c>
      <c r="B266" s="77">
        <v>0</v>
      </c>
    </row>
    <row r="267" spans="1:2" hidden="1" x14ac:dyDescent="0.25">
      <c r="A267" s="76" t="s">
        <v>1061</v>
      </c>
      <c r="B267" s="77">
        <v>0</v>
      </c>
    </row>
    <row r="268" spans="1:2" hidden="1" x14ac:dyDescent="0.25">
      <c r="A268" s="76" t="s">
        <v>1273</v>
      </c>
      <c r="B268" s="77">
        <v>0</v>
      </c>
    </row>
    <row r="269" spans="1:2" hidden="1" x14ac:dyDescent="0.25">
      <c r="A269" s="76" t="s">
        <v>1063</v>
      </c>
      <c r="B269" s="77">
        <v>0</v>
      </c>
    </row>
    <row r="270" spans="1:2" hidden="1" x14ac:dyDescent="0.25">
      <c r="A270" s="76" t="s">
        <v>1275</v>
      </c>
      <c r="B270" s="77">
        <v>0</v>
      </c>
    </row>
    <row r="271" spans="1:2" hidden="1" x14ac:dyDescent="0.25">
      <c r="A271" s="76" t="s">
        <v>1424</v>
      </c>
      <c r="B271" s="77">
        <v>0</v>
      </c>
    </row>
    <row r="272" spans="1:2" hidden="1" x14ac:dyDescent="0.25">
      <c r="A272" s="76" t="s">
        <v>1277</v>
      </c>
      <c r="B272" s="77">
        <v>0</v>
      </c>
    </row>
    <row r="273" spans="1:2" hidden="1" x14ac:dyDescent="0.25">
      <c r="A273" s="76" t="s">
        <v>1526</v>
      </c>
      <c r="B273" s="77">
        <v>0</v>
      </c>
    </row>
    <row r="274" spans="1:2" hidden="1" x14ac:dyDescent="0.25">
      <c r="A274" s="76" t="s">
        <v>1279</v>
      </c>
      <c r="B274" s="77">
        <v>0</v>
      </c>
    </row>
    <row r="275" spans="1:2" hidden="1" x14ac:dyDescent="0.25">
      <c r="A275" s="76" t="s">
        <v>1064</v>
      </c>
      <c r="B275" s="77">
        <v>0</v>
      </c>
    </row>
    <row r="276" spans="1:2" hidden="1" x14ac:dyDescent="0.25">
      <c r="A276" s="76" t="s">
        <v>1066</v>
      </c>
      <c r="B276" s="77">
        <v>0</v>
      </c>
    </row>
    <row r="277" spans="1:2" hidden="1" x14ac:dyDescent="0.25">
      <c r="A277" s="76" t="s">
        <v>1068</v>
      </c>
      <c r="B277" s="77">
        <v>0</v>
      </c>
    </row>
    <row r="278" spans="1:2" hidden="1" x14ac:dyDescent="0.25">
      <c r="A278" s="76" t="s">
        <v>1629</v>
      </c>
      <c r="B278" s="77">
        <v>0</v>
      </c>
    </row>
    <row r="279" spans="1:2" hidden="1" x14ac:dyDescent="0.25">
      <c r="A279" s="76" t="s">
        <v>778</v>
      </c>
      <c r="B279" s="77">
        <v>0</v>
      </c>
    </row>
    <row r="280" spans="1:2" hidden="1" x14ac:dyDescent="0.25">
      <c r="A280" s="76" t="s">
        <v>1612</v>
      </c>
      <c r="B280" s="77">
        <v>0</v>
      </c>
    </row>
    <row r="281" spans="1:2" hidden="1" x14ac:dyDescent="0.25">
      <c r="A281" s="76" t="s">
        <v>1432</v>
      </c>
      <c r="B281" s="77">
        <v>0</v>
      </c>
    </row>
    <row r="282" spans="1:2" hidden="1" x14ac:dyDescent="0.25">
      <c r="A282" s="76" t="s">
        <v>831</v>
      </c>
      <c r="B282" s="77">
        <v>0</v>
      </c>
    </row>
    <row r="283" spans="1:2" hidden="1" x14ac:dyDescent="0.25">
      <c r="A283" s="76" t="s">
        <v>1434</v>
      </c>
      <c r="B283" s="77">
        <v>0</v>
      </c>
    </row>
    <row r="284" spans="1:2" hidden="1" x14ac:dyDescent="0.25">
      <c r="A284" s="76" t="s">
        <v>1536</v>
      </c>
      <c r="B284" s="77">
        <v>0</v>
      </c>
    </row>
    <row r="285" spans="1:2" hidden="1" x14ac:dyDescent="0.25">
      <c r="A285" s="76" t="s">
        <v>1436</v>
      </c>
      <c r="B285" s="77">
        <v>0</v>
      </c>
    </row>
    <row r="286" spans="1:2" hidden="1" x14ac:dyDescent="0.25">
      <c r="A286" s="76" t="s">
        <v>748</v>
      </c>
      <c r="B286" s="77">
        <v>0</v>
      </c>
    </row>
    <row r="287" spans="1:2" hidden="1" x14ac:dyDescent="0.25">
      <c r="A287" s="76" t="s">
        <v>1438</v>
      </c>
      <c r="B287" s="77">
        <v>0</v>
      </c>
    </row>
    <row r="288" spans="1:2" hidden="1" x14ac:dyDescent="0.25">
      <c r="A288" s="76" t="s">
        <v>808</v>
      </c>
      <c r="B288" s="77">
        <v>0</v>
      </c>
    </row>
    <row r="289" spans="1:2" hidden="1" x14ac:dyDescent="0.25">
      <c r="A289" s="76" t="s">
        <v>1440</v>
      </c>
      <c r="B289" s="77">
        <v>0</v>
      </c>
    </row>
    <row r="290" spans="1:2" hidden="1" x14ac:dyDescent="0.25">
      <c r="A290" s="76" t="s">
        <v>860</v>
      </c>
      <c r="B290" s="77">
        <v>0</v>
      </c>
    </row>
    <row r="291" spans="1:2" hidden="1" x14ac:dyDescent="0.25">
      <c r="A291" s="76" t="s">
        <v>1442</v>
      </c>
      <c r="B291" s="77">
        <v>0</v>
      </c>
    </row>
    <row r="292" spans="1:2" hidden="1" x14ac:dyDescent="0.25">
      <c r="A292" s="76" t="s">
        <v>667</v>
      </c>
      <c r="B292" s="77">
        <v>0</v>
      </c>
    </row>
    <row r="293" spans="1:2" hidden="1" x14ac:dyDescent="0.25">
      <c r="A293" s="76" t="s">
        <v>1444</v>
      </c>
      <c r="B293" s="77">
        <v>0</v>
      </c>
    </row>
    <row r="294" spans="1:2" hidden="1" x14ac:dyDescent="0.25">
      <c r="A294" s="76" t="s">
        <v>706</v>
      </c>
      <c r="B294" s="77">
        <v>0</v>
      </c>
    </row>
    <row r="295" spans="1:2" hidden="1" x14ac:dyDescent="0.25">
      <c r="A295" s="76" t="s">
        <v>1446</v>
      </c>
      <c r="B295" s="77">
        <v>0</v>
      </c>
    </row>
    <row r="296" spans="1:2" hidden="1" x14ac:dyDescent="0.25">
      <c r="A296" s="76" t="s">
        <v>732</v>
      </c>
      <c r="B296" s="77">
        <v>0</v>
      </c>
    </row>
    <row r="297" spans="1:2" hidden="1" x14ac:dyDescent="0.25">
      <c r="A297" s="76" t="s">
        <v>1537</v>
      </c>
      <c r="B297" s="77">
        <v>0</v>
      </c>
    </row>
    <row r="298" spans="1:2" hidden="1" x14ac:dyDescent="0.25">
      <c r="A298" s="76" t="s">
        <v>764</v>
      </c>
      <c r="B298" s="77">
        <v>0</v>
      </c>
    </row>
    <row r="299" spans="1:2" hidden="1" x14ac:dyDescent="0.25">
      <c r="A299" s="76" t="s">
        <v>1539</v>
      </c>
      <c r="B299" s="77">
        <v>0</v>
      </c>
    </row>
    <row r="300" spans="1:2" hidden="1" x14ac:dyDescent="0.25">
      <c r="A300" s="76" t="s">
        <v>792</v>
      </c>
      <c r="B300" s="77">
        <v>0</v>
      </c>
    </row>
    <row r="301" spans="1:2" hidden="1" x14ac:dyDescent="0.25">
      <c r="A301" s="76" t="s">
        <v>1560</v>
      </c>
      <c r="B301" s="77">
        <v>0</v>
      </c>
    </row>
    <row r="302" spans="1:2" hidden="1" x14ac:dyDescent="0.25">
      <c r="A302" s="76" t="s">
        <v>818</v>
      </c>
      <c r="B302" s="77">
        <v>0</v>
      </c>
    </row>
    <row r="303" spans="1:2" hidden="1" x14ac:dyDescent="0.25">
      <c r="A303" s="76" t="s">
        <v>1594</v>
      </c>
      <c r="B303" s="77">
        <v>0</v>
      </c>
    </row>
    <row r="304" spans="1:2" hidden="1" x14ac:dyDescent="0.25">
      <c r="A304" s="76" t="s">
        <v>847</v>
      </c>
      <c r="B304" s="77">
        <v>0</v>
      </c>
    </row>
    <row r="305" spans="1:2" hidden="1" x14ac:dyDescent="0.25">
      <c r="A305" s="76" t="s">
        <v>1598</v>
      </c>
      <c r="B305" s="77">
        <v>0</v>
      </c>
    </row>
    <row r="306" spans="1:2" hidden="1" x14ac:dyDescent="0.25">
      <c r="A306" s="76" t="s">
        <v>873</v>
      </c>
      <c r="B306" s="77">
        <v>0</v>
      </c>
    </row>
    <row r="307" spans="1:2" hidden="1" x14ac:dyDescent="0.25">
      <c r="A307" s="76" t="s">
        <v>1659</v>
      </c>
      <c r="B307" s="77">
        <v>0</v>
      </c>
    </row>
    <row r="308" spans="1:2" hidden="1" x14ac:dyDescent="0.25">
      <c r="A308" s="76" t="s">
        <v>659</v>
      </c>
      <c r="B308" s="77">
        <v>0</v>
      </c>
    </row>
    <row r="309" spans="1:2" hidden="1" x14ac:dyDescent="0.25">
      <c r="A309" s="76" t="s">
        <v>1771</v>
      </c>
      <c r="B309" s="77">
        <v>0</v>
      </c>
    </row>
    <row r="310" spans="1:2" hidden="1" x14ac:dyDescent="0.25">
      <c r="A310" s="76" t="s">
        <v>675</v>
      </c>
      <c r="B310" s="77">
        <v>0</v>
      </c>
    </row>
    <row r="311" spans="1:2" hidden="1" x14ac:dyDescent="0.25">
      <c r="A311" s="76" t="s">
        <v>1562</v>
      </c>
      <c r="B311" s="77">
        <v>0</v>
      </c>
    </row>
    <row r="312" spans="1:2" hidden="1" x14ac:dyDescent="0.25">
      <c r="A312" s="76" t="s">
        <v>699</v>
      </c>
      <c r="B312" s="77">
        <v>0</v>
      </c>
    </row>
    <row r="313" spans="1:2" hidden="1" x14ac:dyDescent="0.25">
      <c r="A313" s="76" t="s">
        <v>1563</v>
      </c>
      <c r="B313" s="77">
        <v>0</v>
      </c>
    </row>
    <row r="314" spans="1:2" hidden="1" x14ac:dyDescent="0.25">
      <c r="A314" s="76" t="s">
        <v>713</v>
      </c>
      <c r="B314" s="77">
        <v>0</v>
      </c>
    </row>
    <row r="315" spans="1:2" hidden="1" x14ac:dyDescent="0.25">
      <c r="A315" s="76" t="s">
        <v>1565</v>
      </c>
      <c r="B315" s="77">
        <v>0</v>
      </c>
    </row>
    <row r="316" spans="1:2" hidden="1" x14ac:dyDescent="0.25">
      <c r="A316" s="76" t="s">
        <v>725</v>
      </c>
      <c r="B316" s="77">
        <v>0</v>
      </c>
    </row>
    <row r="317" spans="1:2" hidden="1" x14ac:dyDescent="0.25">
      <c r="A317" s="76" t="s">
        <v>1567</v>
      </c>
      <c r="B317" s="77">
        <v>0</v>
      </c>
    </row>
    <row r="318" spans="1:2" hidden="1" x14ac:dyDescent="0.25">
      <c r="A318" s="76" t="s">
        <v>740</v>
      </c>
      <c r="B318" s="77">
        <v>0</v>
      </c>
    </row>
    <row r="319" spans="1:2" hidden="1" x14ac:dyDescent="0.25">
      <c r="A319" s="76" t="s">
        <v>1625</v>
      </c>
      <c r="B319" s="77">
        <v>0</v>
      </c>
    </row>
    <row r="320" spans="1:2" hidden="1" x14ac:dyDescent="0.25">
      <c r="A320" s="76" t="s">
        <v>756</v>
      </c>
      <c r="B320" s="77">
        <v>0</v>
      </c>
    </row>
    <row r="321" spans="1:2" hidden="1" x14ac:dyDescent="0.25">
      <c r="A321" s="76" t="s">
        <v>1720</v>
      </c>
      <c r="B321" s="77">
        <v>0</v>
      </c>
    </row>
    <row r="322" spans="1:2" hidden="1" x14ac:dyDescent="0.25">
      <c r="A322" s="76" t="s">
        <v>772</v>
      </c>
      <c r="B322" s="77">
        <v>0</v>
      </c>
    </row>
    <row r="323" spans="1:2" hidden="1" x14ac:dyDescent="0.25">
      <c r="A323" s="76" t="s">
        <v>1721</v>
      </c>
      <c r="B323" s="77">
        <v>0</v>
      </c>
    </row>
    <row r="324" spans="1:2" hidden="1" x14ac:dyDescent="0.25">
      <c r="A324" s="76" t="s">
        <v>786</v>
      </c>
      <c r="B324" s="77">
        <v>0</v>
      </c>
    </row>
    <row r="325" spans="1:2" hidden="1" x14ac:dyDescent="0.25">
      <c r="A325" s="76" t="s">
        <v>1872</v>
      </c>
      <c r="B325" s="77">
        <v>0</v>
      </c>
    </row>
    <row r="326" spans="1:2" hidden="1" x14ac:dyDescent="0.25">
      <c r="A326" s="76" t="s">
        <v>800</v>
      </c>
      <c r="B326" s="77">
        <v>0</v>
      </c>
    </row>
    <row r="327" spans="1:2" hidden="1" x14ac:dyDescent="0.25">
      <c r="A327" s="76" t="s">
        <v>1921</v>
      </c>
      <c r="B327" s="77">
        <v>0</v>
      </c>
    </row>
    <row r="328" spans="1:2" hidden="1" x14ac:dyDescent="0.25">
      <c r="A328" s="76" t="s">
        <v>816</v>
      </c>
      <c r="B328" s="77">
        <v>0</v>
      </c>
    </row>
    <row r="329" spans="1:2" hidden="1" x14ac:dyDescent="0.25">
      <c r="A329" s="76" t="s">
        <v>521</v>
      </c>
      <c r="B329" s="77">
        <v>0</v>
      </c>
    </row>
    <row r="330" spans="1:2" hidden="1" x14ac:dyDescent="0.25">
      <c r="A330" s="76" t="s">
        <v>1573</v>
      </c>
      <c r="B330" s="77">
        <v>0</v>
      </c>
    </row>
    <row r="331" spans="1:2" hidden="1" x14ac:dyDescent="0.25">
      <c r="A331" s="76" t="s">
        <v>523</v>
      </c>
      <c r="B331" s="77">
        <v>0</v>
      </c>
    </row>
    <row r="332" spans="1:2" hidden="1" x14ac:dyDescent="0.25">
      <c r="A332" s="76" t="s">
        <v>839</v>
      </c>
      <c r="B332" s="77">
        <v>0</v>
      </c>
    </row>
    <row r="333" spans="1:2" hidden="1" x14ac:dyDescent="0.25">
      <c r="A333" s="76" t="s">
        <v>525</v>
      </c>
      <c r="B333" s="77">
        <v>0</v>
      </c>
    </row>
    <row r="334" spans="1:2" hidden="1" x14ac:dyDescent="0.25">
      <c r="A334" s="76" t="s">
        <v>854</v>
      </c>
      <c r="B334" s="77">
        <v>0</v>
      </c>
    </row>
    <row r="335" spans="1:2" hidden="1" x14ac:dyDescent="0.25">
      <c r="A335" s="76" t="s">
        <v>527</v>
      </c>
      <c r="B335" s="77">
        <v>0</v>
      </c>
    </row>
    <row r="336" spans="1:2" hidden="1" x14ac:dyDescent="0.25">
      <c r="A336" s="76" t="s">
        <v>865</v>
      </c>
      <c r="B336" s="77">
        <v>0</v>
      </c>
    </row>
    <row r="337" spans="1:2" hidden="1" x14ac:dyDescent="0.25">
      <c r="A337" s="76" t="s">
        <v>1723</v>
      </c>
      <c r="B337" s="77">
        <v>0</v>
      </c>
    </row>
    <row r="338" spans="1:2" hidden="1" x14ac:dyDescent="0.25">
      <c r="A338" s="76" t="s">
        <v>881</v>
      </c>
      <c r="B338" s="77">
        <v>0</v>
      </c>
    </row>
    <row r="339" spans="1:2" hidden="1" x14ac:dyDescent="0.25">
      <c r="A339" s="76" t="s">
        <v>1295</v>
      </c>
      <c r="B339" s="77">
        <v>0</v>
      </c>
    </row>
    <row r="340" spans="1:2" hidden="1" x14ac:dyDescent="0.25">
      <c r="A340" s="76" t="s">
        <v>656</v>
      </c>
      <c r="B340" s="77">
        <v>0</v>
      </c>
    </row>
    <row r="341" spans="1:2" hidden="1" x14ac:dyDescent="0.25">
      <c r="A341" s="76" t="s">
        <v>1726</v>
      </c>
      <c r="B341" s="77">
        <v>0</v>
      </c>
    </row>
    <row r="342" spans="1:2" hidden="1" x14ac:dyDescent="0.25">
      <c r="A342" s="76" t="s">
        <v>663</v>
      </c>
      <c r="B342" s="77">
        <v>0</v>
      </c>
    </row>
    <row r="343" spans="1:2" hidden="1" x14ac:dyDescent="0.25">
      <c r="A343" s="76" t="s">
        <v>1297</v>
      </c>
      <c r="B343" s="77">
        <v>0</v>
      </c>
    </row>
    <row r="344" spans="1:2" hidden="1" x14ac:dyDescent="0.25">
      <c r="A344" s="76" t="s">
        <v>671</v>
      </c>
      <c r="B344" s="77">
        <v>0</v>
      </c>
    </row>
    <row r="345" spans="1:2" hidden="1" x14ac:dyDescent="0.25">
      <c r="A345" s="76" t="s">
        <v>680</v>
      </c>
      <c r="B345" s="77">
        <v>0</v>
      </c>
    </row>
    <row r="346" spans="1:2" hidden="1" x14ac:dyDescent="0.25">
      <c r="A346" s="76" t="s">
        <v>677</v>
      </c>
      <c r="B346" s="77">
        <v>0</v>
      </c>
    </row>
    <row r="347" spans="1:2" hidden="1" x14ac:dyDescent="0.25">
      <c r="A347" s="76" t="s">
        <v>684</v>
      </c>
      <c r="B347" s="77">
        <v>0</v>
      </c>
    </row>
    <row r="348" spans="1:2" hidden="1" x14ac:dyDescent="0.25">
      <c r="A348" s="76" t="s">
        <v>692</v>
      </c>
      <c r="B348" s="77">
        <v>0</v>
      </c>
    </row>
    <row r="349" spans="1:2" hidden="1" x14ac:dyDescent="0.25">
      <c r="A349" s="76" t="s">
        <v>688</v>
      </c>
      <c r="B349" s="77">
        <v>0</v>
      </c>
    </row>
    <row r="350" spans="1:2" hidden="1" x14ac:dyDescent="0.25">
      <c r="A350" s="76" t="s">
        <v>528</v>
      </c>
      <c r="B350" s="77">
        <v>0</v>
      </c>
    </row>
    <row r="351" spans="1:2" hidden="1" x14ac:dyDescent="0.25">
      <c r="A351" s="76" t="s">
        <v>695</v>
      </c>
      <c r="B351" s="77">
        <v>0</v>
      </c>
    </row>
    <row r="352" spans="1:2" hidden="1" x14ac:dyDescent="0.25">
      <c r="A352" s="76" t="s">
        <v>530</v>
      </c>
      <c r="B352" s="77">
        <v>0</v>
      </c>
    </row>
    <row r="353" spans="1:2" hidden="1" x14ac:dyDescent="0.25">
      <c r="A353" s="76" t="s">
        <v>703</v>
      </c>
      <c r="B353" s="77">
        <v>0</v>
      </c>
    </row>
    <row r="354" spans="1:2" hidden="1" x14ac:dyDescent="0.25">
      <c r="A354" s="76" t="s">
        <v>532</v>
      </c>
      <c r="B354" s="77">
        <v>0</v>
      </c>
    </row>
    <row r="355" spans="1:2" hidden="1" x14ac:dyDescent="0.25">
      <c r="A355" s="76" t="s">
        <v>709</v>
      </c>
      <c r="B355" s="77">
        <v>0</v>
      </c>
    </row>
    <row r="356" spans="1:2" hidden="1" x14ac:dyDescent="0.25">
      <c r="A356" s="76" t="s">
        <v>534</v>
      </c>
      <c r="B356" s="77">
        <v>0</v>
      </c>
    </row>
    <row r="357" spans="1:2" hidden="1" x14ac:dyDescent="0.25">
      <c r="A357" s="76" t="s">
        <v>717</v>
      </c>
      <c r="B357" s="77">
        <v>0</v>
      </c>
    </row>
    <row r="358" spans="1:2" hidden="1" x14ac:dyDescent="0.25">
      <c r="A358" s="76" t="s">
        <v>536</v>
      </c>
      <c r="B358" s="77">
        <v>0</v>
      </c>
    </row>
    <row r="359" spans="1:2" hidden="1" x14ac:dyDescent="0.25">
      <c r="A359" s="76" t="s">
        <v>721</v>
      </c>
      <c r="B359" s="77">
        <v>0</v>
      </c>
    </row>
    <row r="360" spans="1:2" hidden="1" x14ac:dyDescent="0.25">
      <c r="A360" s="76" t="s">
        <v>538</v>
      </c>
      <c r="B360" s="77">
        <v>0</v>
      </c>
    </row>
    <row r="361" spans="1:2" hidden="1" x14ac:dyDescent="0.25">
      <c r="A361" s="76" t="s">
        <v>729</v>
      </c>
      <c r="B361" s="77">
        <v>0</v>
      </c>
    </row>
    <row r="362" spans="1:2" hidden="1" x14ac:dyDescent="0.25">
      <c r="A362" s="76" t="s">
        <v>540</v>
      </c>
      <c r="B362" s="77">
        <v>0</v>
      </c>
    </row>
    <row r="363" spans="1:2" hidden="1" x14ac:dyDescent="0.25">
      <c r="A363" s="76" t="s">
        <v>736</v>
      </c>
      <c r="B363" s="77">
        <v>0</v>
      </c>
    </row>
    <row r="364" spans="1:2" hidden="1" x14ac:dyDescent="0.25">
      <c r="A364" s="76" t="s">
        <v>542</v>
      </c>
      <c r="B364" s="77">
        <v>0</v>
      </c>
    </row>
    <row r="365" spans="1:2" hidden="1" x14ac:dyDescent="0.25">
      <c r="A365" s="76" t="s">
        <v>744</v>
      </c>
      <c r="B365" s="77">
        <v>0</v>
      </c>
    </row>
    <row r="366" spans="1:2" hidden="1" x14ac:dyDescent="0.25">
      <c r="A366" s="76" t="s">
        <v>544</v>
      </c>
      <c r="B366" s="77">
        <v>0</v>
      </c>
    </row>
    <row r="367" spans="1:2" hidden="1" x14ac:dyDescent="0.25">
      <c r="A367" s="76" t="s">
        <v>752</v>
      </c>
      <c r="B367" s="77">
        <v>0</v>
      </c>
    </row>
    <row r="368" spans="1:2" hidden="1" x14ac:dyDescent="0.25">
      <c r="A368" s="76" t="s">
        <v>545</v>
      </c>
      <c r="B368" s="77">
        <v>0</v>
      </c>
    </row>
    <row r="369" spans="1:2" hidden="1" x14ac:dyDescent="0.25">
      <c r="A369" s="76" t="s">
        <v>760</v>
      </c>
      <c r="B369" s="77">
        <v>0</v>
      </c>
    </row>
    <row r="370" spans="1:2" hidden="1" x14ac:dyDescent="0.25">
      <c r="A370" s="76" t="s">
        <v>547</v>
      </c>
      <c r="B370" s="77">
        <v>0</v>
      </c>
    </row>
    <row r="371" spans="1:2" hidden="1" x14ac:dyDescent="0.25">
      <c r="A371" s="76" t="s">
        <v>768</v>
      </c>
      <c r="B371" s="77">
        <v>0</v>
      </c>
    </row>
    <row r="372" spans="1:2" hidden="1" x14ac:dyDescent="0.25">
      <c r="A372" s="76" t="s">
        <v>549</v>
      </c>
      <c r="B372" s="77">
        <v>0</v>
      </c>
    </row>
    <row r="373" spans="1:2" hidden="1" x14ac:dyDescent="0.25">
      <c r="A373" s="76" t="s">
        <v>774</v>
      </c>
      <c r="B373" s="77">
        <v>0</v>
      </c>
    </row>
    <row r="374" spans="1:2" hidden="1" x14ac:dyDescent="0.25">
      <c r="A374" s="76" t="s">
        <v>1729</v>
      </c>
      <c r="B374" s="77">
        <v>0</v>
      </c>
    </row>
    <row r="375" spans="1:2" hidden="1" x14ac:dyDescent="0.25">
      <c r="A375" s="76" t="s">
        <v>782</v>
      </c>
      <c r="B375" s="77">
        <v>0</v>
      </c>
    </row>
    <row r="376" spans="1:2" hidden="1" x14ac:dyDescent="0.25">
      <c r="A376" s="76" t="s">
        <v>1731</v>
      </c>
      <c r="B376" s="77">
        <v>0</v>
      </c>
    </row>
    <row r="377" spans="1:2" hidden="1" x14ac:dyDescent="0.25">
      <c r="A377" s="76" t="s">
        <v>788</v>
      </c>
      <c r="B377" s="77">
        <v>0</v>
      </c>
    </row>
    <row r="378" spans="1:2" hidden="1" x14ac:dyDescent="0.25">
      <c r="A378" s="76" t="s">
        <v>551</v>
      </c>
      <c r="B378" s="77">
        <v>0</v>
      </c>
    </row>
    <row r="379" spans="1:2" hidden="1" x14ac:dyDescent="0.25">
      <c r="A379" s="76" t="s">
        <v>796</v>
      </c>
      <c r="B379" s="77">
        <v>0</v>
      </c>
    </row>
    <row r="380" spans="1:2" hidden="1" x14ac:dyDescent="0.25">
      <c r="A380" s="76" t="s">
        <v>553</v>
      </c>
      <c r="B380" s="77">
        <v>0</v>
      </c>
    </row>
    <row r="381" spans="1:2" hidden="1" x14ac:dyDescent="0.25">
      <c r="A381" s="76" t="s">
        <v>804</v>
      </c>
      <c r="B381" s="77">
        <v>0</v>
      </c>
    </row>
    <row r="382" spans="1:2" hidden="1" x14ac:dyDescent="0.25">
      <c r="A382" s="76" t="s">
        <v>555</v>
      </c>
      <c r="B382" s="77">
        <v>0</v>
      </c>
    </row>
    <row r="383" spans="1:2" hidden="1" x14ac:dyDescent="0.25">
      <c r="A383" s="76" t="s">
        <v>812</v>
      </c>
      <c r="B383" s="77">
        <v>0</v>
      </c>
    </row>
    <row r="384" spans="1:2" hidden="1" x14ac:dyDescent="0.25">
      <c r="A384" s="76" t="s">
        <v>557</v>
      </c>
      <c r="B384" s="77">
        <v>0</v>
      </c>
    </row>
    <row r="385" spans="1:2" hidden="1" x14ac:dyDescent="0.25">
      <c r="A385" s="76" t="s">
        <v>1627</v>
      </c>
      <c r="B385" s="77">
        <v>0</v>
      </c>
    </row>
    <row r="386" spans="1:2" hidden="1" x14ac:dyDescent="0.25">
      <c r="A386" s="76" t="s">
        <v>559</v>
      </c>
      <c r="B386" s="77">
        <v>0</v>
      </c>
    </row>
    <row r="387" spans="1:2" hidden="1" x14ac:dyDescent="0.25">
      <c r="A387" s="76" t="s">
        <v>822</v>
      </c>
      <c r="B387" s="77">
        <v>0</v>
      </c>
    </row>
    <row r="388" spans="1:2" hidden="1" x14ac:dyDescent="0.25">
      <c r="A388" s="76" t="s">
        <v>561</v>
      </c>
      <c r="B388" s="77">
        <v>0</v>
      </c>
    </row>
    <row r="389" spans="1:2" hidden="1" x14ac:dyDescent="0.25">
      <c r="A389" s="76" t="s">
        <v>827</v>
      </c>
      <c r="B389" s="77">
        <v>0</v>
      </c>
    </row>
    <row r="390" spans="1:2" hidden="1" x14ac:dyDescent="0.25">
      <c r="A390" s="76" t="s">
        <v>563</v>
      </c>
      <c r="B390" s="77">
        <v>0</v>
      </c>
    </row>
    <row r="391" spans="1:2" hidden="1" x14ac:dyDescent="0.25">
      <c r="A391" s="76" t="s">
        <v>835</v>
      </c>
      <c r="B391" s="77">
        <v>0</v>
      </c>
    </row>
    <row r="392" spans="1:2" hidden="1" x14ac:dyDescent="0.25">
      <c r="A392" s="76" t="s">
        <v>1736</v>
      </c>
      <c r="B392" s="77">
        <v>0</v>
      </c>
    </row>
    <row r="393" spans="1:2" hidden="1" x14ac:dyDescent="0.25">
      <c r="A393" s="76" t="s">
        <v>843</v>
      </c>
      <c r="B393" s="77">
        <v>0</v>
      </c>
    </row>
    <row r="394" spans="1:2" hidden="1" x14ac:dyDescent="0.25">
      <c r="A394" s="76" t="s">
        <v>1737</v>
      </c>
      <c r="B394" s="77">
        <v>0</v>
      </c>
    </row>
    <row r="395" spans="1:2" hidden="1" x14ac:dyDescent="0.25">
      <c r="A395" s="76" t="s">
        <v>851</v>
      </c>
      <c r="B395" s="77">
        <v>0</v>
      </c>
    </row>
    <row r="396" spans="1:2" hidden="1" x14ac:dyDescent="0.25">
      <c r="A396" s="76" t="s">
        <v>1738</v>
      </c>
      <c r="B396" s="77">
        <v>0</v>
      </c>
    </row>
    <row r="397" spans="1:2" hidden="1" x14ac:dyDescent="0.25">
      <c r="A397" s="76" t="s">
        <v>857</v>
      </c>
      <c r="B397" s="77">
        <v>0</v>
      </c>
    </row>
    <row r="398" spans="1:2" hidden="1" x14ac:dyDescent="0.25">
      <c r="A398" s="76" t="s">
        <v>1739</v>
      </c>
      <c r="B398" s="77">
        <v>0</v>
      </c>
    </row>
    <row r="399" spans="1:2" hidden="1" x14ac:dyDescent="0.25">
      <c r="A399" s="76" t="s">
        <v>861</v>
      </c>
      <c r="B399" s="77">
        <v>0</v>
      </c>
    </row>
    <row r="400" spans="1:2" hidden="1" x14ac:dyDescent="0.25">
      <c r="A400" s="76" t="s">
        <v>1740</v>
      </c>
      <c r="B400" s="77">
        <v>0</v>
      </c>
    </row>
    <row r="401" spans="1:2" hidden="1" x14ac:dyDescent="0.25">
      <c r="A401" s="76" t="s">
        <v>869</v>
      </c>
      <c r="B401" s="77">
        <v>0</v>
      </c>
    </row>
    <row r="402" spans="1:2" hidden="1" x14ac:dyDescent="0.25">
      <c r="A402" s="76" t="s">
        <v>1741</v>
      </c>
      <c r="B402" s="77">
        <v>0</v>
      </c>
    </row>
    <row r="403" spans="1:2" hidden="1" x14ac:dyDescent="0.25">
      <c r="A403" s="76" t="s">
        <v>877</v>
      </c>
      <c r="B403" s="77">
        <v>0</v>
      </c>
    </row>
    <row r="404" spans="1:2" hidden="1" x14ac:dyDescent="0.25">
      <c r="A404" s="76" t="s">
        <v>565</v>
      </c>
      <c r="B404" s="77">
        <v>0</v>
      </c>
    </row>
    <row r="405" spans="1:2" hidden="1" x14ac:dyDescent="0.25">
      <c r="A405" s="76" t="s">
        <v>1608</v>
      </c>
      <c r="B405" s="77">
        <v>0</v>
      </c>
    </row>
    <row r="406" spans="1:2" hidden="1" x14ac:dyDescent="0.25">
      <c r="A406" s="76" t="s">
        <v>567</v>
      </c>
      <c r="B406" s="77">
        <v>0</v>
      </c>
    </row>
    <row r="407" spans="1:2" hidden="1" x14ac:dyDescent="0.25">
      <c r="A407" s="76" t="s">
        <v>1664</v>
      </c>
      <c r="B407" s="77">
        <v>0</v>
      </c>
    </row>
    <row r="408" spans="1:2" hidden="1" x14ac:dyDescent="0.25">
      <c r="A408" s="76" t="s">
        <v>569</v>
      </c>
      <c r="B408" s="77">
        <v>0</v>
      </c>
    </row>
    <row r="409" spans="1:2" hidden="1" x14ac:dyDescent="0.25">
      <c r="A409" s="76" t="s">
        <v>658</v>
      </c>
      <c r="B409" s="77">
        <v>0</v>
      </c>
    </row>
    <row r="410" spans="1:2" hidden="1" x14ac:dyDescent="0.25">
      <c r="A410" s="76" t="s">
        <v>571</v>
      </c>
      <c r="B410" s="77">
        <v>0</v>
      </c>
    </row>
    <row r="411" spans="1:2" hidden="1" x14ac:dyDescent="0.25">
      <c r="A411" s="76" t="s">
        <v>661</v>
      </c>
      <c r="B411" s="77">
        <v>0</v>
      </c>
    </row>
    <row r="412" spans="1:2" hidden="1" x14ac:dyDescent="0.25">
      <c r="A412" s="76" t="s">
        <v>573</v>
      </c>
      <c r="B412" s="77">
        <v>0</v>
      </c>
    </row>
    <row r="413" spans="1:2" hidden="1" x14ac:dyDescent="0.25">
      <c r="A413" s="76" t="s">
        <v>665</v>
      </c>
      <c r="B413" s="77">
        <v>0</v>
      </c>
    </row>
    <row r="414" spans="1:2" hidden="1" x14ac:dyDescent="0.25">
      <c r="A414" s="76" t="s">
        <v>575</v>
      </c>
      <c r="B414" s="77">
        <v>0</v>
      </c>
    </row>
    <row r="415" spans="1:2" hidden="1" x14ac:dyDescent="0.25">
      <c r="A415" s="76" t="s">
        <v>669</v>
      </c>
      <c r="B415" s="77">
        <v>0</v>
      </c>
    </row>
    <row r="416" spans="1:2" hidden="1" x14ac:dyDescent="0.25">
      <c r="A416" s="76" t="s">
        <v>1552</v>
      </c>
      <c r="B416" s="77">
        <v>0</v>
      </c>
    </row>
    <row r="417" spans="1:2" hidden="1" x14ac:dyDescent="0.25">
      <c r="A417" s="76" t="s">
        <v>673</v>
      </c>
      <c r="B417" s="77">
        <v>0</v>
      </c>
    </row>
    <row r="418" spans="1:2" hidden="1" x14ac:dyDescent="0.25">
      <c r="A418" s="76" t="s">
        <v>1822</v>
      </c>
      <c r="B418" s="77">
        <v>0</v>
      </c>
    </row>
    <row r="419" spans="1:2" hidden="1" x14ac:dyDescent="0.25">
      <c r="A419" s="76" t="s">
        <v>1619</v>
      </c>
      <c r="B419" s="77">
        <v>0</v>
      </c>
    </row>
    <row r="420" spans="1:2" hidden="1" x14ac:dyDescent="0.25">
      <c r="A420" s="76" t="s">
        <v>1823</v>
      </c>
      <c r="B420" s="77">
        <v>0</v>
      </c>
    </row>
    <row r="421" spans="1:2" hidden="1" x14ac:dyDescent="0.25">
      <c r="A421" s="76" t="s">
        <v>678</v>
      </c>
      <c r="B421" s="77">
        <v>0</v>
      </c>
    </row>
    <row r="422" spans="1:2" hidden="1" x14ac:dyDescent="0.25">
      <c r="A422" s="76" t="s">
        <v>1885</v>
      </c>
      <c r="B422" s="77">
        <v>0</v>
      </c>
    </row>
    <row r="423" spans="1:2" hidden="1" x14ac:dyDescent="0.25">
      <c r="A423" s="76" t="s">
        <v>682</v>
      </c>
      <c r="B423" s="77">
        <v>0</v>
      </c>
    </row>
    <row r="424" spans="1:2" hidden="1" x14ac:dyDescent="0.25">
      <c r="A424" s="76" t="s">
        <v>577</v>
      </c>
      <c r="B424" s="77">
        <v>0</v>
      </c>
    </row>
    <row r="425" spans="1:2" hidden="1" x14ac:dyDescent="0.25">
      <c r="A425" s="76" t="s">
        <v>686</v>
      </c>
      <c r="B425" s="77">
        <v>0</v>
      </c>
    </row>
    <row r="426" spans="1:2" hidden="1" x14ac:dyDescent="0.25">
      <c r="A426" s="76" t="s">
        <v>579</v>
      </c>
      <c r="B426" s="77">
        <v>0</v>
      </c>
    </row>
    <row r="427" spans="1:2" hidden="1" x14ac:dyDescent="0.25">
      <c r="A427" s="76" t="s">
        <v>690</v>
      </c>
      <c r="B427" s="77">
        <v>0</v>
      </c>
    </row>
    <row r="428" spans="1:2" hidden="1" x14ac:dyDescent="0.25">
      <c r="A428" s="76" t="s">
        <v>581</v>
      </c>
      <c r="B428" s="77">
        <v>0</v>
      </c>
    </row>
    <row r="429" spans="1:2" hidden="1" x14ac:dyDescent="0.25">
      <c r="A429" s="76" t="s">
        <v>693</v>
      </c>
      <c r="B429" s="77">
        <v>0</v>
      </c>
    </row>
    <row r="430" spans="1:2" hidden="1" x14ac:dyDescent="0.25">
      <c r="A430" s="76" t="s">
        <v>583</v>
      </c>
      <c r="B430" s="77">
        <v>0</v>
      </c>
    </row>
    <row r="431" spans="1:2" hidden="1" x14ac:dyDescent="0.25">
      <c r="A431" s="76" t="s">
        <v>697</v>
      </c>
      <c r="B431" s="77">
        <v>0</v>
      </c>
    </row>
    <row r="432" spans="1:2" hidden="1" x14ac:dyDescent="0.25">
      <c r="A432" s="76" t="s">
        <v>585</v>
      </c>
      <c r="B432" s="77">
        <v>0</v>
      </c>
    </row>
    <row r="433" spans="1:2" hidden="1" x14ac:dyDescent="0.25">
      <c r="A433" s="76" t="s">
        <v>701</v>
      </c>
      <c r="B433" s="77">
        <v>0</v>
      </c>
    </row>
    <row r="434" spans="1:2" hidden="1" x14ac:dyDescent="0.25">
      <c r="A434" s="76" t="s">
        <v>587</v>
      </c>
      <c r="B434" s="77">
        <v>0</v>
      </c>
    </row>
    <row r="435" spans="1:2" hidden="1" x14ac:dyDescent="0.25">
      <c r="A435" s="76" t="s">
        <v>705</v>
      </c>
      <c r="B435" s="77">
        <v>0</v>
      </c>
    </row>
    <row r="436" spans="1:2" hidden="1" x14ac:dyDescent="0.25">
      <c r="A436" s="76" t="s">
        <v>1553</v>
      </c>
      <c r="B436" s="77">
        <v>0</v>
      </c>
    </row>
    <row r="437" spans="1:2" hidden="1" x14ac:dyDescent="0.25">
      <c r="A437" s="76" t="s">
        <v>707</v>
      </c>
      <c r="B437" s="77">
        <v>0</v>
      </c>
    </row>
    <row r="438" spans="1:2" hidden="1" x14ac:dyDescent="0.25">
      <c r="A438" s="76" t="s">
        <v>1775</v>
      </c>
      <c r="B438" s="77">
        <v>0</v>
      </c>
    </row>
    <row r="439" spans="1:2" hidden="1" x14ac:dyDescent="0.25">
      <c r="A439" s="76" t="s">
        <v>711</v>
      </c>
      <c r="B439" s="77">
        <v>0</v>
      </c>
    </row>
    <row r="440" spans="1:2" hidden="1" x14ac:dyDescent="0.25">
      <c r="A440" s="76" t="s">
        <v>1762</v>
      </c>
      <c r="B440" s="77">
        <v>0</v>
      </c>
    </row>
    <row r="441" spans="1:2" hidden="1" x14ac:dyDescent="0.25">
      <c r="A441" s="76" t="s">
        <v>715</v>
      </c>
      <c r="B441" s="77">
        <v>0</v>
      </c>
    </row>
    <row r="442" spans="1:2" hidden="1" x14ac:dyDescent="0.25">
      <c r="A442" s="76" t="s">
        <v>1777</v>
      </c>
      <c r="B442" s="77">
        <v>0</v>
      </c>
    </row>
    <row r="443" spans="1:2" hidden="1" x14ac:dyDescent="0.25">
      <c r="A443" s="76" t="s">
        <v>1499</v>
      </c>
      <c r="B443" s="77">
        <v>0</v>
      </c>
    </row>
    <row r="444" spans="1:2" hidden="1" x14ac:dyDescent="0.25">
      <c r="A444" s="76" t="s">
        <v>589</v>
      </c>
      <c r="B444" s="77">
        <v>0</v>
      </c>
    </row>
    <row r="445" spans="1:2" hidden="1" x14ac:dyDescent="0.25">
      <c r="A445" s="76" t="s">
        <v>719</v>
      </c>
      <c r="B445" s="77">
        <v>0</v>
      </c>
    </row>
    <row r="446" spans="1:2" hidden="1" x14ac:dyDescent="0.25">
      <c r="A446" s="76" t="s">
        <v>591</v>
      </c>
      <c r="B446" s="77">
        <v>0</v>
      </c>
    </row>
    <row r="447" spans="1:2" hidden="1" x14ac:dyDescent="0.25">
      <c r="A447" s="76" t="s">
        <v>723</v>
      </c>
      <c r="B447" s="77">
        <v>0</v>
      </c>
    </row>
    <row r="448" spans="1:2" hidden="1" x14ac:dyDescent="0.25">
      <c r="A448" s="76" t="s">
        <v>1887</v>
      </c>
      <c r="B448" s="77">
        <v>0</v>
      </c>
    </row>
    <row r="449" spans="1:2" hidden="1" x14ac:dyDescent="0.25">
      <c r="A449" s="76" t="s">
        <v>727</v>
      </c>
      <c r="B449" s="77">
        <v>0</v>
      </c>
    </row>
    <row r="450" spans="1:2" hidden="1" x14ac:dyDescent="0.25">
      <c r="A450" s="76" t="s">
        <v>1889</v>
      </c>
      <c r="B450" s="77">
        <v>0</v>
      </c>
    </row>
    <row r="451" spans="1:2" hidden="1" x14ac:dyDescent="0.25">
      <c r="A451" s="76" t="s">
        <v>731</v>
      </c>
      <c r="B451" s="77">
        <v>0</v>
      </c>
    </row>
    <row r="452" spans="1:2" hidden="1" x14ac:dyDescent="0.25">
      <c r="A452" s="76" t="s">
        <v>593</v>
      </c>
      <c r="B452" s="77">
        <v>0</v>
      </c>
    </row>
    <row r="453" spans="1:2" hidden="1" x14ac:dyDescent="0.25">
      <c r="A453" s="76" t="s">
        <v>734</v>
      </c>
      <c r="B453" s="77">
        <v>0</v>
      </c>
    </row>
    <row r="454" spans="1:2" hidden="1" x14ac:dyDescent="0.25">
      <c r="A454" s="76" t="s">
        <v>595</v>
      </c>
      <c r="B454" s="77">
        <v>0</v>
      </c>
    </row>
    <row r="455" spans="1:2" hidden="1" x14ac:dyDescent="0.25">
      <c r="A455" s="76" t="s">
        <v>738</v>
      </c>
      <c r="B455" s="77">
        <v>0</v>
      </c>
    </row>
    <row r="456" spans="1:2" hidden="1" x14ac:dyDescent="0.25">
      <c r="A456" s="76" t="s">
        <v>597</v>
      </c>
      <c r="B456" s="77">
        <v>0</v>
      </c>
    </row>
    <row r="457" spans="1:2" hidden="1" x14ac:dyDescent="0.25">
      <c r="A457" s="76" t="s">
        <v>742</v>
      </c>
      <c r="B457" s="77">
        <v>0</v>
      </c>
    </row>
    <row r="458" spans="1:2" hidden="1" x14ac:dyDescent="0.25">
      <c r="A458" s="76" t="s">
        <v>599</v>
      </c>
      <c r="B458" s="77">
        <v>0</v>
      </c>
    </row>
    <row r="459" spans="1:2" hidden="1" x14ac:dyDescent="0.25">
      <c r="A459" s="76" t="s">
        <v>746</v>
      </c>
      <c r="B459" s="77">
        <v>0</v>
      </c>
    </row>
    <row r="460" spans="1:2" hidden="1" x14ac:dyDescent="0.25">
      <c r="A460" s="76" t="s">
        <v>601</v>
      </c>
      <c r="B460" s="77">
        <v>0</v>
      </c>
    </row>
    <row r="461" spans="1:2" hidden="1" x14ac:dyDescent="0.25">
      <c r="A461" s="76" t="s">
        <v>750</v>
      </c>
      <c r="B461" s="77">
        <v>0</v>
      </c>
    </row>
    <row r="462" spans="1:2" hidden="1" x14ac:dyDescent="0.25">
      <c r="A462" s="76" t="s">
        <v>603</v>
      </c>
      <c r="B462" s="77">
        <v>0</v>
      </c>
    </row>
    <row r="463" spans="1:2" hidden="1" x14ac:dyDescent="0.25">
      <c r="A463" s="76" t="s">
        <v>754</v>
      </c>
      <c r="B463" s="77">
        <v>0</v>
      </c>
    </row>
    <row r="464" spans="1:2" hidden="1" x14ac:dyDescent="0.25">
      <c r="A464" s="76" t="s">
        <v>604</v>
      </c>
      <c r="B464" s="77">
        <v>0</v>
      </c>
    </row>
    <row r="465" spans="1:2" hidden="1" x14ac:dyDescent="0.25">
      <c r="A465" s="76" t="s">
        <v>758</v>
      </c>
      <c r="B465" s="77">
        <v>0</v>
      </c>
    </row>
    <row r="466" spans="1:2" hidden="1" x14ac:dyDescent="0.25">
      <c r="A466" s="76" t="s">
        <v>605</v>
      </c>
      <c r="B466" s="77">
        <v>0</v>
      </c>
    </row>
    <row r="467" spans="1:2" hidden="1" x14ac:dyDescent="0.25">
      <c r="A467" s="76" t="s">
        <v>762</v>
      </c>
      <c r="B467" s="77">
        <v>0</v>
      </c>
    </row>
    <row r="468" spans="1:2" hidden="1" x14ac:dyDescent="0.25">
      <c r="A468" s="76" t="s">
        <v>606</v>
      </c>
      <c r="B468" s="77">
        <v>0</v>
      </c>
    </row>
    <row r="469" spans="1:2" hidden="1" x14ac:dyDescent="0.25">
      <c r="A469" s="76" t="s">
        <v>766</v>
      </c>
      <c r="B469" s="77">
        <v>0</v>
      </c>
    </row>
    <row r="470" spans="1:2" hidden="1" x14ac:dyDescent="0.25">
      <c r="A470" s="76" t="s">
        <v>607</v>
      </c>
      <c r="B470" s="77">
        <v>0</v>
      </c>
    </row>
    <row r="471" spans="1:2" hidden="1" x14ac:dyDescent="0.25">
      <c r="A471" s="76" t="s">
        <v>770</v>
      </c>
      <c r="B471" s="77">
        <v>0</v>
      </c>
    </row>
    <row r="472" spans="1:2" hidden="1" x14ac:dyDescent="0.25">
      <c r="A472" s="76" t="s">
        <v>608</v>
      </c>
      <c r="B472" s="77">
        <v>0</v>
      </c>
    </row>
    <row r="473" spans="1:2" hidden="1" x14ac:dyDescent="0.25">
      <c r="A473" s="76" t="s">
        <v>1395</v>
      </c>
      <c r="B473" s="77">
        <v>0</v>
      </c>
    </row>
    <row r="474" spans="1:2" hidden="1" x14ac:dyDescent="0.25">
      <c r="A474" s="76" t="s">
        <v>610</v>
      </c>
      <c r="B474" s="77">
        <v>0</v>
      </c>
    </row>
    <row r="475" spans="1:2" hidden="1" x14ac:dyDescent="0.25">
      <c r="A475" s="76" t="s">
        <v>776</v>
      </c>
      <c r="B475" s="77">
        <v>0</v>
      </c>
    </row>
    <row r="476" spans="1:2" hidden="1" x14ac:dyDescent="0.25">
      <c r="A476" s="76" t="s">
        <v>611</v>
      </c>
      <c r="B476" s="77">
        <v>0</v>
      </c>
    </row>
    <row r="477" spans="1:2" hidden="1" x14ac:dyDescent="0.25">
      <c r="A477" s="76" t="s">
        <v>780</v>
      </c>
      <c r="B477" s="77">
        <v>0</v>
      </c>
    </row>
    <row r="478" spans="1:2" hidden="1" x14ac:dyDescent="0.25">
      <c r="A478" s="76" t="s">
        <v>612</v>
      </c>
      <c r="B478" s="77">
        <v>0</v>
      </c>
    </row>
    <row r="479" spans="1:2" hidden="1" x14ac:dyDescent="0.25">
      <c r="A479" s="76" t="s">
        <v>784</v>
      </c>
      <c r="B479" s="77">
        <v>0</v>
      </c>
    </row>
    <row r="480" spans="1:2" hidden="1" x14ac:dyDescent="0.25">
      <c r="A480" s="76" t="s">
        <v>613</v>
      </c>
      <c r="B480" s="77">
        <v>0</v>
      </c>
    </row>
    <row r="481" spans="1:2" hidden="1" x14ac:dyDescent="0.25">
      <c r="A481" s="76" t="s">
        <v>787</v>
      </c>
      <c r="B481" s="77">
        <v>0</v>
      </c>
    </row>
    <row r="482" spans="1:2" hidden="1" x14ac:dyDescent="0.25">
      <c r="A482" s="76" t="s">
        <v>614</v>
      </c>
      <c r="B482" s="77">
        <v>0</v>
      </c>
    </row>
    <row r="483" spans="1:2" hidden="1" x14ac:dyDescent="0.25">
      <c r="A483" s="76" t="s">
        <v>790</v>
      </c>
      <c r="B483" s="77">
        <v>0</v>
      </c>
    </row>
    <row r="484" spans="1:2" hidden="1" x14ac:dyDescent="0.25">
      <c r="A484" s="76" t="s">
        <v>615</v>
      </c>
      <c r="B484" s="77">
        <v>0</v>
      </c>
    </row>
    <row r="485" spans="1:2" hidden="1" x14ac:dyDescent="0.25">
      <c r="A485" s="76" t="s">
        <v>794</v>
      </c>
      <c r="B485" s="77">
        <v>0</v>
      </c>
    </row>
    <row r="486" spans="1:2" hidden="1" x14ac:dyDescent="0.25">
      <c r="A486" s="76" t="s">
        <v>616</v>
      </c>
      <c r="B486" s="77">
        <v>0</v>
      </c>
    </row>
    <row r="487" spans="1:2" hidden="1" x14ac:dyDescent="0.25">
      <c r="A487" s="76" t="s">
        <v>798</v>
      </c>
      <c r="B487" s="77">
        <v>0</v>
      </c>
    </row>
    <row r="488" spans="1:2" hidden="1" x14ac:dyDescent="0.25">
      <c r="A488" s="76" t="s">
        <v>617</v>
      </c>
      <c r="B488" s="77">
        <v>0</v>
      </c>
    </row>
    <row r="489" spans="1:2" hidden="1" x14ac:dyDescent="0.25">
      <c r="A489" s="76" t="s">
        <v>802</v>
      </c>
      <c r="B489" s="77">
        <v>0</v>
      </c>
    </row>
    <row r="490" spans="1:2" hidden="1" x14ac:dyDescent="0.25">
      <c r="A490" s="76" t="s">
        <v>1733</v>
      </c>
      <c r="B490" s="77">
        <v>0</v>
      </c>
    </row>
    <row r="491" spans="1:2" hidden="1" x14ac:dyDescent="0.25">
      <c r="A491" s="76" t="s">
        <v>806</v>
      </c>
      <c r="B491" s="77">
        <v>0</v>
      </c>
    </row>
    <row r="492" spans="1:2" hidden="1" x14ac:dyDescent="0.25">
      <c r="A492" s="76" t="s">
        <v>1734</v>
      </c>
      <c r="B492" s="77">
        <v>0</v>
      </c>
    </row>
    <row r="493" spans="1:2" hidden="1" x14ac:dyDescent="0.25">
      <c r="A493" s="76" t="s">
        <v>810</v>
      </c>
      <c r="B493" s="77">
        <v>0</v>
      </c>
    </row>
    <row r="494" spans="1:2" hidden="1" x14ac:dyDescent="0.25">
      <c r="A494" s="76" t="s">
        <v>618</v>
      </c>
      <c r="B494" s="77">
        <v>0</v>
      </c>
    </row>
    <row r="495" spans="1:2" hidden="1" x14ac:dyDescent="0.25">
      <c r="A495" s="76" t="s">
        <v>814</v>
      </c>
      <c r="B495" s="77">
        <v>0</v>
      </c>
    </row>
    <row r="496" spans="1:2" hidden="1" x14ac:dyDescent="0.25">
      <c r="A496" s="76" t="s">
        <v>619</v>
      </c>
      <c r="B496" s="77">
        <v>0</v>
      </c>
    </row>
    <row r="497" spans="1:2" hidden="1" x14ac:dyDescent="0.25">
      <c r="A497" s="76" t="s">
        <v>1571</v>
      </c>
      <c r="B497" s="77">
        <v>0</v>
      </c>
    </row>
    <row r="498" spans="1:2" hidden="1" x14ac:dyDescent="0.25">
      <c r="A498" s="76" t="s">
        <v>620</v>
      </c>
      <c r="B498" s="77">
        <v>0</v>
      </c>
    </row>
    <row r="499" spans="1:2" hidden="1" x14ac:dyDescent="0.25">
      <c r="A499" s="76" t="s">
        <v>1922</v>
      </c>
      <c r="B499" s="77">
        <v>0</v>
      </c>
    </row>
    <row r="500" spans="1:2" hidden="1" x14ac:dyDescent="0.25">
      <c r="A500" s="76" t="s">
        <v>621</v>
      </c>
      <c r="B500" s="77">
        <v>0</v>
      </c>
    </row>
    <row r="501" spans="1:2" hidden="1" x14ac:dyDescent="0.25">
      <c r="A501" s="76" t="s">
        <v>820</v>
      </c>
      <c r="B501" s="77">
        <v>0</v>
      </c>
    </row>
    <row r="502" spans="1:2" hidden="1" x14ac:dyDescent="0.25">
      <c r="A502" s="76" t="s">
        <v>623</v>
      </c>
      <c r="B502" s="77">
        <v>0</v>
      </c>
    </row>
    <row r="503" spans="1:2" hidden="1" x14ac:dyDescent="0.25">
      <c r="A503" s="76" t="s">
        <v>824</v>
      </c>
      <c r="B503" s="77">
        <v>0</v>
      </c>
    </row>
    <row r="504" spans="1:2" hidden="1" x14ac:dyDescent="0.25">
      <c r="A504" s="76" t="s">
        <v>625</v>
      </c>
      <c r="B504" s="77">
        <v>0</v>
      </c>
    </row>
    <row r="505" spans="1:2" hidden="1" x14ac:dyDescent="0.25">
      <c r="A505" s="76" t="s">
        <v>826</v>
      </c>
      <c r="B505" s="77">
        <v>0</v>
      </c>
    </row>
    <row r="506" spans="1:2" hidden="1" x14ac:dyDescent="0.25">
      <c r="A506" s="76" t="s">
        <v>626</v>
      </c>
      <c r="B506" s="77">
        <v>0</v>
      </c>
    </row>
    <row r="507" spans="1:2" hidden="1" x14ac:dyDescent="0.25">
      <c r="A507" s="76" t="s">
        <v>829</v>
      </c>
      <c r="B507" s="77">
        <v>0</v>
      </c>
    </row>
    <row r="508" spans="1:2" hidden="1" x14ac:dyDescent="0.25">
      <c r="A508" s="76" t="s">
        <v>627</v>
      </c>
      <c r="B508" s="77">
        <v>0</v>
      </c>
    </row>
    <row r="509" spans="1:2" hidden="1" x14ac:dyDescent="0.25">
      <c r="A509" s="76" t="s">
        <v>833</v>
      </c>
      <c r="B509" s="77">
        <v>0</v>
      </c>
    </row>
    <row r="510" spans="1:2" hidden="1" x14ac:dyDescent="0.25">
      <c r="A510" s="76" t="s">
        <v>628</v>
      </c>
      <c r="B510" s="77">
        <v>0</v>
      </c>
    </row>
    <row r="511" spans="1:2" hidden="1" x14ac:dyDescent="0.25">
      <c r="A511" s="76" t="s">
        <v>837</v>
      </c>
      <c r="B511" s="77">
        <v>0</v>
      </c>
    </row>
    <row r="512" spans="1:2" hidden="1" x14ac:dyDescent="0.25">
      <c r="A512" s="76" t="s">
        <v>630</v>
      </c>
      <c r="B512" s="77">
        <v>0</v>
      </c>
    </row>
    <row r="513" spans="1:2" hidden="1" x14ac:dyDescent="0.25">
      <c r="A513" s="76" t="s">
        <v>841</v>
      </c>
      <c r="B513" s="77">
        <v>0</v>
      </c>
    </row>
    <row r="514" spans="1:2" hidden="1" x14ac:dyDescent="0.25">
      <c r="A514" s="76" t="s">
        <v>631</v>
      </c>
      <c r="B514" s="77">
        <v>0</v>
      </c>
    </row>
    <row r="515" spans="1:2" hidden="1" x14ac:dyDescent="0.25">
      <c r="A515" s="76" t="s">
        <v>845</v>
      </c>
      <c r="B515" s="77">
        <v>0</v>
      </c>
    </row>
    <row r="516" spans="1:2" hidden="1" x14ac:dyDescent="0.25">
      <c r="A516" s="76" t="s">
        <v>633</v>
      </c>
      <c r="B516" s="77">
        <v>0</v>
      </c>
    </row>
    <row r="517" spans="1:2" hidden="1" x14ac:dyDescent="0.25">
      <c r="A517" s="76" t="s">
        <v>849</v>
      </c>
      <c r="B517" s="77">
        <v>0</v>
      </c>
    </row>
    <row r="518" spans="1:2" hidden="1" x14ac:dyDescent="0.25">
      <c r="A518" s="76" t="s">
        <v>1569</v>
      </c>
      <c r="B518" s="77">
        <v>0</v>
      </c>
    </row>
    <row r="519" spans="1:2" hidden="1" x14ac:dyDescent="0.25">
      <c r="A519" s="76" t="s">
        <v>853</v>
      </c>
      <c r="B519" s="77">
        <v>0</v>
      </c>
    </row>
    <row r="520" spans="1:2" hidden="1" x14ac:dyDescent="0.25">
      <c r="A520" s="76" t="s">
        <v>635</v>
      </c>
      <c r="B520" s="77">
        <v>0</v>
      </c>
    </row>
    <row r="521" spans="1:2" hidden="1" x14ac:dyDescent="0.25">
      <c r="A521" s="76" t="s">
        <v>855</v>
      </c>
      <c r="B521" s="77">
        <v>0</v>
      </c>
    </row>
    <row r="522" spans="1:2" hidden="1" x14ac:dyDescent="0.25">
      <c r="A522" s="76" t="s">
        <v>637</v>
      </c>
      <c r="B522" s="77">
        <v>0</v>
      </c>
    </row>
    <row r="523" spans="1:2" hidden="1" x14ac:dyDescent="0.25">
      <c r="A523" s="76" t="s">
        <v>859</v>
      </c>
      <c r="B523" s="77">
        <v>0</v>
      </c>
    </row>
    <row r="524" spans="1:2" hidden="1" x14ac:dyDescent="0.25">
      <c r="A524" s="76" t="s">
        <v>639</v>
      </c>
      <c r="B524" s="77">
        <v>0</v>
      </c>
    </row>
    <row r="525" spans="1:2" hidden="1" x14ac:dyDescent="0.25">
      <c r="A525" s="76" t="s">
        <v>1614</v>
      </c>
      <c r="B525" s="77">
        <v>0</v>
      </c>
    </row>
    <row r="526" spans="1:2" hidden="1" x14ac:dyDescent="0.25">
      <c r="A526" s="76" t="s">
        <v>1798</v>
      </c>
      <c r="B526" s="77">
        <v>0</v>
      </c>
    </row>
    <row r="527" spans="1:2" hidden="1" x14ac:dyDescent="0.25">
      <c r="A527" s="76" t="s">
        <v>863</v>
      </c>
      <c r="B527" s="77">
        <v>0</v>
      </c>
    </row>
    <row r="528" spans="1:2" hidden="1" x14ac:dyDescent="0.25">
      <c r="A528" s="76" t="s">
        <v>641</v>
      </c>
      <c r="B528" s="77">
        <v>0</v>
      </c>
    </row>
    <row r="529" spans="1:2" hidden="1" x14ac:dyDescent="0.25">
      <c r="A529" s="76" t="s">
        <v>867</v>
      </c>
      <c r="B529" s="77">
        <v>0</v>
      </c>
    </row>
    <row r="530" spans="1:2" hidden="1" x14ac:dyDescent="0.25">
      <c r="A530" s="76" t="s">
        <v>643</v>
      </c>
      <c r="B530" s="77">
        <v>0</v>
      </c>
    </row>
    <row r="531" spans="1:2" hidden="1" x14ac:dyDescent="0.25">
      <c r="A531" s="76" t="s">
        <v>871</v>
      </c>
      <c r="B531" s="77">
        <v>0</v>
      </c>
    </row>
    <row r="532" spans="1:2" hidden="1" x14ac:dyDescent="0.25">
      <c r="A532" s="76" t="s">
        <v>645</v>
      </c>
      <c r="B532" s="77">
        <v>0</v>
      </c>
    </row>
    <row r="533" spans="1:2" hidden="1" x14ac:dyDescent="0.25">
      <c r="A533" s="76" t="s">
        <v>875</v>
      </c>
      <c r="B533" s="77">
        <v>0</v>
      </c>
    </row>
    <row r="534" spans="1:2" hidden="1" x14ac:dyDescent="0.25">
      <c r="A534" s="76" t="s">
        <v>647</v>
      </c>
      <c r="B534" s="77">
        <v>0</v>
      </c>
    </row>
    <row r="535" spans="1:2" hidden="1" x14ac:dyDescent="0.25">
      <c r="A535" s="76" t="s">
        <v>879</v>
      </c>
      <c r="B535" s="77">
        <v>0</v>
      </c>
    </row>
    <row r="536" spans="1:2" hidden="1" x14ac:dyDescent="0.25">
      <c r="A536" s="76" t="s">
        <v>649</v>
      </c>
      <c r="B536" s="77">
        <v>0</v>
      </c>
    </row>
    <row r="537" spans="1:2" hidden="1" x14ac:dyDescent="0.25">
      <c r="A537" s="76" t="s">
        <v>883</v>
      </c>
      <c r="B537" s="77">
        <v>0</v>
      </c>
    </row>
    <row r="538" spans="1:2" hidden="1" x14ac:dyDescent="0.25">
      <c r="A538" s="76" t="s">
        <v>1606</v>
      </c>
      <c r="B538" s="77">
        <v>0</v>
      </c>
    </row>
    <row r="539" spans="1:2" hidden="1" x14ac:dyDescent="0.25">
      <c r="A539" s="76" t="s">
        <v>1603</v>
      </c>
      <c r="B539" s="77">
        <v>0</v>
      </c>
    </row>
    <row r="540" spans="1:2" hidden="1" x14ac:dyDescent="0.25">
      <c r="A540" s="76" t="s">
        <v>651</v>
      </c>
      <c r="B540" s="77">
        <v>0</v>
      </c>
    </row>
    <row r="541" spans="1:2" hidden="1" x14ac:dyDescent="0.25">
      <c r="A541" s="76" t="s">
        <v>1630</v>
      </c>
      <c r="B541" s="77">
        <v>0</v>
      </c>
    </row>
    <row r="542" spans="1:2" hidden="1" x14ac:dyDescent="0.25">
      <c r="A542" s="76" t="s">
        <v>653</v>
      </c>
      <c r="B542" s="77">
        <v>0</v>
      </c>
    </row>
    <row r="543" spans="1:2" hidden="1" x14ac:dyDescent="0.25">
      <c r="A543" s="76" t="s">
        <v>1293</v>
      </c>
      <c r="B543" s="77">
        <v>0</v>
      </c>
    </row>
    <row r="544" spans="1:2" hidden="1" x14ac:dyDescent="0.25">
      <c r="A544" s="76" t="s">
        <v>1742</v>
      </c>
      <c r="B544" s="77">
        <v>0</v>
      </c>
    </row>
    <row r="545" spans="1:2" hidden="1" x14ac:dyDescent="0.25">
      <c r="A545" s="76" t="s">
        <v>655</v>
      </c>
      <c r="B545" s="77">
        <v>0</v>
      </c>
    </row>
    <row r="546" spans="1:2" x14ac:dyDescent="0.25">
      <c r="A546" s="76" t="s">
        <v>1633</v>
      </c>
      <c r="B546" s="77">
        <v>-9</v>
      </c>
    </row>
    <row r="547" spans="1:2" x14ac:dyDescent="0.25">
      <c r="A547" s="76" t="s">
        <v>520</v>
      </c>
      <c r="B547" s="77">
        <v>12</v>
      </c>
    </row>
  </sheetData>
  <pageMargins left="0.7" right="0.7" top="0.75" bottom="0.75" header="0.3" footer="0.3"/>
  <pageSetup orientation="portrait"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9"/>
  <sheetViews>
    <sheetView workbookViewId="0">
      <selection activeCell="A3" sqref="A3:B549"/>
    </sheetView>
  </sheetViews>
  <sheetFormatPr baseColWidth="10" defaultRowHeight="15" x14ac:dyDescent="0.25"/>
  <cols>
    <col min="1" max="1" width="17.5703125" bestFit="1" customWidth="1"/>
    <col min="2" max="2" width="19.5703125" bestFit="1" customWidth="1"/>
  </cols>
  <sheetData>
    <row r="3" spans="1:2" x14ac:dyDescent="0.25">
      <c r="A3" s="75" t="s">
        <v>1492</v>
      </c>
      <c r="B3" t="s">
        <v>1754</v>
      </c>
    </row>
    <row r="4" spans="1:2" x14ac:dyDescent="0.25">
      <c r="A4" s="76" t="s">
        <v>1307</v>
      </c>
      <c r="B4" s="77">
        <v>4</v>
      </c>
    </row>
    <row r="5" spans="1:2" x14ac:dyDescent="0.25">
      <c r="A5" s="76" t="s">
        <v>1725</v>
      </c>
      <c r="B5" s="77">
        <v>1</v>
      </c>
    </row>
    <row r="6" spans="1:2" x14ac:dyDescent="0.25">
      <c r="A6" s="76" t="s">
        <v>1727</v>
      </c>
      <c r="B6" s="77">
        <v>1</v>
      </c>
    </row>
    <row r="7" spans="1:2" x14ac:dyDescent="0.25">
      <c r="A7" s="76" t="s">
        <v>1728</v>
      </c>
      <c r="B7" s="77">
        <v>1</v>
      </c>
    </row>
    <row r="8" spans="1:2" x14ac:dyDescent="0.25">
      <c r="A8" s="76" t="s">
        <v>1907</v>
      </c>
      <c r="B8" s="77">
        <v>1</v>
      </c>
    </row>
    <row r="9" spans="1:2" x14ac:dyDescent="0.25">
      <c r="A9" s="76" t="s">
        <v>1908</v>
      </c>
      <c r="B9" s="77">
        <v>1</v>
      </c>
    </row>
    <row r="10" spans="1:2" x14ac:dyDescent="0.25">
      <c r="A10" s="76" t="s">
        <v>974</v>
      </c>
      <c r="B10" s="77">
        <v>1</v>
      </c>
    </row>
    <row r="11" spans="1:2" x14ac:dyDescent="0.25">
      <c r="A11" s="76" t="s">
        <v>975</v>
      </c>
      <c r="B11" s="77">
        <v>1</v>
      </c>
    </row>
    <row r="12" spans="1:2" x14ac:dyDescent="0.25">
      <c r="A12" s="76" t="s">
        <v>976</v>
      </c>
      <c r="B12" s="77">
        <v>1</v>
      </c>
    </row>
    <row r="13" spans="1:2" x14ac:dyDescent="0.25">
      <c r="A13" s="76" t="s">
        <v>977</v>
      </c>
      <c r="B13" s="77">
        <v>1</v>
      </c>
    </row>
    <row r="14" spans="1:2" x14ac:dyDescent="0.25">
      <c r="A14" s="76" t="s">
        <v>978</v>
      </c>
      <c r="B14" s="77">
        <v>1</v>
      </c>
    </row>
    <row r="15" spans="1:2" x14ac:dyDescent="0.25">
      <c r="A15" s="76" t="s">
        <v>979</v>
      </c>
      <c r="B15" s="77">
        <v>1</v>
      </c>
    </row>
    <row r="16" spans="1:2" x14ac:dyDescent="0.25">
      <c r="A16" s="76" t="s">
        <v>980</v>
      </c>
      <c r="B16" s="77">
        <v>1</v>
      </c>
    </row>
    <row r="17" spans="1:2" x14ac:dyDescent="0.25">
      <c r="A17" s="76" t="s">
        <v>981</v>
      </c>
      <c r="B17" s="77">
        <v>1</v>
      </c>
    </row>
    <row r="18" spans="1:2" x14ac:dyDescent="0.25">
      <c r="A18" s="76" t="s">
        <v>1633</v>
      </c>
      <c r="B18" s="77">
        <v>-9</v>
      </c>
    </row>
    <row r="19" spans="1:2" x14ac:dyDescent="0.25">
      <c r="A19" s="76" t="s">
        <v>520</v>
      </c>
      <c r="B19" s="77">
        <v>8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31"/>
  <sheetViews>
    <sheetView workbookViewId="0">
      <selection activeCell="B6" sqref="B6"/>
    </sheetView>
  </sheetViews>
  <sheetFormatPr baseColWidth="10" defaultRowHeight="15" x14ac:dyDescent="0.25"/>
  <cols>
    <col min="1" max="1" width="17.5703125" bestFit="1" customWidth="1"/>
    <col min="2" max="2" width="19.5703125" bestFit="1" customWidth="1"/>
  </cols>
  <sheetData>
    <row r="3" spans="1:2" x14ac:dyDescent="0.25">
      <c r="A3" s="75" t="s">
        <v>1492</v>
      </c>
      <c r="B3" t="s">
        <v>1754</v>
      </c>
    </row>
    <row r="4" spans="1:2" x14ac:dyDescent="0.25">
      <c r="A4" s="76" t="s">
        <v>1633</v>
      </c>
      <c r="B4" s="77">
        <v>-9</v>
      </c>
    </row>
    <row r="5" spans="1:2" x14ac:dyDescent="0.25">
      <c r="A5" s="76" t="s">
        <v>1273</v>
      </c>
      <c r="B5" s="77">
        <v>-1</v>
      </c>
    </row>
    <row r="6" spans="1:2" x14ac:dyDescent="0.25">
      <c r="A6" s="76" t="s">
        <v>1274</v>
      </c>
      <c r="B6" s="77">
        <v>-1</v>
      </c>
    </row>
    <row r="7" spans="1:2" x14ac:dyDescent="0.25">
      <c r="A7" s="76" t="s">
        <v>1271</v>
      </c>
      <c r="B7" s="77">
        <v>-1</v>
      </c>
    </row>
    <row r="8" spans="1:2" x14ac:dyDescent="0.25">
      <c r="A8" s="76" t="s">
        <v>1276</v>
      </c>
      <c r="B8" s="77">
        <v>-1</v>
      </c>
    </row>
    <row r="9" spans="1:2" x14ac:dyDescent="0.25">
      <c r="A9" s="76" t="s">
        <v>1275</v>
      </c>
      <c r="B9" s="77">
        <v>-1</v>
      </c>
    </row>
    <row r="10" spans="1:2" x14ac:dyDescent="0.25">
      <c r="A10" s="76" t="s">
        <v>1727</v>
      </c>
      <c r="B10" s="77">
        <v>1</v>
      </c>
    </row>
    <row r="11" spans="1:2" x14ac:dyDescent="0.25">
      <c r="A11" s="164" t="s">
        <v>976</v>
      </c>
      <c r="B11" s="163">
        <v>1</v>
      </c>
    </row>
    <row r="12" spans="1:2" x14ac:dyDescent="0.25">
      <c r="A12" s="76" t="s">
        <v>1725</v>
      </c>
      <c r="B12" s="77">
        <v>1</v>
      </c>
    </row>
    <row r="13" spans="1:2" x14ac:dyDescent="0.25">
      <c r="A13" s="164" t="s">
        <v>978</v>
      </c>
      <c r="B13" s="163">
        <v>1</v>
      </c>
    </row>
    <row r="14" spans="1:2" x14ac:dyDescent="0.25">
      <c r="A14" s="76" t="s">
        <v>1194</v>
      </c>
      <c r="B14" s="77">
        <v>1</v>
      </c>
    </row>
    <row r="15" spans="1:2" x14ac:dyDescent="0.25">
      <c r="A15" s="164" t="s">
        <v>980</v>
      </c>
      <c r="B15" s="163">
        <v>1</v>
      </c>
    </row>
    <row r="16" spans="1:2" x14ac:dyDescent="0.25">
      <c r="A16" s="76" t="s">
        <v>1220</v>
      </c>
      <c r="B16" s="77">
        <v>1</v>
      </c>
    </row>
    <row r="17" spans="1:2" x14ac:dyDescent="0.25">
      <c r="A17" s="164" t="s">
        <v>974</v>
      </c>
      <c r="B17" s="163">
        <v>1</v>
      </c>
    </row>
    <row r="18" spans="1:2" x14ac:dyDescent="0.25">
      <c r="A18" s="76" t="s">
        <v>1224</v>
      </c>
      <c r="B18" s="77">
        <v>1</v>
      </c>
    </row>
    <row r="19" spans="1:2" x14ac:dyDescent="0.25">
      <c r="A19" s="76" t="s">
        <v>1728</v>
      </c>
      <c r="B19" s="77">
        <v>1</v>
      </c>
    </row>
    <row r="20" spans="1:2" x14ac:dyDescent="0.25">
      <c r="A20" s="76" t="s">
        <v>1226</v>
      </c>
      <c r="B20" s="77">
        <v>1</v>
      </c>
    </row>
    <row r="21" spans="1:2" x14ac:dyDescent="0.25">
      <c r="A21" s="164" t="s">
        <v>977</v>
      </c>
      <c r="B21" s="163">
        <v>1</v>
      </c>
    </row>
    <row r="22" spans="1:2" x14ac:dyDescent="0.25">
      <c r="A22" s="76" t="s">
        <v>1228</v>
      </c>
      <c r="B22" s="77">
        <v>1</v>
      </c>
    </row>
    <row r="23" spans="1:2" x14ac:dyDescent="0.25">
      <c r="A23" s="164" t="s">
        <v>981</v>
      </c>
      <c r="B23" s="163">
        <v>1</v>
      </c>
    </row>
    <row r="24" spans="1:2" x14ac:dyDescent="0.25">
      <c r="A24" s="76" t="s">
        <v>1238</v>
      </c>
      <c r="B24" s="77">
        <v>1</v>
      </c>
    </row>
    <row r="25" spans="1:2" x14ac:dyDescent="0.25">
      <c r="A25" s="164" t="s">
        <v>975</v>
      </c>
      <c r="B25" s="163">
        <v>1</v>
      </c>
    </row>
    <row r="26" spans="1:2" x14ac:dyDescent="0.25">
      <c r="A26" s="76" t="s">
        <v>90</v>
      </c>
      <c r="B26" s="77">
        <v>1</v>
      </c>
    </row>
    <row r="27" spans="1:2" x14ac:dyDescent="0.25">
      <c r="A27" s="164" t="s">
        <v>979</v>
      </c>
      <c r="B27" s="163">
        <v>1</v>
      </c>
    </row>
    <row r="28" spans="1:2" x14ac:dyDescent="0.25">
      <c r="A28" s="76" t="s">
        <v>1954</v>
      </c>
      <c r="B28" s="77">
        <v>1</v>
      </c>
    </row>
    <row r="29" spans="1:2" x14ac:dyDescent="0.25">
      <c r="A29" s="76" t="s">
        <v>1947</v>
      </c>
      <c r="B29" s="77">
        <v>1</v>
      </c>
    </row>
    <row r="30" spans="1:2" x14ac:dyDescent="0.25">
      <c r="A30" s="76" t="s">
        <v>1307</v>
      </c>
      <c r="B30" s="77">
        <v>7</v>
      </c>
    </row>
    <row r="31" spans="1:2" x14ac:dyDescent="0.25">
      <c r="A31" s="76" t="s">
        <v>520</v>
      </c>
      <c r="B31" s="77">
        <v>13</v>
      </c>
    </row>
  </sheetData>
  <pageMargins left="1.44" right="0.7" top="0.75" bottom="0.75" header="0.3" footer="0.3"/>
  <pageSetup orientation="portrait"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57"/>
  <sheetViews>
    <sheetView workbookViewId="0">
      <selection activeCell="A22" sqref="A22"/>
    </sheetView>
  </sheetViews>
  <sheetFormatPr baseColWidth="10" defaultRowHeight="15" x14ac:dyDescent="0.25"/>
  <cols>
    <col min="1" max="1" width="17.5703125" bestFit="1" customWidth="1"/>
    <col min="2" max="2" width="19.5703125" bestFit="1" customWidth="1"/>
  </cols>
  <sheetData>
    <row r="3" spans="1:2" x14ac:dyDescent="0.25">
      <c r="A3" s="75" t="s">
        <v>1492</v>
      </c>
      <c r="B3" t="s">
        <v>1754</v>
      </c>
    </row>
    <row r="4" spans="1:2" x14ac:dyDescent="0.25">
      <c r="A4" s="76" t="s">
        <v>1307</v>
      </c>
      <c r="B4" s="77">
        <v>7</v>
      </c>
    </row>
    <row r="5" spans="1:2" x14ac:dyDescent="0.25">
      <c r="A5" s="76" t="s">
        <v>1238</v>
      </c>
      <c r="B5" s="77">
        <v>1</v>
      </c>
    </row>
    <row r="6" spans="1:2" x14ac:dyDescent="0.25">
      <c r="A6" s="76" t="s">
        <v>1220</v>
      </c>
      <c r="B6" s="77">
        <v>1</v>
      </c>
    </row>
    <row r="7" spans="1:2" x14ac:dyDescent="0.25">
      <c r="A7" s="76" t="s">
        <v>981</v>
      </c>
      <c r="B7" s="77">
        <v>1</v>
      </c>
    </row>
    <row r="8" spans="1:2" x14ac:dyDescent="0.25">
      <c r="A8" s="76" t="s">
        <v>1947</v>
      </c>
      <c r="B8" s="77">
        <v>1</v>
      </c>
    </row>
    <row r="9" spans="1:2" x14ac:dyDescent="0.25">
      <c r="A9" s="76" t="s">
        <v>1226</v>
      </c>
      <c r="B9" s="77">
        <v>1</v>
      </c>
    </row>
    <row r="10" spans="1:2" x14ac:dyDescent="0.25">
      <c r="A10" s="76" t="s">
        <v>974</v>
      </c>
      <c r="B10" s="77">
        <v>1</v>
      </c>
    </row>
    <row r="11" spans="1:2" x14ac:dyDescent="0.25">
      <c r="A11" s="76" t="s">
        <v>980</v>
      </c>
      <c r="B11" s="77">
        <v>1</v>
      </c>
    </row>
    <row r="12" spans="1:2" x14ac:dyDescent="0.25">
      <c r="A12" s="76" t="s">
        <v>975</v>
      </c>
      <c r="B12" s="77">
        <v>1</v>
      </c>
    </row>
    <row r="13" spans="1:2" x14ac:dyDescent="0.25">
      <c r="A13" s="76" t="s">
        <v>1194</v>
      </c>
      <c r="B13" s="77">
        <v>1</v>
      </c>
    </row>
    <row r="14" spans="1:2" x14ac:dyDescent="0.25">
      <c r="A14" s="76" t="s">
        <v>976</v>
      </c>
      <c r="B14" s="77">
        <v>1</v>
      </c>
    </row>
    <row r="15" spans="1:2" x14ac:dyDescent="0.25">
      <c r="A15" s="76" t="s">
        <v>1224</v>
      </c>
      <c r="B15" s="77">
        <v>1</v>
      </c>
    </row>
    <row r="16" spans="1:2" x14ac:dyDescent="0.25">
      <c r="A16" s="76" t="s">
        <v>977</v>
      </c>
      <c r="B16" s="77">
        <v>1</v>
      </c>
    </row>
    <row r="17" spans="1:2" x14ac:dyDescent="0.25">
      <c r="A17" s="76" t="s">
        <v>1228</v>
      </c>
      <c r="B17" s="77">
        <v>1</v>
      </c>
    </row>
    <row r="18" spans="1:2" x14ac:dyDescent="0.25">
      <c r="A18" s="76" t="s">
        <v>978</v>
      </c>
      <c r="B18" s="77">
        <v>1</v>
      </c>
    </row>
    <row r="19" spans="1:2" x14ac:dyDescent="0.25">
      <c r="A19" s="76" t="s">
        <v>1248</v>
      </c>
      <c r="B19" s="77">
        <v>1</v>
      </c>
    </row>
    <row r="20" spans="1:2" x14ac:dyDescent="0.25">
      <c r="A20" s="76" t="s">
        <v>979</v>
      </c>
      <c r="B20" s="77">
        <v>1</v>
      </c>
    </row>
    <row r="21" spans="1:2" x14ac:dyDescent="0.25">
      <c r="A21" s="76" t="s">
        <v>90</v>
      </c>
      <c r="B21" s="77">
        <v>1</v>
      </c>
    </row>
    <row r="22" spans="1:2" x14ac:dyDescent="0.25">
      <c r="A22" s="76" t="s">
        <v>1727</v>
      </c>
      <c r="B22" s="77">
        <v>1</v>
      </c>
    </row>
    <row r="23" spans="1:2" x14ac:dyDescent="0.25">
      <c r="A23" s="76" t="s">
        <v>1728</v>
      </c>
      <c r="B23" s="77">
        <v>1</v>
      </c>
    </row>
    <row r="24" spans="1:2" x14ac:dyDescent="0.25">
      <c r="A24" s="76" t="s">
        <v>1725</v>
      </c>
      <c r="B24" s="77">
        <v>1</v>
      </c>
    </row>
    <row r="25" spans="1:2" hidden="1" x14ac:dyDescent="0.25">
      <c r="A25" s="76" t="s">
        <v>1954</v>
      </c>
      <c r="B25" s="77">
        <v>1</v>
      </c>
    </row>
    <row r="26" spans="1:2" hidden="1" x14ac:dyDescent="0.25">
      <c r="A26" s="76" t="s">
        <v>1279</v>
      </c>
      <c r="B26" s="77">
        <v>0</v>
      </c>
    </row>
    <row r="27" spans="1:2" hidden="1" x14ac:dyDescent="0.25">
      <c r="A27" s="76" t="s">
        <v>1190</v>
      </c>
      <c r="B27" s="77">
        <v>0</v>
      </c>
    </row>
    <row r="28" spans="1:2" hidden="1" x14ac:dyDescent="0.25">
      <c r="A28" s="76" t="s">
        <v>1131</v>
      </c>
      <c r="B28" s="77">
        <v>0</v>
      </c>
    </row>
    <row r="29" spans="1:2" hidden="1" x14ac:dyDescent="0.25">
      <c r="A29" s="76" t="s">
        <v>908</v>
      </c>
      <c r="B29" s="77">
        <v>0</v>
      </c>
    </row>
    <row r="30" spans="1:2" hidden="1" x14ac:dyDescent="0.25">
      <c r="A30" s="76" t="s">
        <v>1251</v>
      </c>
      <c r="B30" s="77">
        <v>0</v>
      </c>
    </row>
    <row r="31" spans="1:2" hidden="1" x14ac:dyDescent="0.25">
      <c r="A31" s="76" t="s">
        <v>910</v>
      </c>
      <c r="B31" s="77">
        <v>0</v>
      </c>
    </row>
    <row r="32" spans="1:2" hidden="1" x14ac:dyDescent="0.25">
      <c r="A32" s="76" t="s">
        <v>1102</v>
      </c>
      <c r="B32" s="77">
        <v>0</v>
      </c>
    </row>
    <row r="33" spans="1:2" hidden="1" x14ac:dyDescent="0.25">
      <c r="A33" s="76" t="s">
        <v>912</v>
      </c>
      <c r="B33" s="77">
        <v>0</v>
      </c>
    </row>
    <row r="34" spans="1:2" hidden="1" x14ac:dyDescent="0.25">
      <c r="A34" s="76" t="s">
        <v>1161</v>
      </c>
      <c r="B34" s="77">
        <v>0</v>
      </c>
    </row>
    <row r="35" spans="1:2" hidden="1" x14ac:dyDescent="0.25">
      <c r="A35" s="76" t="s">
        <v>914</v>
      </c>
      <c r="B35" s="77">
        <v>0</v>
      </c>
    </row>
    <row r="36" spans="1:2" hidden="1" x14ac:dyDescent="0.25">
      <c r="A36" s="76" t="s">
        <v>1222</v>
      </c>
      <c r="B36" s="77">
        <v>0</v>
      </c>
    </row>
    <row r="37" spans="1:2" hidden="1" x14ac:dyDescent="0.25">
      <c r="A37" s="76" t="s">
        <v>916</v>
      </c>
      <c r="B37" s="77">
        <v>0</v>
      </c>
    </row>
    <row r="38" spans="1:2" hidden="1" x14ac:dyDescent="0.25">
      <c r="A38" s="76" t="s">
        <v>1541</v>
      </c>
      <c r="B38" s="77">
        <v>0</v>
      </c>
    </row>
    <row r="39" spans="1:2" hidden="1" x14ac:dyDescent="0.25">
      <c r="A39" s="76" t="s">
        <v>918</v>
      </c>
      <c r="B39" s="77">
        <v>0</v>
      </c>
    </row>
    <row r="40" spans="1:2" hidden="1" x14ac:dyDescent="0.25">
      <c r="A40" s="76" t="s">
        <v>1088</v>
      </c>
      <c r="B40" s="77">
        <v>0</v>
      </c>
    </row>
    <row r="41" spans="1:2" hidden="1" x14ac:dyDescent="0.25">
      <c r="A41" s="76" t="s">
        <v>920</v>
      </c>
      <c r="B41" s="77">
        <v>0</v>
      </c>
    </row>
    <row r="42" spans="1:2" hidden="1" x14ac:dyDescent="0.25">
      <c r="A42" s="76" t="s">
        <v>1117</v>
      </c>
      <c r="B42" s="77">
        <v>0</v>
      </c>
    </row>
    <row r="43" spans="1:2" hidden="1" x14ac:dyDescent="0.25">
      <c r="A43" s="76" t="s">
        <v>1506</v>
      </c>
      <c r="B43" s="77">
        <v>0</v>
      </c>
    </row>
    <row r="44" spans="1:2" hidden="1" x14ac:dyDescent="0.25">
      <c r="A44" s="76" t="s">
        <v>1147</v>
      </c>
      <c r="B44" s="77">
        <v>0</v>
      </c>
    </row>
    <row r="45" spans="1:2" hidden="1" x14ac:dyDescent="0.25">
      <c r="A45" s="76" t="s">
        <v>1548</v>
      </c>
      <c r="B45" s="77">
        <v>0</v>
      </c>
    </row>
    <row r="46" spans="1:2" hidden="1" x14ac:dyDescent="0.25">
      <c r="A46" s="76" t="s">
        <v>1176</v>
      </c>
      <c r="B46" s="77">
        <v>0</v>
      </c>
    </row>
    <row r="47" spans="1:2" hidden="1" x14ac:dyDescent="0.25">
      <c r="A47" s="76" t="s">
        <v>1616</v>
      </c>
      <c r="B47" s="77">
        <v>0</v>
      </c>
    </row>
    <row r="48" spans="1:2" hidden="1" x14ac:dyDescent="0.25">
      <c r="A48" s="76" t="s">
        <v>1206</v>
      </c>
      <c r="B48" s="77">
        <v>0</v>
      </c>
    </row>
    <row r="49" spans="1:2" hidden="1" x14ac:dyDescent="0.25">
      <c r="A49" s="76" t="s">
        <v>922</v>
      </c>
      <c r="B49" s="77">
        <v>0</v>
      </c>
    </row>
    <row r="50" spans="1:2" hidden="1" x14ac:dyDescent="0.25">
      <c r="A50" s="76" t="s">
        <v>1236</v>
      </c>
      <c r="B50" s="77">
        <v>0</v>
      </c>
    </row>
    <row r="51" spans="1:2" hidden="1" x14ac:dyDescent="0.25">
      <c r="A51" s="76" t="s">
        <v>924</v>
      </c>
      <c r="B51" s="77">
        <v>0</v>
      </c>
    </row>
    <row r="52" spans="1:2" hidden="1" x14ac:dyDescent="0.25">
      <c r="A52" s="76" t="s">
        <v>1267</v>
      </c>
      <c r="B52" s="77">
        <v>0</v>
      </c>
    </row>
    <row r="53" spans="1:2" hidden="1" x14ac:dyDescent="0.25">
      <c r="A53" s="76" t="s">
        <v>926</v>
      </c>
      <c r="B53" s="77">
        <v>0</v>
      </c>
    </row>
    <row r="54" spans="1:2" hidden="1" x14ac:dyDescent="0.25">
      <c r="A54" s="76" t="s">
        <v>1912</v>
      </c>
      <c r="B54" s="77">
        <v>0</v>
      </c>
    </row>
    <row r="55" spans="1:2" hidden="1" x14ac:dyDescent="0.25">
      <c r="A55" s="76" t="s">
        <v>928</v>
      </c>
      <c r="B55" s="77">
        <v>0</v>
      </c>
    </row>
    <row r="56" spans="1:2" hidden="1" x14ac:dyDescent="0.25">
      <c r="A56" s="76" t="s">
        <v>1080</v>
      </c>
      <c r="B56" s="77">
        <v>0</v>
      </c>
    </row>
    <row r="57" spans="1:2" hidden="1" x14ac:dyDescent="0.25">
      <c r="A57" s="76" t="s">
        <v>930</v>
      </c>
      <c r="B57" s="77">
        <v>0</v>
      </c>
    </row>
    <row r="58" spans="1:2" hidden="1" x14ac:dyDescent="0.25">
      <c r="A58" s="76" t="s">
        <v>1095</v>
      </c>
      <c r="B58" s="77">
        <v>0</v>
      </c>
    </row>
    <row r="59" spans="1:2" hidden="1" x14ac:dyDescent="0.25">
      <c r="A59" s="76" t="s">
        <v>932</v>
      </c>
      <c r="B59" s="77">
        <v>0</v>
      </c>
    </row>
    <row r="60" spans="1:2" hidden="1" x14ac:dyDescent="0.25">
      <c r="A60" s="76" t="s">
        <v>1110</v>
      </c>
      <c r="B60" s="77">
        <v>0</v>
      </c>
    </row>
    <row r="61" spans="1:2" hidden="1" x14ac:dyDescent="0.25">
      <c r="A61" s="76" t="s">
        <v>934</v>
      </c>
      <c r="B61" s="77">
        <v>0</v>
      </c>
    </row>
    <row r="62" spans="1:2" hidden="1" x14ac:dyDescent="0.25">
      <c r="A62" s="76" t="s">
        <v>1125</v>
      </c>
      <c r="B62" s="77">
        <v>0</v>
      </c>
    </row>
    <row r="63" spans="1:2" hidden="1" x14ac:dyDescent="0.25">
      <c r="A63" s="76" t="s">
        <v>936</v>
      </c>
      <c r="B63" s="77">
        <v>0</v>
      </c>
    </row>
    <row r="64" spans="1:2" hidden="1" x14ac:dyDescent="0.25">
      <c r="A64" s="76" t="s">
        <v>1139</v>
      </c>
      <c r="B64" s="77">
        <v>0</v>
      </c>
    </row>
    <row r="65" spans="1:2" hidden="1" x14ac:dyDescent="0.25">
      <c r="A65" s="76" t="s">
        <v>938</v>
      </c>
      <c r="B65" s="77">
        <v>0</v>
      </c>
    </row>
    <row r="66" spans="1:2" hidden="1" x14ac:dyDescent="0.25">
      <c r="A66" s="76" t="s">
        <v>1154</v>
      </c>
      <c r="B66" s="77">
        <v>0</v>
      </c>
    </row>
    <row r="67" spans="1:2" hidden="1" x14ac:dyDescent="0.25">
      <c r="A67" s="76" t="s">
        <v>940</v>
      </c>
      <c r="B67" s="77">
        <v>0</v>
      </c>
    </row>
    <row r="68" spans="1:2" hidden="1" x14ac:dyDescent="0.25">
      <c r="A68" s="76" t="s">
        <v>1168</v>
      </c>
      <c r="B68" s="77">
        <v>0</v>
      </c>
    </row>
    <row r="69" spans="1:2" hidden="1" x14ac:dyDescent="0.25">
      <c r="A69" s="76" t="s">
        <v>942</v>
      </c>
      <c r="B69" s="77">
        <v>0</v>
      </c>
    </row>
    <row r="70" spans="1:2" hidden="1" x14ac:dyDescent="0.25">
      <c r="A70" s="76" t="s">
        <v>1183</v>
      </c>
      <c r="B70" s="77">
        <v>0</v>
      </c>
    </row>
    <row r="71" spans="1:2" hidden="1" x14ac:dyDescent="0.25">
      <c r="A71" s="76" t="s">
        <v>943</v>
      </c>
      <c r="B71" s="77">
        <v>0</v>
      </c>
    </row>
    <row r="72" spans="1:2" hidden="1" x14ac:dyDescent="0.25">
      <c r="A72" s="76" t="s">
        <v>1198</v>
      </c>
      <c r="B72" s="77">
        <v>0</v>
      </c>
    </row>
    <row r="73" spans="1:2" hidden="1" x14ac:dyDescent="0.25">
      <c r="A73" s="76" t="s">
        <v>945</v>
      </c>
      <c r="B73" s="77">
        <v>0</v>
      </c>
    </row>
    <row r="74" spans="1:2" hidden="1" x14ac:dyDescent="0.25">
      <c r="A74" s="76" t="s">
        <v>1214</v>
      </c>
      <c r="B74" s="77">
        <v>0</v>
      </c>
    </row>
    <row r="75" spans="1:2" hidden="1" x14ac:dyDescent="0.25">
      <c r="A75" s="76" t="s">
        <v>947</v>
      </c>
      <c r="B75" s="77">
        <v>0</v>
      </c>
    </row>
    <row r="76" spans="1:2" hidden="1" x14ac:dyDescent="0.25">
      <c r="A76" s="76" t="s">
        <v>902</v>
      </c>
      <c r="B76" s="77">
        <v>0</v>
      </c>
    </row>
    <row r="77" spans="1:2" hidden="1" x14ac:dyDescent="0.25">
      <c r="A77" s="76" t="s">
        <v>949</v>
      </c>
      <c r="B77" s="77">
        <v>0</v>
      </c>
    </row>
    <row r="78" spans="1:2" hidden="1" x14ac:dyDescent="0.25">
      <c r="A78" s="76" t="s">
        <v>1244</v>
      </c>
      <c r="B78" s="77">
        <v>0</v>
      </c>
    </row>
    <row r="79" spans="1:2" hidden="1" x14ac:dyDescent="0.25">
      <c r="A79" s="76" t="s">
        <v>951</v>
      </c>
      <c r="B79" s="77">
        <v>0</v>
      </c>
    </row>
    <row r="80" spans="1:2" hidden="1" x14ac:dyDescent="0.25">
      <c r="A80" s="76" t="s">
        <v>1259</v>
      </c>
      <c r="B80" s="77">
        <v>0</v>
      </c>
    </row>
    <row r="81" spans="1:2" hidden="1" x14ac:dyDescent="0.25">
      <c r="A81" s="76" t="s">
        <v>1666</v>
      </c>
      <c r="B81" s="77">
        <v>0</v>
      </c>
    </row>
    <row r="82" spans="1:2" hidden="1" x14ac:dyDescent="0.25">
      <c r="A82" s="76" t="s">
        <v>1428</v>
      </c>
      <c r="B82" s="77">
        <v>0</v>
      </c>
    </row>
    <row r="83" spans="1:2" hidden="1" x14ac:dyDescent="0.25">
      <c r="A83" s="76" t="s">
        <v>953</v>
      </c>
      <c r="B83" s="77">
        <v>0</v>
      </c>
    </row>
    <row r="84" spans="1:2" hidden="1" x14ac:dyDescent="0.25">
      <c r="A84" s="76" t="s">
        <v>1590</v>
      </c>
      <c r="B84" s="77">
        <v>0</v>
      </c>
    </row>
    <row r="85" spans="1:2" hidden="1" x14ac:dyDescent="0.25">
      <c r="A85" s="76" t="s">
        <v>955</v>
      </c>
      <c r="B85" s="77">
        <v>0</v>
      </c>
    </row>
    <row r="86" spans="1:2" hidden="1" x14ac:dyDescent="0.25">
      <c r="A86" s="76" t="s">
        <v>1275</v>
      </c>
      <c r="B86" s="77">
        <v>0</v>
      </c>
    </row>
    <row r="87" spans="1:2" hidden="1" x14ac:dyDescent="0.25">
      <c r="A87" s="76" t="s">
        <v>957</v>
      </c>
      <c r="B87" s="77">
        <v>0</v>
      </c>
    </row>
    <row r="88" spans="1:2" hidden="1" x14ac:dyDescent="0.25">
      <c r="A88" s="76" t="s">
        <v>1527</v>
      </c>
      <c r="B88" s="77">
        <v>0</v>
      </c>
    </row>
    <row r="89" spans="1:2" hidden="1" x14ac:dyDescent="0.25">
      <c r="A89" s="76" t="s">
        <v>959</v>
      </c>
      <c r="B89" s="77">
        <v>0</v>
      </c>
    </row>
    <row r="90" spans="1:2" hidden="1" x14ac:dyDescent="0.25">
      <c r="A90" s="76" t="s">
        <v>1084</v>
      </c>
      <c r="B90" s="77">
        <v>0</v>
      </c>
    </row>
    <row r="91" spans="1:2" hidden="1" x14ac:dyDescent="0.25">
      <c r="A91" s="76" t="s">
        <v>961</v>
      </c>
      <c r="B91" s="77">
        <v>0</v>
      </c>
    </row>
    <row r="92" spans="1:2" hidden="1" x14ac:dyDescent="0.25">
      <c r="A92" s="76" t="s">
        <v>1091</v>
      </c>
      <c r="B92" s="77">
        <v>0</v>
      </c>
    </row>
    <row r="93" spans="1:2" hidden="1" x14ac:dyDescent="0.25">
      <c r="A93" s="76" t="s">
        <v>963</v>
      </c>
      <c r="B93" s="77">
        <v>0</v>
      </c>
    </row>
    <row r="94" spans="1:2" hidden="1" x14ac:dyDescent="0.25">
      <c r="A94" s="76" t="s">
        <v>1099</v>
      </c>
      <c r="B94" s="77">
        <v>0</v>
      </c>
    </row>
    <row r="95" spans="1:2" hidden="1" x14ac:dyDescent="0.25">
      <c r="A95" s="76" t="s">
        <v>965</v>
      </c>
      <c r="B95" s="77">
        <v>0</v>
      </c>
    </row>
    <row r="96" spans="1:2" hidden="1" x14ac:dyDescent="0.25">
      <c r="A96" s="76" t="s">
        <v>1106</v>
      </c>
      <c r="B96" s="77">
        <v>0</v>
      </c>
    </row>
    <row r="97" spans="1:2" hidden="1" x14ac:dyDescent="0.25">
      <c r="A97" s="76" t="s">
        <v>967</v>
      </c>
      <c r="B97" s="77">
        <v>0</v>
      </c>
    </row>
    <row r="98" spans="1:2" hidden="1" x14ac:dyDescent="0.25">
      <c r="A98" s="76" t="s">
        <v>1114</v>
      </c>
      <c r="B98" s="77">
        <v>0</v>
      </c>
    </row>
    <row r="99" spans="1:2" hidden="1" x14ac:dyDescent="0.25">
      <c r="A99" s="76" t="s">
        <v>1299</v>
      </c>
      <c r="B99" s="77">
        <v>0</v>
      </c>
    </row>
    <row r="100" spans="1:2" hidden="1" x14ac:dyDescent="0.25">
      <c r="A100" s="76" t="s">
        <v>1121</v>
      </c>
      <c r="B100" s="77">
        <v>0</v>
      </c>
    </row>
    <row r="101" spans="1:2" hidden="1" x14ac:dyDescent="0.25">
      <c r="A101" s="76" t="s">
        <v>1301</v>
      </c>
      <c r="B101" s="77">
        <v>0</v>
      </c>
    </row>
    <row r="102" spans="1:2" hidden="1" x14ac:dyDescent="0.25">
      <c r="A102" s="76" t="s">
        <v>1129</v>
      </c>
      <c r="B102" s="77">
        <v>0</v>
      </c>
    </row>
    <row r="103" spans="1:2" hidden="1" x14ac:dyDescent="0.25">
      <c r="A103" s="76" t="s">
        <v>1508</v>
      </c>
      <c r="B103" s="77">
        <v>0</v>
      </c>
    </row>
    <row r="104" spans="1:2" hidden="1" x14ac:dyDescent="0.25">
      <c r="A104" s="76" t="s">
        <v>1135</v>
      </c>
      <c r="B104" s="77">
        <v>0</v>
      </c>
    </row>
    <row r="105" spans="1:2" hidden="1" x14ac:dyDescent="0.25">
      <c r="A105" s="76" t="s">
        <v>1377</v>
      </c>
      <c r="B105" s="77">
        <v>0</v>
      </c>
    </row>
    <row r="106" spans="1:2" hidden="1" x14ac:dyDescent="0.25">
      <c r="A106" s="76" t="s">
        <v>1143</v>
      </c>
      <c r="B106" s="77">
        <v>0</v>
      </c>
    </row>
    <row r="107" spans="1:2" hidden="1" x14ac:dyDescent="0.25">
      <c r="A107" s="76" t="s">
        <v>1379</v>
      </c>
      <c r="B107" s="77">
        <v>0</v>
      </c>
    </row>
    <row r="108" spans="1:2" hidden="1" x14ac:dyDescent="0.25">
      <c r="A108" s="76" t="s">
        <v>1150</v>
      </c>
      <c r="B108" s="77">
        <v>0</v>
      </c>
    </row>
    <row r="109" spans="1:2" hidden="1" x14ac:dyDescent="0.25">
      <c r="A109" s="76" t="s">
        <v>1510</v>
      </c>
      <c r="B109" s="77">
        <v>0</v>
      </c>
    </row>
    <row r="110" spans="1:2" hidden="1" x14ac:dyDescent="0.25">
      <c r="A110" s="76" t="s">
        <v>1157</v>
      </c>
      <c r="B110" s="77">
        <v>0</v>
      </c>
    </row>
    <row r="111" spans="1:2" hidden="1" x14ac:dyDescent="0.25">
      <c r="A111" s="76" t="s">
        <v>1632</v>
      </c>
      <c r="B111" s="77">
        <v>0</v>
      </c>
    </row>
    <row r="112" spans="1:2" hidden="1" x14ac:dyDescent="0.25">
      <c r="A112" s="76" t="s">
        <v>1164</v>
      </c>
      <c r="B112" s="77">
        <v>0</v>
      </c>
    </row>
    <row r="113" spans="1:2" hidden="1" x14ac:dyDescent="0.25">
      <c r="A113" s="76" t="s">
        <v>1656</v>
      </c>
      <c r="B113" s="77">
        <v>0</v>
      </c>
    </row>
    <row r="114" spans="1:2" hidden="1" x14ac:dyDescent="0.25">
      <c r="A114" s="76" t="s">
        <v>1172</v>
      </c>
      <c r="B114" s="77">
        <v>0</v>
      </c>
    </row>
    <row r="115" spans="1:2" hidden="1" x14ac:dyDescent="0.25">
      <c r="A115" s="76" t="s">
        <v>1644</v>
      </c>
      <c r="B115" s="77">
        <v>0</v>
      </c>
    </row>
    <row r="116" spans="1:2" hidden="1" x14ac:dyDescent="0.25">
      <c r="A116" s="76" t="s">
        <v>1180</v>
      </c>
      <c r="B116" s="77">
        <v>0</v>
      </c>
    </row>
    <row r="117" spans="1:2" hidden="1" x14ac:dyDescent="0.25">
      <c r="A117" s="76" t="s">
        <v>1657</v>
      </c>
      <c r="B117" s="77">
        <v>0</v>
      </c>
    </row>
    <row r="118" spans="1:2" hidden="1" x14ac:dyDescent="0.25">
      <c r="A118" s="76" t="s">
        <v>1186</v>
      </c>
      <c r="B118" s="77">
        <v>0</v>
      </c>
    </row>
    <row r="119" spans="1:2" hidden="1" x14ac:dyDescent="0.25">
      <c r="A119" s="76" t="s">
        <v>1668</v>
      </c>
      <c r="B119" s="77">
        <v>0</v>
      </c>
    </row>
    <row r="120" spans="1:2" hidden="1" x14ac:dyDescent="0.25">
      <c r="A120" s="76" t="s">
        <v>895</v>
      </c>
      <c r="B120" s="77">
        <v>0</v>
      </c>
    </row>
    <row r="121" spans="1:2" hidden="1" x14ac:dyDescent="0.25">
      <c r="A121" s="76" t="s">
        <v>1900</v>
      </c>
      <c r="B121" s="77">
        <v>0</v>
      </c>
    </row>
    <row r="122" spans="1:2" hidden="1" x14ac:dyDescent="0.25">
      <c r="A122" s="76" t="s">
        <v>1202</v>
      </c>
      <c r="B122" s="77">
        <v>0</v>
      </c>
    </row>
    <row r="123" spans="1:2" hidden="1" x14ac:dyDescent="0.25">
      <c r="A123" s="76" t="s">
        <v>1901</v>
      </c>
      <c r="B123" s="77">
        <v>0</v>
      </c>
    </row>
    <row r="124" spans="1:2" hidden="1" x14ac:dyDescent="0.25">
      <c r="A124" s="76" t="s">
        <v>1210</v>
      </c>
      <c r="B124" s="77">
        <v>0</v>
      </c>
    </row>
    <row r="125" spans="1:2" hidden="1" x14ac:dyDescent="0.25">
      <c r="A125" s="76" t="s">
        <v>1907</v>
      </c>
      <c r="B125" s="77">
        <v>0</v>
      </c>
    </row>
    <row r="126" spans="1:2" hidden="1" x14ac:dyDescent="0.25">
      <c r="A126" s="76" t="s">
        <v>1218</v>
      </c>
      <c r="B126" s="77">
        <v>0</v>
      </c>
    </row>
    <row r="127" spans="1:2" hidden="1" x14ac:dyDescent="0.25">
      <c r="A127" s="76" t="s">
        <v>1908</v>
      </c>
      <c r="B127" s="77">
        <v>0</v>
      </c>
    </row>
    <row r="128" spans="1:2" hidden="1" x14ac:dyDescent="0.25">
      <c r="A128" s="76" t="s">
        <v>898</v>
      </c>
      <c r="B128" s="77">
        <v>0</v>
      </c>
    </row>
    <row r="129" spans="1:2" hidden="1" x14ac:dyDescent="0.25">
      <c r="A129" s="76" t="s">
        <v>1744</v>
      </c>
      <c r="B129" s="77">
        <v>0</v>
      </c>
    </row>
    <row r="130" spans="1:2" hidden="1" x14ac:dyDescent="0.25">
      <c r="A130" s="76" t="s">
        <v>1232</v>
      </c>
      <c r="B130" s="77">
        <v>0</v>
      </c>
    </row>
    <row r="131" spans="1:2" hidden="1" x14ac:dyDescent="0.25">
      <c r="A131" s="76" t="s">
        <v>1935</v>
      </c>
      <c r="B131" s="77">
        <v>0</v>
      </c>
    </row>
    <row r="132" spans="1:2" hidden="1" x14ac:dyDescent="0.25">
      <c r="A132" s="76" t="s">
        <v>1240</v>
      </c>
      <c r="B132" s="77">
        <v>0</v>
      </c>
    </row>
    <row r="133" spans="1:2" hidden="1" x14ac:dyDescent="0.25">
      <c r="A133" s="76" t="s">
        <v>1944</v>
      </c>
      <c r="B133" s="77">
        <v>0</v>
      </c>
    </row>
    <row r="134" spans="1:2" hidden="1" x14ac:dyDescent="0.25">
      <c r="A134" s="76" t="s">
        <v>904</v>
      </c>
      <c r="B134" s="77">
        <v>0</v>
      </c>
    </row>
    <row r="135" spans="1:2" hidden="1" x14ac:dyDescent="0.25">
      <c r="A135" s="76" t="s">
        <v>969</v>
      </c>
      <c r="B135" s="77">
        <v>0</v>
      </c>
    </row>
    <row r="136" spans="1:2" hidden="1" x14ac:dyDescent="0.25">
      <c r="A136" s="76" t="s">
        <v>1255</v>
      </c>
      <c r="B136" s="77">
        <v>0</v>
      </c>
    </row>
    <row r="137" spans="1:2" hidden="1" x14ac:dyDescent="0.25">
      <c r="A137" s="76" t="s">
        <v>970</v>
      </c>
      <c r="B137" s="77">
        <v>0</v>
      </c>
    </row>
    <row r="138" spans="1:2" hidden="1" x14ac:dyDescent="0.25">
      <c r="A138" s="76" t="s">
        <v>1263</v>
      </c>
      <c r="B138" s="77">
        <v>0</v>
      </c>
    </row>
    <row r="139" spans="1:2" hidden="1" x14ac:dyDescent="0.25">
      <c r="A139" s="76" t="s">
        <v>971</v>
      </c>
      <c r="B139" s="77">
        <v>0</v>
      </c>
    </row>
    <row r="140" spans="1:2" hidden="1" x14ac:dyDescent="0.25">
      <c r="A140" s="76" t="s">
        <v>1285</v>
      </c>
      <c r="B140" s="77">
        <v>0</v>
      </c>
    </row>
    <row r="141" spans="1:2" hidden="1" x14ac:dyDescent="0.25">
      <c r="A141" s="76" t="s">
        <v>972</v>
      </c>
      <c r="B141" s="77">
        <v>0</v>
      </c>
    </row>
    <row r="142" spans="1:2" hidden="1" x14ac:dyDescent="0.25">
      <c r="A142" s="76" t="s">
        <v>1601</v>
      </c>
      <c r="B142" s="77">
        <v>0</v>
      </c>
    </row>
    <row r="143" spans="1:2" hidden="1" x14ac:dyDescent="0.25">
      <c r="A143" s="76" t="s">
        <v>1746</v>
      </c>
      <c r="B143" s="77">
        <v>0</v>
      </c>
    </row>
    <row r="144" spans="1:2" hidden="1" x14ac:dyDescent="0.25">
      <c r="A144" s="76" t="s">
        <v>1545</v>
      </c>
      <c r="B144" s="77">
        <v>0</v>
      </c>
    </row>
    <row r="145" spans="1:2" hidden="1" x14ac:dyDescent="0.25">
      <c r="A145" s="76" t="s">
        <v>1876</v>
      </c>
      <c r="B145" s="77">
        <v>0</v>
      </c>
    </row>
    <row r="146" spans="1:2" hidden="1" x14ac:dyDescent="0.25">
      <c r="A146" s="76" t="s">
        <v>1748</v>
      </c>
      <c r="B146" s="77">
        <v>0</v>
      </c>
    </row>
    <row r="147" spans="1:2" hidden="1" x14ac:dyDescent="0.25">
      <c r="A147" s="76" t="s">
        <v>885</v>
      </c>
      <c r="B147" s="77">
        <v>0</v>
      </c>
    </row>
    <row r="148" spans="1:2" hidden="1" x14ac:dyDescent="0.25">
      <c r="A148" s="76" t="s">
        <v>1273</v>
      </c>
      <c r="B148" s="77">
        <v>0</v>
      </c>
    </row>
    <row r="149" spans="1:2" hidden="1" x14ac:dyDescent="0.25">
      <c r="A149" s="76" t="s">
        <v>887</v>
      </c>
      <c r="B149" s="77">
        <v>0</v>
      </c>
    </row>
    <row r="150" spans="1:2" hidden="1" x14ac:dyDescent="0.25">
      <c r="A150" s="76" t="s">
        <v>1277</v>
      </c>
      <c r="B150" s="77">
        <v>0</v>
      </c>
    </row>
    <row r="151" spans="1:2" hidden="1" x14ac:dyDescent="0.25">
      <c r="A151" s="76" t="s">
        <v>888</v>
      </c>
      <c r="B151" s="77">
        <v>0</v>
      </c>
    </row>
    <row r="152" spans="1:2" hidden="1" x14ac:dyDescent="0.25">
      <c r="A152" s="76" t="s">
        <v>1521</v>
      </c>
      <c r="B152" s="77">
        <v>0</v>
      </c>
    </row>
    <row r="153" spans="1:2" hidden="1" x14ac:dyDescent="0.25">
      <c r="A153" s="76" t="s">
        <v>890</v>
      </c>
      <c r="B153" s="77">
        <v>0</v>
      </c>
    </row>
    <row r="154" spans="1:2" hidden="1" x14ac:dyDescent="0.25">
      <c r="A154" s="76" t="s">
        <v>1078</v>
      </c>
      <c r="B154" s="77">
        <v>0</v>
      </c>
    </row>
    <row r="155" spans="1:2" hidden="1" x14ac:dyDescent="0.25">
      <c r="A155" s="76" t="s">
        <v>892</v>
      </c>
      <c r="B155" s="77">
        <v>0</v>
      </c>
    </row>
    <row r="156" spans="1:2" hidden="1" x14ac:dyDescent="0.25">
      <c r="A156" s="76" t="s">
        <v>1082</v>
      </c>
      <c r="B156" s="77">
        <v>0</v>
      </c>
    </row>
    <row r="157" spans="1:2" hidden="1" x14ac:dyDescent="0.25">
      <c r="A157" s="76" t="s">
        <v>894</v>
      </c>
      <c r="B157" s="77">
        <v>0</v>
      </c>
    </row>
    <row r="158" spans="1:2" hidden="1" x14ac:dyDescent="0.25">
      <c r="A158" s="76" t="s">
        <v>1086</v>
      </c>
      <c r="B158" s="77">
        <v>0</v>
      </c>
    </row>
    <row r="159" spans="1:2" hidden="1" x14ac:dyDescent="0.25">
      <c r="A159" s="76" t="s">
        <v>982</v>
      </c>
      <c r="B159" s="77">
        <v>0</v>
      </c>
    </row>
    <row r="160" spans="1:2" hidden="1" x14ac:dyDescent="0.25">
      <c r="A160" s="76" t="s">
        <v>1089</v>
      </c>
      <c r="B160" s="77">
        <v>0</v>
      </c>
    </row>
    <row r="161" spans="1:2" hidden="1" x14ac:dyDescent="0.25">
      <c r="A161" s="76" t="s">
        <v>984</v>
      </c>
      <c r="B161" s="77">
        <v>0</v>
      </c>
    </row>
    <row r="162" spans="1:2" hidden="1" x14ac:dyDescent="0.25">
      <c r="A162" s="76" t="s">
        <v>1093</v>
      </c>
      <c r="B162" s="77">
        <v>0</v>
      </c>
    </row>
    <row r="163" spans="1:2" hidden="1" x14ac:dyDescent="0.25">
      <c r="A163" s="76" t="s">
        <v>986</v>
      </c>
      <c r="B163" s="77">
        <v>0</v>
      </c>
    </row>
    <row r="164" spans="1:2" hidden="1" x14ac:dyDescent="0.25">
      <c r="A164" s="76" t="s">
        <v>1097</v>
      </c>
      <c r="B164" s="77">
        <v>0</v>
      </c>
    </row>
    <row r="165" spans="1:2" hidden="1" x14ac:dyDescent="0.25">
      <c r="A165" s="76" t="s">
        <v>988</v>
      </c>
      <c r="B165" s="77">
        <v>0</v>
      </c>
    </row>
    <row r="166" spans="1:2" hidden="1" x14ac:dyDescent="0.25">
      <c r="A166" s="76" t="s">
        <v>1101</v>
      </c>
      <c r="B166" s="77">
        <v>0</v>
      </c>
    </row>
    <row r="167" spans="1:2" hidden="1" x14ac:dyDescent="0.25">
      <c r="A167" s="76" t="s">
        <v>990</v>
      </c>
      <c r="B167" s="77">
        <v>0</v>
      </c>
    </row>
    <row r="168" spans="1:2" hidden="1" x14ac:dyDescent="0.25">
      <c r="A168" s="76" t="s">
        <v>1104</v>
      </c>
      <c r="B168" s="77">
        <v>0</v>
      </c>
    </row>
    <row r="169" spans="1:2" hidden="1" x14ac:dyDescent="0.25">
      <c r="A169" s="76" t="s">
        <v>992</v>
      </c>
      <c r="B169" s="77">
        <v>0</v>
      </c>
    </row>
    <row r="170" spans="1:2" hidden="1" x14ac:dyDescent="0.25">
      <c r="A170" s="76" t="s">
        <v>1108</v>
      </c>
      <c r="B170" s="77">
        <v>0</v>
      </c>
    </row>
    <row r="171" spans="1:2" hidden="1" x14ac:dyDescent="0.25">
      <c r="A171" s="76" t="s">
        <v>994</v>
      </c>
      <c r="B171" s="77">
        <v>0</v>
      </c>
    </row>
    <row r="172" spans="1:2" hidden="1" x14ac:dyDescent="0.25">
      <c r="A172" s="76" t="s">
        <v>1112</v>
      </c>
      <c r="B172" s="77">
        <v>0</v>
      </c>
    </row>
    <row r="173" spans="1:2" hidden="1" x14ac:dyDescent="0.25">
      <c r="A173" s="76" t="s">
        <v>996</v>
      </c>
      <c r="B173" s="77">
        <v>0</v>
      </c>
    </row>
    <row r="174" spans="1:2" hidden="1" x14ac:dyDescent="0.25">
      <c r="A174" s="76" t="s">
        <v>1115</v>
      </c>
      <c r="B174" s="77">
        <v>0</v>
      </c>
    </row>
    <row r="175" spans="1:2" hidden="1" x14ac:dyDescent="0.25">
      <c r="A175" s="76" t="s">
        <v>997</v>
      </c>
      <c r="B175" s="77">
        <v>0</v>
      </c>
    </row>
    <row r="176" spans="1:2" hidden="1" x14ac:dyDescent="0.25">
      <c r="A176" s="76" t="s">
        <v>1119</v>
      </c>
      <c r="B176" s="77">
        <v>0</v>
      </c>
    </row>
    <row r="177" spans="1:2" hidden="1" x14ac:dyDescent="0.25">
      <c r="A177" s="76" t="s">
        <v>999</v>
      </c>
      <c r="B177" s="77">
        <v>0</v>
      </c>
    </row>
    <row r="178" spans="1:2" hidden="1" x14ac:dyDescent="0.25">
      <c r="A178" s="76" t="s">
        <v>1123</v>
      </c>
      <c r="B178" s="77">
        <v>0</v>
      </c>
    </row>
    <row r="179" spans="1:2" hidden="1" x14ac:dyDescent="0.25">
      <c r="A179" s="76" t="s">
        <v>1001</v>
      </c>
      <c r="B179" s="77">
        <v>0</v>
      </c>
    </row>
    <row r="180" spans="1:2" hidden="1" x14ac:dyDescent="0.25">
      <c r="A180" s="76" t="s">
        <v>1127</v>
      </c>
      <c r="B180" s="77">
        <v>0</v>
      </c>
    </row>
    <row r="181" spans="1:2" hidden="1" x14ac:dyDescent="0.25">
      <c r="A181" s="76" t="s">
        <v>1003</v>
      </c>
      <c r="B181" s="77">
        <v>0</v>
      </c>
    </row>
    <row r="182" spans="1:2" hidden="1" x14ac:dyDescent="0.25">
      <c r="A182" s="76" t="s">
        <v>1130</v>
      </c>
      <c r="B182" s="77">
        <v>0</v>
      </c>
    </row>
    <row r="183" spans="1:2" hidden="1" x14ac:dyDescent="0.25">
      <c r="A183" s="76" t="s">
        <v>1004</v>
      </c>
      <c r="B183" s="77">
        <v>0</v>
      </c>
    </row>
    <row r="184" spans="1:2" hidden="1" x14ac:dyDescent="0.25">
      <c r="A184" s="76" t="s">
        <v>1133</v>
      </c>
      <c r="B184" s="77">
        <v>0</v>
      </c>
    </row>
    <row r="185" spans="1:2" hidden="1" x14ac:dyDescent="0.25">
      <c r="A185" s="76" t="s">
        <v>1006</v>
      </c>
      <c r="B185" s="77">
        <v>0</v>
      </c>
    </row>
    <row r="186" spans="1:2" hidden="1" x14ac:dyDescent="0.25">
      <c r="A186" s="76" t="s">
        <v>1137</v>
      </c>
      <c r="B186" s="77">
        <v>0</v>
      </c>
    </row>
    <row r="187" spans="1:2" hidden="1" x14ac:dyDescent="0.25">
      <c r="A187" s="76" t="s">
        <v>1007</v>
      </c>
      <c r="B187" s="77">
        <v>0</v>
      </c>
    </row>
    <row r="188" spans="1:2" hidden="1" x14ac:dyDescent="0.25">
      <c r="A188" s="76" t="s">
        <v>1141</v>
      </c>
      <c r="B188" s="77">
        <v>0</v>
      </c>
    </row>
    <row r="189" spans="1:2" hidden="1" x14ac:dyDescent="0.25">
      <c r="A189" s="76" t="s">
        <v>1009</v>
      </c>
      <c r="B189" s="77">
        <v>0</v>
      </c>
    </row>
    <row r="190" spans="1:2" hidden="1" x14ac:dyDescent="0.25">
      <c r="A190" s="76" t="s">
        <v>1145</v>
      </c>
      <c r="B190" s="77">
        <v>0</v>
      </c>
    </row>
    <row r="191" spans="1:2" hidden="1" x14ac:dyDescent="0.25">
      <c r="A191" s="76" t="s">
        <v>1011</v>
      </c>
      <c r="B191" s="77">
        <v>0</v>
      </c>
    </row>
    <row r="192" spans="1:2" hidden="1" x14ac:dyDescent="0.25">
      <c r="A192" s="76" t="s">
        <v>1148</v>
      </c>
      <c r="B192" s="77">
        <v>0</v>
      </c>
    </row>
    <row r="193" spans="1:2" hidden="1" x14ac:dyDescent="0.25">
      <c r="A193" s="76" t="s">
        <v>1012</v>
      </c>
      <c r="B193" s="77">
        <v>0</v>
      </c>
    </row>
    <row r="194" spans="1:2" hidden="1" x14ac:dyDescent="0.25">
      <c r="A194" s="76" t="s">
        <v>1152</v>
      </c>
      <c r="B194" s="77">
        <v>0</v>
      </c>
    </row>
    <row r="195" spans="1:2" hidden="1" x14ac:dyDescent="0.25">
      <c r="A195" s="76" t="s">
        <v>1013</v>
      </c>
      <c r="B195" s="77">
        <v>0</v>
      </c>
    </row>
    <row r="196" spans="1:2" hidden="1" x14ac:dyDescent="0.25">
      <c r="A196" s="76" t="s">
        <v>1155</v>
      </c>
      <c r="B196" s="77">
        <v>0</v>
      </c>
    </row>
    <row r="197" spans="1:2" hidden="1" x14ac:dyDescent="0.25">
      <c r="A197" s="76" t="s">
        <v>1891</v>
      </c>
      <c r="B197" s="77">
        <v>0</v>
      </c>
    </row>
    <row r="198" spans="1:2" hidden="1" x14ac:dyDescent="0.25">
      <c r="A198" s="76" t="s">
        <v>1159</v>
      </c>
      <c r="B198" s="77">
        <v>0</v>
      </c>
    </row>
    <row r="199" spans="1:2" hidden="1" x14ac:dyDescent="0.25">
      <c r="A199" s="76" t="s">
        <v>1893</v>
      </c>
      <c r="B199" s="77">
        <v>0</v>
      </c>
    </row>
    <row r="200" spans="1:2" hidden="1" x14ac:dyDescent="0.25">
      <c r="A200" s="76" t="s">
        <v>1163</v>
      </c>
      <c r="B200" s="77">
        <v>0</v>
      </c>
    </row>
    <row r="201" spans="1:2" hidden="1" x14ac:dyDescent="0.25">
      <c r="A201" s="76" t="s">
        <v>1895</v>
      </c>
      <c r="B201" s="77">
        <v>0</v>
      </c>
    </row>
    <row r="202" spans="1:2" hidden="1" x14ac:dyDescent="0.25">
      <c r="A202" s="76" t="s">
        <v>1166</v>
      </c>
      <c r="B202" s="77">
        <v>0</v>
      </c>
    </row>
    <row r="203" spans="1:2" hidden="1" x14ac:dyDescent="0.25">
      <c r="A203" s="76" t="s">
        <v>1015</v>
      </c>
      <c r="B203" s="77">
        <v>0</v>
      </c>
    </row>
    <row r="204" spans="1:2" hidden="1" x14ac:dyDescent="0.25">
      <c r="A204" s="76" t="s">
        <v>1170</v>
      </c>
      <c r="B204" s="77">
        <v>0</v>
      </c>
    </row>
    <row r="205" spans="1:2" hidden="1" x14ac:dyDescent="0.25">
      <c r="A205" s="76" t="s">
        <v>1017</v>
      </c>
      <c r="B205" s="77">
        <v>0</v>
      </c>
    </row>
    <row r="206" spans="1:2" hidden="1" x14ac:dyDescent="0.25">
      <c r="A206" s="76" t="s">
        <v>1174</v>
      </c>
      <c r="B206" s="77">
        <v>0</v>
      </c>
    </row>
    <row r="207" spans="1:2" hidden="1" x14ac:dyDescent="0.25">
      <c r="A207" s="76" t="s">
        <v>1019</v>
      </c>
      <c r="B207" s="77">
        <v>0</v>
      </c>
    </row>
    <row r="208" spans="1:2" hidden="1" x14ac:dyDescent="0.25">
      <c r="A208" s="76" t="s">
        <v>1178</v>
      </c>
      <c r="B208" s="77">
        <v>0</v>
      </c>
    </row>
    <row r="209" spans="1:2" hidden="1" x14ac:dyDescent="0.25">
      <c r="A209" s="76" t="s">
        <v>1575</v>
      </c>
      <c r="B209" s="77">
        <v>0</v>
      </c>
    </row>
    <row r="210" spans="1:2" hidden="1" x14ac:dyDescent="0.25">
      <c r="A210" s="76" t="s">
        <v>1182</v>
      </c>
      <c r="B210" s="77">
        <v>0</v>
      </c>
    </row>
    <row r="211" spans="1:2" hidden="1" x14ac:dyDescent="0.25">
      <c r="A211" s="76" t="s">
        <v>1021</v>
      </c>
      <c r="B211" s="77">
        <v>0</v>
      </c>
    </row>
    <row r="212" spans="1:2" hidden="1" x14ac:dyDescent="0.25">
      <c r="A212" s="76" t="s">
        <v>1185</v>
      </c>
      <c r="B212" s="77">
        <v>0</v>
      </c>
    </row>
    <row r="213" spans="1:2" hidden="1" x14ac:dyDescent="0.25">
      <c r="A213" s="76" t="s">
        <v>1023</v>
      </c>
      <c r="B213" s="77">
        <v>0</v>
      </c>
    </row>
    <row r="214" spans="1:2" hidden="1" x14ac:dyDescent="0.25">
      <c r="A214" s="76" t="s">
        <v>1188</v>
      </c>
      <c r="B214" s="77">
        <v>0</v>
      </c>
    </row>
    <row r="215" spans="1:2" hidden="1" x14ac:dyDescent="0.25">
      <c r="A215" s="76" t="s">
        <v>1025</v>
      </c>
      <c r="B215" s="77">
        <v>0</v>
      </c>
    </row>
    <row r="216" spans="1:2" hidden="1" x14ac:dyDescent="0.25">
      <c r="A216" s="76" t="s">
        <v>1192</v>
      </c>
      <c r="B216" s="77">
        <v>0</v>
      </c>
    </row>
    <row r="217" spans="1:2" hidden="1" x14ac:dyDescent="0.25">
      <c r="A217" s="76" t="s">
        <v>1032</v>
      </c>
      <c r="B217" s="77">
        <v>0</v>
      </c>
    </row>
    <row r="218" spans="1:2" hidden="1" x14ac:dyDescent="0.25">
      <c r="A218" s="76" t="s">
        <v>1196</v>
      </c>
      <c r="B218" s="77">
        <v>0</v>
      </c>
    </row>
    <row r="219" spans="1:2" hidden="1" x14ac:dyDescent="0.25">
      <c r="A219" s="76" t="s">
        <v>1034</v>
      </c>
      <c r="B219" s="77">
        <v>0</v>
      </c>
    </row>
    <row r="220" spans="1:2" hidden="1" x14ac:dyDescent="0.25">
      <c r="A220" s="76" t="s">
        <v>1200</v>
      </c>
      <c r="B220" s="77">
        <v>0</v>
      </c>
    </row>
    <row r="221" spans="1:2" hidden="1" x14ac:dyDescent="0.25">
      <c r="A221" s="76" t="s">
        <v>1036</v>
      </c>
      <c r="B221" s="77">
        <v>0</v>
      </c>
    </row>
    <row r="222" spans="1:2" hidden="1" x14ac:dyDescent="0.25">
      <c r="A222" s="76" t="s">
        <v>1204</v>
      </c>
      <c r="B222" s="77">
        <v>0</v>
      </c>
    </row>
    <row r="223" spans="1:2" hidden="1" x14ac:dyDescent="0.25">
      <c r="A223" s="76" t="s">
        <v>1038</v>
      </c>
      <c r="B223" s="77">
        <v>0</v>
      </c>
    </row>
    <row r="224" spans="1:2" hidden="1" x14ac:dyDescent="0.25">
      <c r="A224" s="76" t="s">
        <v>1208</v>
      </c>
      <c r="B224" s="77">
        <v>0</v>
      </c>
    </row>
    <row r="225" spans="1:2" hidden="1" x14ac:dyDescent="0.25">
      <c r="A225" s="76" t="s">
        <v>1421</v>
      </c>
      <c r="B225" s="77">
        <v>0</v>
      </c>
    </row>
    <row r="226" spans="1:2" hidden="1" x14ac:dyDescent="0.25">
      <c r="A226" s="76" t="s">
        <v>1212</v>
      </c>
      <c r="B226" s="77">
        <v>0</v>
      </c>
    </row>
    <row r="227" spans="1:2" hidden="1" x14ac:dyDescent="0.25">
      <c r="A227" s="76" t="s">
        <v>1423</v>
      </c>
      <c r="B227" s="77">
        <v>0</v>
      </c>
    </row>
    <row r="228" spans="1:2" hidden="1" x14ac:dyDescent="0.25">
      <c r="A228" s="76" t="s">
        <v>1216</v>
      </c>
      <c r="B228" s="77">
        <v>0</v>
      </c>
    </row>
    <row r="229" spans="1:2" hidden="1" x14ac:dyDescent="0.25">
      <c r="A229" s="76" t="s">
        <v>1040</v>
      </c>
      <c r="B229" s="77">
        <v>0</v>
      </c>
    </row>
    <row r="230" spans="1:2" hidden="1" x14ac:dyDescent="0.25">
      <c r="A230" s="76" t="s">
        <v>896</v>
      </c>
      <c r="B230" s="77">
        <v>0</v>
      </c>
    </row>
    <row r="231" spans="1:2" hidden="1" x14ac:dyDescent="0.25">
      <c r="A231" s="76" t="s">
        <v>1042</v>
      </c>
      <c r="B231" s="77">
        <v>0</v>
      </c>
    </row>
    <row r="232" spans="1:2" hidden="1" x14ac:dyDescent="0.25">
      <c r="A232" s="76" t="s">
        <v>1303</v>
      </c>
      <c r="B232" s="77">
        <v>0</v>
      </c>
    </row>
    <row r="233" spans="1:2" hidden="1" x14ac:dyDescent="0.25">
      <c r="A233" s="76" t="s">
        <v>1044</v>
      </c>
      <c r="B233" s="77">
        <v>0</v>
      </c>
    </row>
    <row r="234" spans="1:2" hidden="1" x14ac:dyDescent="0.25">
      <c r="A234" s="76" t="s">
        <v>900</v>
      </c>
      <c r="B234" s="77">
        <v>0</v>
      </c>
    </row>
    <row r="235" spans="1:2" hidden="1" x14ac:dyDescent="0.25">
      <c r="A235" s="76" t="s">
        <v>1577</v>
      </c>
      <c r="B235" s="77">
        <v>0</v>
      </c>
    </row>
    <row r="236" spans="1:2" hidden="1" x14ac:dyDescent="0.25">
      <c r="A236" s="76" t="s">
        <v>1230</v>
      </c>
      <c r="B236" s="77">
        <v>0</v>
      </c>
    </row>
    <row r="237" spans="1:2" hidden="1" x14ac:dyDescent="0.25">
      <c r="A237" s="76" t="s">
        <v>1046</v>
      </c>
      <c r="B237" s="77">
        <v>0</v>
      </c>
    </row>
    <row r="238" spans="1:2" hidden="1" x14ac:dyDescent="0.25">
      <c r="A238" s="76" t="s">
        <v>1234</v>
      </c>
      <c r="B238" s="77">
        <v>0</v>
      </c>
    </row>
    <row r="239" spans="1:2" hidden="1" x14ac:dyDescent="0.25">
      <c r="A239" s="76" t="s">
        <v>1512</v>
      </c>
      <c r="B239" s="77">
        <v>0</v>
      </c>
    </row>
    <row r="240" spans="1:2" hidden="1" x14ac:dyDescent="0.25">
      <c r="A240" s="76" t="s">
        <v>1588</v>
      </c>
      <c r="B240" s="77">
        <v>0</v>
      </c>
    </row>
    <row r="241" spans="1:2" hidden="1" x14ac:dyDescent="0.25">
      <c r="A241" s="76" t="s">
        <v>1647</v>
      </c>
      <c r="B241" s="77">
        <v>0</v>
      </c>
    </row>
    <row r="242" spans="1:2" hidden="1" x14ac:dyDescent="0.25">
      <c r="A242" s="76" t="s">
        <v>1242</v>
      </c>
      <c r="B242" s="77">
        <v>0</v>
      </c>
    </row>
    <row r="243" spans="1:2" hidden="1" x14ac:dyDescent="0.25">
      <c r="A243" s="76" t="s">
        <v>1048</v>
      </c>
      <c r="B243" s="77">
        <v>0</v>
      </c>
    </row>
    <row r="244" spans="1:2" hidden="1" x14ac:dyDescent="0.25">
      <c r="A244" s="76" t="s">
        <v>1246</v>
      </c>
      <c r="B244" s="77">
        <v>0</v>
      </c>
    </row>
    <row r="245" spans="1:2" hidden="1" x14ac:dyDescent="0.25">
      <c r="A245" s="76" t="s">
        <v>1050</v>
      </c>
      <c r="B245" s="77">
        <v>0</v>
      </c>
    </row>
    <row r="246" spans="1:2" hidden="1" x14ac:dyDescent="0.25">
      <c r="A246" s="76" t="s">
        <v>1249</v>
      </c>
      <c r="B246" s="77">
        <v>0</v>
      </c>
    </row>
    <row r="247" spans="1:2" hidden="1" x14ac:dyDescent="0.25">
      <c r="A247" s="76" t="s">
        <v>1052</v>
      </c>
      <c r="B247" s="77">
        <v>0</v>
      </c>
    </row>
    <row r="248" spans="1:2" hidden="1" x14ac:dyDescent="0.25">
      <c r="A248" s="76" t="s">
        <v>1253</v>
      </c>
      <c r="B248" s="77">
        <v>0</v>
      </c>
    </row>
    <row r="249" spans="1:2" hidden="1" x14ac:dyDescent="0.25">
      <c r="A249" s="76" t="s">
        <v>1054</v>
      </c>
      <c r="B249" s="77">
        <v>0</v>
      </c>
    </row>
    <row r="250" spans="1:2" hidden="1" x14ac:dyDescent="0.25">
      <c r="A250" s="76" t="s">
        <v>1257</v>
      </c>
      <c r="B250" s="77">
        <v>0</v>
      </c>
    </row>
    <row r="251" spans="1:2" hidden="1" x14ac:dyDescent="0.25">
      <c r="A251" s="76" t="s">
        <v>1579</v>
      </c>
      <c r="B251" s="77">
        <v>0</v>
      </c>
    </row>
    <row r="252" spans="1:2" hidden="1" x14ac:dyDescent="0.25">
      <c r="A252" s="76" t="s">
        <v>1261</v>
      </c>
      <c r="B252" s="77">
        <v>0</v>
      </c>
    </row>
    <row r="253" spans="1:2" hidden="1" x14ac:dyDescent="0.25">
      <c r="A253" s="76" t="s">
        <v>1057</v>
      </c>
      <c r="B253" s="77">
        <v>0</v>
      </c>
    </row>
    <row r="254" spans="1:2" hidden="1" x14ac:dyDescent="0.25">
      <c r="A254" s="76" t="s">
        <v>1265</v>
      </c>
      <c r="B254" s="77">
        <v>0</v>
      </c>
    </row>
    <row r="255" spans="1:2" hidden="1" x14ac:dyDescent="0.25">
      <c r="A255" s="76" t="s">
        <v>1059</v>
      </c>
      <c r="B255" s="77">
        <v>0</v>
      </c>
    </row>
    <row r="256" spans="1:2" hidden="1" x14ac:dyDescent="0.25">
      <c r="A256" s="76" t="s">
        <v>1269</v>
      </c>
      <c r="B256" s="77">
        <v>0</v>
      </c>
    </row>
    <row r="257" spans="1:2" hidden="1" x14ac:dyDescent="0.25">
      <c r="A257" s="76" t="s">
        <v>1815</v>
      </c>
      <c r="B257" s="77">
        <v>0</v>
      </c>
    </row>
    <row r="258" spans="1:2" hidden="1" x14ac:dyDescent="0.25">
      <c r="A258" s="76" t="s">
        <v>1426</v>
      </c>
      <c r="B258" s="77">
        <v>0</v>
      </c>
    </row>
    <row r="259" spans="1:2" hidden="1" x14ac:dyDescent="0.25">
      <c r="A259" s="76" t="s">
        <v>1061</v>
      </c>
      <c r="B259" s="77">
        <v>0</v>
      </c>
    </row>
    <row r="260" spans="1:2" hidden="1" x14ac:dyDescent="0.25">
      <c r="A260" s="76" t="s">
        <v>1430</v>
      </c>
      <c r="B260" s="77">
        <v>0</v>
      </c>
    </row>
    <row r="261" spans="1:2" hidden="1" x14ac:dyDescent="0.25">
      <c r="A261" s="76" t="s">
        <v>1063</v>
      </c>
      <c r="B261" s="77">
        <v>0</v>
      </c>
    </row>
    <row r="262" spans="1:2" hidden="1" x14ac:dyDescent="0.25">
      <c r="A262" s="76" t="s">
        <v>1523</v>
      </c>
      <c r="B262" s="77">
        <v>0</v>
      </c>
    </row>
    <row r="263" spans="1:2" hidden="1" x14ac:dyDescent="0.25">
      <c r="A263" s="76" t="s">
        <v>1424</v>
      </c>
      <c r="B263" s="77">
        <v>0</v>
      </c>
    </row>
    <row r="264" spans="1:2" hidden="1" x14ac:dyDescent="0.25">
      <c r="A264" s="76" t="s">
        <v>1543</v>
      </c>
      <c r="B264" s="77">
        <v>0</v>
      </c>
    </row>
    <row r="265" spans="1:2" hidden="1" x14ac:dyDescent="0.25">
      <c r="A265" s="76" t="s">
        <v>1281</v>
      </c>
      <c r="B265" s="77">
        <v>0</v>
      </c>
    </row>
    <row r="266" spans="1:2" hidden="1" x14ac:dyDescent="0.25">
      <c r="A266" s="76" t="s">
        <v>1583</v>
      </c>
      <c r="B266" s="77">
        <v>0</v>
      </c>
    </row>
    <row r="267" spans="1:2" hidden="1" x14ac:dyDescent="0.25">
      <c r="A267" s="76" t="s">
        <v>1742</v>
      </c>
      <c r="B267" s="77">
        <v>0</v>
      </c>
    </row>
    <row r="268" spans="1:2" hidden="1" x14ac:dyDescent="0.25">
      <c r="A268" s="76" t="s">
        <v>1592</v>
      </c>
      <c r="B268" s="77">
        <v>0</v>
      </c>
    </row>
    <row r="269" spans="1:2" hidden="1" x14ac:dyDescent="0.25">
      <c r="A269" s="76" t="s">
        <v>1066</v>
      </c>
      <c r="B269" s="77">
        <v>0</v>
      </c>
    </row>
    <row r="270" spans="1:2" hidden="1" x14ac:dyDescent="0.25">
      <c r="A270" s="76" t="s">
        <v>1820</v>
      </c>
      <c r="B270" s="77">
        <v>0</v>
      </c>
    </row>
    <row r="271" spans="1:2" hidden="1" x14ac:dyDescent="0.25">
      <c r="A271" s="76" t="s">
        <v>1068</v>
      </c>
      <c r="B271" s="77">
        <v>0</v>
      </c>
    </row>
    <row r="272" spans="1:2" hidden="1" x14ac:dyDescent="0.25">
      <c r="A272" s="76" t="s">
        <v>1271</v>
      </c>
      <c r="B272" s="77">
        <v>0</v>
      </c>
    </row>
    <row r="273" spans="1:2" hidden="1" x14ac:dyDescent="0.25">
      <c r="A273" s="76" t="s">
        <v>1070</v>
      </c>
      <c r="B273" s="77">
        <v>0</v>
      </c>
    </row>
    <row r="274" spans="1:2" hidden="1" x14ac:dyDescent="0.25">
      <c r="A274" s="76" t="s">
        <v>1274</v>
      </c>
      <c r="B274" s="77">
        <v>0</v>
      </c>
    </row>
    <row r="275" spans="1:2" hidden="1" x14ac:dyDescent="0.25">
      <c r="A275" s="76" t="s">
        <v>1514</v>
      </c>
      <c r="B275" s="77">
        <v>0</v>
      </c>
    </row>
    <row r="276" spans="1:2" hidden="1" x14ac:dyDescent="0.25">
      <c r="A276" s="76" t="s">
        <v>1276</v>
      </c>
      <c r="B276" s="77">
        <v>0</v>
      </c>
    </row>
    <row r="277" spans="1:2" hidden="1" x14ac:dyDescent="0.25">
      <c r="A277" s="76" t="s">
        <v>1581</v>
      </c>
      <c r="B277" s="77">
        <v>0</v>
      </c>
    </row>
    <row r="278" spans="1:2" hidden="1" x14ac:dyDescent="0.25">
      <c r="A278" s="76" t="s">
        <v>1278</v>
      </c>
      <c r="B278" s="77">
        <v>0</v>
      </c>
    </row>
    <row r="279" spans="1:2" hidden="1" x14ac:dyDescent="0.25">
      <c r="A279" s="76" t="s">
        <v>1074</v>
      </c>
      <c r="B279" s="77">
        <v>0</v>
      </c>
    </row>
    <row r="280" spans="1:2" hidden="1" x14ac:dyDescent="0.25">
      <c r="A280" s="76" t="s">
        <v>906</v>
      </c>
      <c r="B280" s="77">
        <v>0</v>
      </c>
    </row>
    <row r="281" spans="1:2" hidden="1" x14ac:dyDescent="0.25">
      <c r="A281" s="76" t="s">
        <v>1076</v>
      </c>
      <c r="B281" s="77">
        <v>0</v>
      </c>
    </row>
    <row r="282" spans="1:2" hidden="1" x14ac:dyDescent="0.25">
      <c r="A282" s="76" t="s">
        <v>1526</v>
      </c>
      <c r="B282" s="77">
        <v>0</v>
      </c>
    </row>
    <row r="283" spans="1:2" hidden="1" x14ac:dyDescent="0.25">
      <c r="A283" s="76" t="s">
        <v>1064</v>
      </c>
      <c r="B283" s="77">
        <v>0</v>
      </c>
    </row>
    <row r="284" spans="1:2" hidden="1" x14ac:dyDescent="0.25">
      <c r="A284" s="76" t="s">
        <v>871</v>
      </c>
      <c r="B284" s="77">
        <v>0</v>
      </c>
    </row>
    <row r="285" spans="1:2" hidden="1" x14ac:dyDescent="0.25">
      <c r="A285" s="76" t="s">
        <v>766</v>
      </c>
      <c r="B285" s="77">
        <v>0</v>
      </c>
    </row>
    <row r="286" spans="1:2" hidden="1" x14ac:dyDescent="0.25">
      <c r="A286" s="76" t="s">
        <v>699</v>
      </c>
      <c r="B286" s="77">
        <v>0</v>
      </c>
    </row>
    <row r="287" spans="1:2" hidden="1" x14ac:dyDescent="0.25">
      <c r="A287" s="76" t="s">
        <v>1434</v>
      </c>
      <c r="B287" s="77">
        <v>0</v>
      </c>
    </row>
    <row r="288" spans="1:2" hidden="1" x14ac:dyDescent="0.25">
      <c r="A288" s="76" t="s">
        <v>1933</v>
      </c>
      <c r="B288" s="77">
        <v>0</v>
      </c>
    </row>
    <row r="289" spans="1:2" hidden="1" x14ac:dyDescent="0.25">
      <c r="A289" s="76" t="s">
        <v>1436</v>
      </c>
      <c r="B289" s="77">
        <v>0</v>
      </c>
    </row>
    <row r="290" spans="1:2" hidden="1" x14ac:dyDescent="0.25">
      <c r="A290" s="76" t="s">
        <v>671</v>
      </c>
      <c r="B290" s="77">
        <v>0</v>
      </c>
    </row>
    <row r="291" spans="1:2" hidden="1" x14ac:dyDescent="0.25">
      <c r="A291" s="76" t="s">
        <v>1438</v>
      </c>
      <c r="B291" s="77">
        <v>0</v>
      </c>
    </row>
    <row r="292" spans="1:2" hidden="1" x14ac:dyDescent="0.25">
      <c r="A292" s="76" t="s">
        <v>725</v>
      </c>
      <c r="B292" s="77">
        <v>0</v>
      </c>
    </row>
    <row r="293" spans="1:2" hidden="1" x14ac:dyDescent="0.25">
      <c r="A293" s="76" t="s">
        <v>1440</v>
      </c>
      <c r="B293" s="77">
        <v>0</v>
      </c>
    </row>
    <row r="294" spans="1:2" hidden="1" x14ac:dyDescent="0.25">
      <c r="A294" s="76" t="s">
        <v>794</v>
      </c>
      <c r="B294" s="77">
        <v>0</v>
      </c>
    </row>
    <row r="295" spans="1:2" hidden="1" x14ac:dyDescent="0.25">
      <c r="A295" s="76" t="s">
        <v>1442</v>
      </c>
      <c r="B295" s="77">
        <v>0</v>
      </c>
    </row>
    <row r="296" spans="1:2" hidden="1" x14ac:dyDescent="0.25">
      <c r="A296" s="76" t="s">
        <v>845</v>
      </c>
      <c r="B296" s="77">
        <v>0</v>
      </c>
    </row>
    <row r="297" spans="1:2" hidden="1" x14ac:dyDescent="0.25">
      <c r="A297" s="76" t="s">
        <v>1444</v>
      </c>
      <c r="B297" s="77">
        <v>0</v>
      </c>
    </row>
    <row r="298" spans="1:2" hidden="1" x14ac:dyDescent="0.25">
      <c r="A298" s="76" t="s">
        <v>656</v>
      </c>
      <c r="B298" s="77">
        <v>0</v>
      </c>
    </row>
    <row r="299" spans="1:2" hidden="1" x14ac:dyDescent="0.25">
      <c r="A299" s="76" t="s">
        <v>1446</v>
      </c>
      <c r="B299" s="77">
        <v>0</v>
      </c>
    </row>
    <row r="300" spans="1:2" hidden="1" x14ac:dyDescent="0.25">
      <c r="A300" s="76" t="s">
        <v>684</v>
      </c>
      <c r="B300" s="77">
        <v>0</v>
      </c>
    </row>
    <row r="301" spans="1:2" hidden="1" x14ac:dyDescent="0.25">
      <c r="A301" s="76" t="s">
        <v>1537</v>
      </c>
      <c r="B301" s="77">
        <v>0</v>
      </c>
    </row>
    <row r="302" spans="1:2" hidden="1" x14ac:dyDescent="0.25">
      <c r="A302" s="76" t="s">
        <v>713</v>
      </c>
      <c r="B302" s="77">
        <v>0</v>
      </c>
    </row>
    <row r="303" spans="1:2" hidden="1" x14ac:dyDescent="0.25">
      <c r="A303" s="76" t="s">
        <v>1539</v>
      </c>
      <c r="B303" s="77">
        <v>0</v>
      </c>
    </row>
    <row r="304" spans="1:2" hidden="1" x14ac:dyDescent="0.25">
      <c r="A304" s="76" t="s">
        <v>750</v>
      </c>
      <c r="B304" s="77">
        <v>0</v>
      </c>
    </row>
    <row r="305" spans="1:2" hidden="1" x14ac:dyDescent="0.25">
      <c r="A305" s="76" t="s">
        <v>1560</v>
      </c>
      <c r="B305" s="77">
        <v>0</v>
      </c>
    </row>
    <row r="306" spans="1:2" hidden="1" x14ac:dyDescent="0.25">
      <c r="A306" s="76" t="s">
        <v>780</v>
      </c>
      <c r="B306" s="77">
        <v>0</v>
      </c>
    </row>
    <row r="307" spans="1:2" hidden="1" x14ac:dyDescent="0.25">
      <c r="A307" s="76" t="s">
        <v>1594</v>
      </c>
      <c r="B307" s="77">
        <v>0</v>
      </c>
    </row>
    <row r="308" spans="1:2" hidden="1" x14ac:dyDescent="0.25">
      <c r="A308" s="76" t="s">
        <v>810</v>
      </c>
      <c r="B308" s="77">
        <v>0</v>
      </c>
    </row>
    <row r="309" spans="1:2" hidden="1" x14ac:dyDescent="0.25">
      <c r="A309" s="76" t="s">
        <v>1598</v>
      </c>
      <c r="B309" s="77">
        <v>0</v>
      </c>
    </row>
    <row r="310" spans="1:2" hidden="1" x14ac:dyDescent="0.25">
      <c r="A310" s="76" t="s">
        <v>829</v>
      </c>
      <c r="B310" s="77">
        <v>0</v>
      </c>
    </row>
    <row r="311" spans="1:2" hidden="1" x14ac:dyDescent="0.25">
      <c r="A311" s="76" t="s">
        <v>1659</v>
      </c>
      <c r="B311" s="77">
        <v>0</v>
      </c>
    </row>
    <row r="312" spans="1:2" hidden="1" x14ac:dyDescent="0.25">
      <c r="A312" s="76" t="s">
        <v>859</v>
      </c>
      <c r="B312" s="77">
        <v>0</v>
      </c>
    </row>
    <row r="313" spans="1:2" hidden="1" x14ac:dyDescent="0.25">
      <c r="A313" s="76" t="s">
        <v>1771</v>
      </c>
      <c r="B313" s="77">
        <v>0</v>
      </c>
    </row>
    <row r="314" spans="1:2" hidden="1" x14ac:dyDescent="0.25">
      <c r="A314" s="76" t="s">
        <v>1603</v>
      </c>
      <c r="B314" s="77">
        <v>0</v>
      </c>
    </row>
    <row r="315" spans="1:2" hidden="1" x14ac:dyDescent="0.25">
      <c r="A315" s="76" t="s">
        <v>1929</v>
      </c>
      <c r="B315" s="77">
        <v>0</v>
      </c>
    </row>
    <row r="316" spans="1:2" hidden="1" x14ac:dyDescent="0.25">
      <c r="A316" s="76" t="s">
        <v>663</v>
      </c>
      <c r="B316" s="77">
        <v>0</v>
      </c>
    </row>
    <row r="317" spans="1:2" hidden="1" x14ac:dyDescent="0.25">
      <c r="A317" s="76" t="s">
        <v>1562</v>
      </c>
      <c r="B317" s="77">
        <v>0</v>
      </c>
    </row>
    <row r="318" spans="1:2" hidden="1" x14ac:dyDescent="0.25">
      <c r="A318" s="76" t="s">
        <v>677</v>
      </c>
      <c r="B318" s="77">
        <v>0</v>
      </c>
    </row>
    <row r="319" spans="1:2" hidden="1" x14ac:dyDescent="0.25">
      <c r="A319" s="76" t="s">
        <v>1563</v>
      </c>
      <c r="B319" s="77">
        <v>0</v>
      </c>
    </row>
    <row r="320" spans="1:2" hidden="1" x14ac:dyDescent="0.25">
      <c r="A320" s="76" t="s">
        <v>692</v>
      </c>
      <c r="B320" s="77">
        <v>0</v>
      </c>
    </row>
    <row r="321" spans="1:2" hidden="1" x14ac:dyDescent="0.25">
      <c r="A321" s="76" t="s">
        <v>1565</v>
      </c>
      <c r="B321" s="77">
        <v>0</v>
      </c>
    </row>
    <row r="322" spans="1:2" hidden="1" x14ac:dyDescent="0.25">
      <c r="A322" s="76" t="s">
        <v>706</v>
      </c>
      <c r="B322" s="77">
        <v>0</v>
      </c>
    </row>
    <row r="323" spans="1:2" hidden="1" x14ac:dyDescent="0.25">
      <c r="A323" s="76" t="s">
        <v>1567</v>
      </c>
      <c r="B323" s="77">
        <v>0</v>
      </c>
    </row>
    <row r="324" spans="1:2" hidden="1" x14ac:dyDescent="0.25">
      <c r="A324" s="76" t="s">
        <v>1612</v>
      </c>
      <c r="B324" s="77">
        <v>0</v>
      </c>
    </row>
    <row r="325" spans="1:2" hidden="1" x14ac:dyDescent="0.25">
      <c r="A325" s="76" t="s">
        <v>1625</v>
      </c>
      <c r="B325" s="77">
        <v>0</v>
      </c>
    </row>
    <row r="326" spans="1:2" hidden="1" x14ac:dyDescent="0.25">
      <c r="A326" s="76" t="s">
        <v>742</v>
      </c>
      <c r="B326" s="77">
        <v>0</v>
      </c>
    </row>
    <row r="327" spans="1:2" hidden="1" x14ac:dyDescent="0.25">
      <c r="A327" s="76" t="s">
        <v>1720</v>
      </c>
      <c r="B327" s="77">
        <v>0</v>
      </c>
    </row>
    <row r="328" spans="1:2" hidden="1" x14ac:dyDescent="0.25">
      <c r="A328" s="76" t="s">
        <v>758</v>
      </c>
      <c r="B328" s="77">
        <v>0</v>
      </c>
    </row>
    <row r="329" spans="1:2" hidden="1" x14ac:dyDescent="0.25">
      <c r="A329" s="76" t="s">
        <v>1721</v>
      </c>
      <c r="B329" s="77">
        <v>0</v>
      </c>
    </row>
    <row r="330" spans="1:2" hidden="1" x14ac:dyDescent="0.25">
      <c r="A330" s="76" t="s">
        <v>1395</v>
      </c>
      <c r="B330" s="77">
        <v>0</v>
      </c>
    </row>
    <row r="331" spans="1:2" hidden="1" x14ac:dyDescent="0.25">
      <c r="A331" s="76" t="s">
        <v>1872</v>
      </c>
      <c r="B331" s="77">
        <v>0</v>
      </c>
    </row>
    <row r="332" spans="1:2" hidden="1" x14ac:dyDescent="0.25">
      <c r="A332" s="76" t="s">
        <v>787</v>
      </c>
      <c r="B332" s="77">
        <v>0</v>
      </c>
    </row>
    <row r="333" spans="1:2" hidden="1" x14ac:dyDescent="0.25">
      <c r="A333" s="76" t="s">
        <v>1921</v>
      </c>
      <c r="B333" s="77">
        <v>0</v>
      </c>
    </row>
    <row r="334" spans="1:2" hidden="1" x14ac:dyDescent="0.25">
      <c r="A334" s="76" t="s">
        <v>802</v>
      </c>
      <c r="B334" s="77">
        <v>0</v>
      </c>
    </row>
    <row r="335" spans="1:2" hidden="1" x14ac:dyDescent="0.25">
      <c r="A335" s="76" t="s">
        <v>1932</v>
      </c>
      <c r="B335" s="77">
        <v>0</v>
      </c>
    </row>
    <row r="336" spans="1:2" hidden="1" x14ac:dyDescent="0.25">
      <c r="A336" s="76" t="s">
        <v>1571</v>
      </c>
      <c r="B336" s="77">
        <v>0</v>
      </c>
    </row>
    <row r="337" spans="1:2" hidden="1" x14ac:dyDescent="0.25">
      <c r="A337" s="76" t="s">
        <v>521</v>
      </c>
      <c r="B337" s="77">
        <v>0</v>
      </c>
    </row>
    <row r="338" spans="1:2" hidden="1" x14ac:dyDescent="0.25">
      <c r="A338" s="76" t="s">
        <v>824</v>
      </c>
      <c r="B338" s="77">
        <v>0</v>
      </c>
    </row>
    <row r="339" spans="1:2" hidden="1" x14ac:dyDescent="0.25">
      <c r="A339" s="76" t="s">
        <v>523</v>
      </c>
      <c r="B339" s="77">
        <v>0</v>
      </c>
    </row>
    <row r="340" spans="1:2" hidden="1" x14ac:dyDescent="0.25">
      <c r="A340" s="76" t="s">
        <v>837</v>
      </c>
      <c r="B340" s="77">
        <v>0</v>
      </c>
    </row>
    <row r="341" spans="1:2" hidden="1" x14ac:dyDescent="0.25">
      <c r="A341" s="76" t="s">
        <v>525</v>
      </c>
      <c r="B341" s="77">
        <v>0</v>
      </c>
    </row>
    <row r="342" spans="1:2" hidden="1" x14ac:dyDescent="0.25">
      <c r="A342" s="76" t="s">
        <v>853</v>
      </c>
      <c r="B342" s="77">
        <v>0</v>
      </c>
    </row>
    <row r="343" spans="1:2" hidden="1" x14ac:dyDescent="0.25">
      <c r="A343" s="76" t="s">
        <v>527</v>
      </c>
      <c r="B343" s="77">
        <v>0</v>
      </c>
    </row>
    <row r="344" spans="1:2" hidden="1" x14ac:dyDescent="0.25">
      <c r="A344" s="76" t="s">
        <v>863</v>
      </c>
      <c r="B344" s="77">
        <v>0</v>
      </c>
    </row>
    <row r="345" spans="1:2" hidden="1" x14ac:dyDescent="0.25">
      <c r="A345" s="76" t="s">
        <v>1723</v>
      </c>
      <c r="B345" s="77">
        <v>0</v>
      </c>
    </row>
    <row r="346" spans="1:2" hidden="1" x14ac:dyDescent="0.25">
      <c r="A346" s="76" t="s">
        <v>879</v>
      </c>
      <c r="B346" s="77">
        <v>0</v>
      </c>
    </row>
    <row r="347" spans="1:2" hidden="1" x14ac:dyDescent="0.25">
      <c r="A347" s="76" t="s">
        <v>1293</v>
      </c>
      <c r="B347" s="77">
        <v>0</v>
      </c>
    </row>
    <row r="348" spans="1:2" hidden="1" x14ac:dyDescent="0.25">
      <c r="A348" s="76" t="s">
        <v>1536</v>
      </c>
      <c r="B348" s="77">
        <v>0</v>
      </c>
    </row>
    <row r="349" spans="1:2" hidden="1" x14ac:dyDescent="0.25">
      <c r="A349" s="76" t="s">
        <v>1726</v>
      </c>
      <c r="B349" s="77">
        <v>0</v>
      </c>
    </row>
    <row r="350" spans="1:2" hidden="1" x14ac:dyDescent="0.25">
      <c r="A350" s="76" t="s">
        <v>659</v>
      </c>
      <c r="B350" s="77">
        <v>0</v>
      </c>
    </row>
    <row r="351" spans="1:2" hidden="1" x14ac:dyDescent="0.25">
      <c r="A351" s="76" t="s">
        <v>1295</v>
      </c>
      <c r="B351" s="77">
        <v>0</v>
      </c>
    </row>
    <row r="352" spans="1:2" hidden="1" x14ac:dyDescent="0.25">
      <c r="A352" s="76" t="s">
        <v>667</v>
      </c>
      <c r="B352" s="77">
        <v>0</v>
      </c>
    </row>
    <row r="353" spans="1:2" hidden="1" x14ac:dyDescent="0.25">
      <c r="A353" s="76" t="s">
        <v>1297</v>
      </c>
      <c r="B353" s="77">
        <v>0</v>
      </c>
    </row>
    <row r="354" spans="1:2" hidden="1" x14ac:dyDescent="0.25">
      <c r="A354" s="76" t="s">
        <v>675</v>
      </c>
      <c r="B354" s="77">
        <v>0</v>
      </c>
    </row>
    <row r="355" spans="1:2" hidden="1" x14ac:dyDescent="0.25">
      <c r="A355" s="76" t="s">
        <v>528</v>
      </c>
      <c r="B355" s="77">
        <v>0</v>
      </c>
    </row>
    <row r="356" spans="1:2" hidden="1" x14ac:dyDescent="0.25">
      <c r="A356" s="76" t="s">
        <v>680</v>
      </c>
      <c r="B356" s="77">
        <v>0</v>
      </c>
    </row>
    <row r="357" spans="1:2" hidden="1" x14ac:dyDescent="0.25">
      <c r="A357" s="76" t="s">
        <v>530</v>
      </c>
      <c r="B357" s="77">
        <v>0</v>
      </c>
    </row>
    <row r="358" spans="1:2" hidden="1" x14ac:dyDescent="0.25">
      <c r="A358" s="76" t="s">
        <v>688</v>
      </c>
      <c r="B358" s="77">
        <v>0</v>
      </c>
    </row>
    <row r="359" spans="1:2" hidden="1" x14ac:dyDescent="0.25">
      <c r="A359" s="76" t="s">
        <v>532</v>
      </c>
      <c r="B359" s="77">
        <v>0</v>
      </c>
    </row>
    <row r="360" spans="1:2" hidden="1" x14ac:dyDescent="0.25">
      <c r="A360" s="76" t="s">
        <v>695</v>
      </c>
      <c r="B360" s="77">
        <v>0</v>
      </c>
    </row>
    <row r="361" spans="1:2" hidden="1" x14ac:dyDescent="0.25">
      <c r="A361" s="76" t="s">
        <v>534</v>
      </c>
      <c r="B361" s="77">
        <v>0</v>
      </c>
    </row>
    <row r="362" spans="1:2" hidden="1" x14ac:dyDescent="0.25">
      <c r="A362" s="76" t="s">
        <v>703</v>
      </c>
      <c r="B362" s="77">
        <v>0</v>
      </c>
    </row>
    <row r="363" spans="1:2" hidden="1" x14ac:dyDescent="0.25">
      <c r="A363" s="76" t="s">
        <v>536</v>
      </c>
      <c r="B363" s="77">
        <v>0</v>
      </c>
    </row>
    <row r="364" spans="1:2" hidden="1" x14ac:dyDescent="0.25">
      <c r="A364" s="76" t="s">
        <v>709</v>
      </c>
      <c r="B364" s="77">
        <v>0</v>
      </c>
    </row>
    <row r="365" spans="1:2" hidden="1" x14ac:dyDescent="0.25">
      <c r="A365" s="76" t="s">
        <v>538</v>
      </c>
      <c r="B365" s="77">
        <v>0</v>
      </c>
    </row>
    <row r="366" spans="1:2" hidden="1" x14ac:dyDescent="0.25">
      <c r="A366" s="76" t="s">
        <v>717</v>
      </c>
      <c r="B366" s="77">
        <v>0</v>
      </c>
    </row>
    <row r="367" spans="1:2" hidden="1" x14ac:dyDescent="0.25">
      <c r="A367" s="76" t="s">
        <v>540</v>
      </c>
      <c r="B367" s="77">
        <v>0</v>
      </c>
    </row>
    <row r="368" spans="1:2" hidden="1" x14ac:dyDescent="0.25">
      <c r="A368" s="76" t="s">
        <v>721</v>
      </c>
      <c r="B368" s="77">
        <v>0</v>
      </c>
    </row>
    <row r="369" spans="1:2" hidden="1" x14ac:dyDescent="0.25">
      <c r="A369" s="76" t="s">
        <v>542</v>
      </c>
      <c r="B369" s="77">
        <v>0</v>
      </c>
    </row>
    <row r="370" spans="1:2" hidden="1" x14ac:dyDescent="0.25">
      <c r="A370" s="76" t="s">
        <v>1432</v>
      </c>
      <c r="B370" s="77">
        <v>0</v>
      </c>
    </row>
    <row r="371" spans="1:2" hidden="1" x14ac:dyDescent="0.25">
      <c r="A371" s="76" t="s">
        <v>544</v>
      </c>
      <c r="B371" s="77">
        <v>0</v>
      </c>
    </row>
    <row r="372" spans="1:2" hidden="1" x14ac:dyDescent="0.25">
      <c r="A372" s="76" t="s">
        <v>746</v>
      </c>
      <c r="B372" s="77">
        <v>0</v>
      </c>
    </row>
    <row r="373" spans="1:2" hidden="1" x14ac:dyDescent="0.25">
      <c r="A373" s="76" t="s">
        <v>545</v>
      </c>
      <c r="B373" s="77">
        <v>0</v>
      </c>
    </row>
    <row r="374" spans="1:2" hidden="1" x14ac:dyDescent="0.25">
      <c r="A374" s="76" t="s">
        <v>754</v>
      </c>
      <c r="B374" s="77">
        <v>0</v>
      </c>
    </row>
    <row r="375" spans="1:2" hidden="1" x14ac:dyDescent="0.25">
      <c r="A375" s="76" t="s">
        <v>547</v>
      </c>
      <c r="B375" s="77">
        <v>0</v>
      </c>
    </row>
    <row r="376" spans="1:2" hidden="1" x14ac:dyDescent="0.25">
      <c r="A376" s="76" t="s">
        <v>762</v>
      </c>
      <c r="B376" s="77">
        <v>0</v>
      </c>
    </row>
    <row r="377" spans="1:2" hidden="1" x14ac:dyDescent="0.25">
      <c r="A377" s="76" t="s">
        <v>549</v>
      </c>
      <c r="B377" s="77">
        <v>0</v>
      </c>
    </row>
    <row r="378" spans="1:2" hidden="1" x14ac:dyDescent="0.25">
      <c r="A378" s="76" t="s">
        <v>770</v>
      </c>
      <c r="B378" s="77">
        <v>0</v>
      </c>
    </row>
    <row r="379" spans="1:2" hidden="1" x14ac:dyDescent="0.25">
      <c r="A379" s="76" t="s">
        <v>1729</v>
      </c>
      <c r="B379" s="77">
        <v>0</v>
      </c>
    </row>
    <row r="380" spans="1:2" hidden="1" x14ac:dyDescent="0.25">
      <c r="A380" s="76" t="s">
        <v>776</v>
      </c>
      <c r="B380" s="77">
        <v>0</v>
      </c>
    </row>
    <row r="381" spans="1:2" hidden="1" x14ac:dyDescent="0.25">
      <c r="A381" s="76" t="s">
        <v>1731</v>
      </c>
      <c r="B381" s="77">
        <v>0</v>
      </c>
    </row>
    <row r="382" spans="1:2" hidden="1" x14ac:dyDescent="0.25">
      <c r="A382" s="76" t="s">
        <v>784</v>
      </c>
      <c r="B382" s="77">
        <v>0</v>
      </c>
    </row>
    <row r="383" spans="1:2" hidden="1" x14ac:dyDescent="0.25">
      <c r="A383" s="76" t="s">
        <v>551</v>
      </c>
      <c r="B383" s="77">
        <v>0</v>
      </c>
    </row>
    <row r="384" spans="1:2" hidden="1" x14ac:dyDescent="0.25">
      <c r="A384" s="76" t="s">
        <v>790</v>
      </c>
      <c r="B384" s="77">
        <v>0</v>
      </c>
    </row>
    <row r="385" spans="1:2" hidden="1" x14ac:dyDescent="0.25">
      <c r="A385" s="76" t="s">
        <v>553</v>
      </c>
      <c r="B385" s="77">
        <v>0</v>
      </c>
    </row>
    <row r="386" spans="1:2" hidden="1" x14ac:dyDescent="0.25">
      <c r="A386" s="76" t="s">
        <v>798</v>
      </c>
      <c r="B386" s="77">
        <v>0</v>
      </c>
    </row>
    <row r="387" spans="1:2" hidden="1" x14ac:dyDescent="0.25">
      <c r="A387" s="76" t="s">
        <v>555</v>
      </c>
      <c r="B387" s="77">
        <v>0</v>
      </c>
    </row>
    <row r="388" spans="1:2" hidden="1" x14ac:dyDescent="0.25">
      <c r="A388" s="76" t="s">
        <v>806</v>
      </c>
      <c r="B388" s="77">
        <v>0</v>
      </c>
    </row>
    <row r="389" spans="1:2" hidden="1" x14ac:dyDescent="0.25">
      <c r="A389" s="76" t="s">
        <v>557</v>
      </c>
      <c r="B389" s="77">
        <v>0</v>
      </c>
    </row>
    <row r="390" spans="1:2" hidden="1" x14ac:dyDescent="0.25">
      <c r="A390" s="76" t="s">
        <v>814</v>
      </c>
      <c r="B390" s="77">
        <v>0</v>
      </c>
    </row>
    <row r="391" spans="1:2" hidden="1" x14ac:dyDescent="0.25">
      <c r="A391" s="76" t="s">
        <v>559</v>
      </c>
      <c r="B391" s="77">
        <v>0</v>
      </c>
    </row>
    <row r="392" spans="1:2" hidden="1" x14ac:dyDescent="0.25">
      <c r="A392" s="76" t="s">
        <v>1922</v>
      </c>
      <c r="B392" s="77">
        <v>0</v>
      </c>
    </row>
    <row r="393" spans="1:2" hidden="1" x14ac:dyDescent="0.25">
      <c r="A393" s="76" t="s">
        <v>561</v>
      </c>
      <c r="B393" s="77">
        <v>0</v>
      </c>
    </row>
    <row r="394" spans="1:2" hidden="1" x14ac:dyDescent="0.25">
      <c r="A394" s="76" t="s">
        <v>820</v>
      </c>
      <c r="B394" s="77">
        <v>0</v>
      </c>
    </row>
    <row r="395" spans="1:2" hidden="1" x14ac:dyDescent="0.25">
      <c r="A395" s="76" t="s">
        <v>563</v>
      </c>
      <c r="B395" s="77">
        <v>0</v>
      </c>
    </row>
    <row r="396" spans="1:2" hidden="1" x14ac:dyDescent="0.25">
      <c r="A396" s="76" t="s">
        <v>826</v>
      </c>
      <c r="B396" s="77">
        <v>0</v>
      </c>
    </row>
    <row r="397" spans="1:2" hidden="1" x14ac:dyDescent="0.25">
      <c r="A397" s="76" t="s">
        <v>1736</v>
      </c>
      <c r="B397" s="77">
        <v>0</v>
      </c>
    </row>
    <row r="398" spans="1:2" hidden="1" x14ac:dyDescent="0.25">
      <c r="A398" s="76" t="s">
        <v>833</v>
      </c>
      <c r="B398" s="77">
        <v>0</v>
      </c>
    </row>
    <row r="399" spans="1:2" hidden="1" x14ac:dyDescent="0.25">
      <c r="A399" s="76" t="s">
        <v>1737</v>
      </c>
      <c r="B399" s="77">
        <v>0</v>
      </c>
    </row>
    <row r="400" spans="1:2" hidden="1" x14ac:dyDescent="0.25">
      <c r="A400" s="76" t="s">
        <v>841</v>
      </c>
      <c r="B400" s="77">
        <v>0</v>
      </c>
    </row>
    <row r="401" spans="1:2" hidden="1" x14ac:dyDescent="0.25">
      <c r="A401" s="76" t="s">
        <v>1738</v>
      </c>
      <c r="B401" s="77">
        <v>0</v>
      </c>
    </row>
    <row r="402" spans="1:2" hidden="1" x14ac:dyDescent="0.25">
      <c r="A402" s="76" t="s">
        <v>849</v>
      </c>
      <c r="B402" s="77">
        <v>0</v>
      </c>
    </row>
    <row r="403" spans="1:2" hidden="1" x14ac:dyDescent="0.25">
      <c r="A403" s="76" t="s">
        <v>1739</v>
      </c>
      <c r="B403" s="77">
        <v>0</v>
      </c>
    </row>
    <row r="404" spans="1:2" hidden="1" x14ac:dyDescent="0.25">
      <c r="A404" s="76" t="s">
        <v>855</v>
      </c>
      <c r="B404" s="77">
        <v>0</v>
      </c>
    </row>
    <row r="405" spans="1:2" hidden="1" x14ac:dyDescent="0.25">
      <c r="A405" s="76" t="s">
        <v>1740</v>
      </c>
      <c r="B405" s="77">
        <v>0</v>
      </c>
    </row>
    <row r="406" spans="1:2" hidden="1" x14ac:dyDescent="0.25">
      <c r="A406" s="76" t="s">
        <v>1614</v>
      </c>
      <c r="B406" s="77">
        <v>0</v>
      </c>
    </row>
    <row r="407" spans="1:2" hidden="1" x14ac:dyDescent="0.25">
      <c r="A407" s="76" t="s">
        <v>1741</v>
      </c>
      <c r="B407" s="77">
        <v>0</v>
      </c>
    </row>
    <row r="408" spans="1:2" hidden="1" x14ac:dyDescent="0.25">
      <c r="A408" s="76" t="s">
        <v>867</v>
      </c>
      <c r="B408" s="77">
        <v>0</v>
      </c>
    </row>
    <row r="409" spans="1:2" hidden="1" x14ac:dyDescent="0.25">
      <c r="A409" s="76" t="s">
        <v>565</v>
      </c>
      <c r="B409" s="77">
        <v>0</v>
      </c>
    </row>
    <row r="410" spans="1:2" hidden="1" x14ac:dyDescent="0.25">
      <c r="A410" s="76" t="s">
        <v>875</v>
      </c>
      <c r="B410" s="77">
        <v>0</v>
      </c>
    </row>
    <row r="411" spans="1:2" hidden="1" x14ac:dyDescent="0.25">
      <c r="A411" s="76" t="s">
        <v>567</v>
      </c>
      <c r="B411" s="77">
        <v>0</v>
      </c>
    </row>
    <row r="412" spans="1:2" hidden="1" x14ac:dyDescent="0.25">
      <c r="A412" s="76" t="s">
        <v>883</v>
      </c>
      <c r="B412" s="77">
        <v>0</v>
      </c>
    </row>
    <row r="413" spans="1:2" hidden="1" x14ac:dyDescent="0.25">
      <c r="A413" s="76" t="s">
        <v>569</v>
      </c>
      <c r="B413" s="77">
        <v>0</v>
      </c>
    </row>
    <row r="414" spans="1:2" hidden="1" x14ac:dyDescent="0.25">
      <c r="A414" s="76" t="s">
        <v>1630</v>
      </c>
      <c r="B414" s="77">
        <v>0</v>
      </c>
    </row>
    <row r="415" spans="1:2" hidden="1" x14ac:dyDescent="0.25">
      <c r="A415" s="76" t="s">
        <v>571</v>
      </c>
      <c r="B415" s="77">
        <v>0</v>
      </c>
    </row>
    <row r="416" spans="1:2" hidden="1" x14ac:dyDescent="0.25">
      <c r="A416" s="76" t="s">
        <v>655</v>
      </c>
      <c r="B416" s="77">
        <v>0</v>
      </c>
    </row>
    <row r="417" spans="1:2" hidden="1" x14ac:dyDescent="0.25">
      <c r="A417" s="76" t="s">
        <v>573</v>
      </c>
      <c r="B417" s="77">
        <v>0</v>
      </c>
    </row>
    <row r="418" spans="1:2" hidden="1" x14ac:dyDescent="0.25">
      <c r="A418" s="76" t="s">
        <v>658</v>
      </c>
      <c r="B418" s="77">
        <v>0</v>
      </c>
    </row>
    <row r="419" spans="1:2" hidden="1" x14ac:dyDescent="0.25">
      <c r="A419" s="76" t="s">
        <v>575</v>
      </c>
      <c r="B419" s="77">
        <v>0</v>
      </c>
    </row>
    <row r="420" spans="1:2" hidden="1" x14ac:dyDescent="0.25">
      <c r="A420" s="76" t="s">
        <v>661</v>
      </c>
      <c r="B420" s="77">
        <v>0</v>
      </c>
    </row>
    <row r="421" spans="1:2" hidden="1" x14ac:dyDescent="0.25">
      <c r="A421" s="76" t="s">
        <v>1552</v>
      </c>
      <c r="B421" s="77">
        <v>0</v>
      </c>
    </row>
    <row r="422" spans="1:2" hidden="1" x14ac:dyDescent="0.25">
      <c r="A422" s="76" t="s">
        <v>665</v>
      </c>
      <c r="B422" s="77">
        <v>0</v>
      </c>
    </row>
    <row r="423" spans="1:2" hidden="1" x14ac:dyDescent="0.25">
      <c r="A423" s="76" t="s">
        <v>1822</v>
      </c>
      <c r="B423" s="77">
        <v>0</v>
      </c>
    </row>
    <row r="424" spans="1:2" hidden="1" x14ac:dyDescent="0.25">
      <c r="A424" s="76" t="s">
        <v>669</v>
      </c>
      <c r="B424" s="77">
        <v>0</v>
      </c>
    </row>
    <row r="425" spans="1:2" hidden="1" x14ac:dyDescent="0.25">
      <c r="A425" s="76" t="s">
        <v>1823</v>
      </c>
      <c r="B425" s="77">
        <v>0</v>
      </c>
    </row>
    <row r="426" spans="1:2" hidden="1" x14ac:dyDescent="0.25">
      <c r="A426" s="76" t="s">
        <v>673</v>
      </c>
      <c r="B426" s="77">
        <v>0</v>
      </c>
    </row>
    <row r="427" spans="1:2" hidden="1" x14ac:dyDescent="0.25">
      <c r="A427" s="76" t="s">
        <v>1885</v>
      </c>
      <c r="B427" s="77">
        <v>0</v>
      </c>
    </row>
    <row r="428" spans="1:2" hidden="1" x14ac:dyDescent="0.25">
      <c r="A428" s="76" t="s">
        <v>1619</v>
      </c>
      <c r="B428" s="77">
        <v>0</v>
      </c>
    </row>
    <row r="429" spans="1:2" hidden="1" x14ac:dyDescent="0.25">
      <c r="A429" s="76" t="s">
        <v>577</v>
      </c>
      <c r="B429" s="77">
        <v>0</v>
      </c>
    </row>
    <row r="430" spans="1:2" hidden="1" x14ac:dyDescent="0.25">
      <c r="A430" s="76" t="s">
        <v>678</v>
      </c>
      <c r="B430" s="77">
        <v>0</v>
      </c>
    </row>
    <row r="431" spans="1:2" hidden="1" x14ac:dyDescent="0.25">
      <c r="A431" s="76" t="s">
        <v>579</v>
      </c>
      <c r="B431" s="77">
        <v>0</v>
      </c>
    </row>
    <row r="432" spans="1:2" hidden="1" x14ac:dyDescent="0.25">
      <c r="A432" s="76" t="s">
        <v>682</v>
      </c>
      <c r="B432" s="77">
        <v>0</v>
      </c>
    </row>
    <row r="433" spans="1:2" hidden="1" x14ac:dyDescent="0.25">
      <c r="A433" s="76" t="s">
        <v>581</v>
      </c>
      <c r="B433" s="77">
        <v>0</v>
      </c>
    </row>
    <row r="434" spans="1:2" hidden="1" x14ac:dyDescent="0.25">
      <c r="A434" s="76" t="s">
        <v>686</v>
      </c>
      <c r="B434" s="77">
        <v>0</v>
      </c>
    </row>
    <row r="435" spans="1:2" hidden="1" x14ac:dyDescent="0.25">
      <c r="A435" s="76" t="s">
        <v>583</v>
      </c>
      <c r="B435" s="77">
        <v>0</v>
      </c>
    </row>
    <row r="436" spans="1:2" hidden="1" x14ac:dyDescent="0.25">
      <c r="A436" s="76" t="s">
        <v>690</v>
      </c>
      <c r="B436" s="77">
        <v>0</v>
      </c>
    </row>
    <row r="437" spans="1:2" hidden="1" x14ac:dyDescent="0.25">
      <c r="A437" s="76" t="s">
        <v>585</v>
      </c>
      <c r="B437" s="77">
        <v>0</v>
      </c>
    </row>
    <row r="438" spans="1:2" hidden="1" x14ac:dyDescent="0.25">
      <c r="A438" s="76" t="s">
        <v>693</v>
      </c>
      <c r="B438" s="77">
        <v>0</v>
      </c>
    </row>
    <row r="439" spans="1:2" hidden="1" x14ac:dyDescent="0.25">
      <c r="A439" s="76" t="s">
        <v>587</v>
      </c>
      <c r="B439" s="77">
        <v>0</v>
      </c>
    </row>
    <row r="440" spans="1:2" hidden="1" x14ac:dyDescent="0.25">
      <c r="A440" s="76" t="s">
        <v>697</v>
      </c>
      <c r="B440" s="77">
        <v>0</v>
      </c>
    </row>
    <row r="441" spans="1:2" hidden="1" x14ac:dyDescent="0.25">
      <c r="A441" s="76" t="s">
        <v>1553</v>
      </c>
      <c r="B441" s="77">
        <v>0</v>
      </c>
    </row>
    <row r="442" spans="1:2" hidden="1" x14ac:dyDescent="0.25">
      <c r="A442" s="76" t="s">
        <v>701</v>
      </c>
      <c r="B442" s="77">
        <v>0</v>
      </c>
    </row>
    <row r="443" spans="1:2" hidden="1" x14ac:dyDescent="0.25">
      <c r="A443" s="76" t="s">
        <v>1775</v>
      </c>
      <c r="B443" s="77">
        <v>0</v>
      </c>
    </row>
    <row r="444" spans="1:2" hidden="1" x14ac:dyDescent="0.25">
      <c r="A444" s="76" t="s">
        <v>705</v>
      </c>
      <c r="B444" s="77">
        <v>0</v>
      </c>
    </row>
    <row r="445" spans="1:2" hidden="1" x14ac:dyDescent="0.25">
      <c r="A445" s="76" t="s">
        <v>1762</v>
      </c>
      <c r="B445" s="77">
        <v>0</v>
      </c>
    </row>
    <row r="446" spans="1:2" hidden="1" x14ac:dyDescent="0.25">
      <c r="A446" s="76" t="s">
        <v>707</v>
      </c>
      <c r="B446" s="77">
        <v>0</v>
      </c>
    </row>
    <row r="447" spans="1:2" hidden="1" x14ac:dyDescent="0.25">
      <c r="A447" s="76" t="s">
        <v>1777</v>
      </c>
      <c r="B447" s="77">
        <v>0</v>
      </c>
    </row>
    <row r="448" spans="1:2" hidden="1" x14ac:dyDescent="0.25">
      <c r="A448" s="76" t="s">
        <v>711</v>
      </c>
      <c r="B448" s="77">
        <v>0</v>
      </c>
    </row>
    <row r="449" spans="1:2" hidden="1" x14ac:dyDescent="0.25">
      <c r="A449" s="76" t="s">
        <v>589</v>
      </c>
      <c r="B449" s="77">
        <v>0</v>
      </c>
    </row>
    <row r="450" spans="1:2" hidden="1" x14ac:dyDescent="0.25">
      <c r="A450" s="76" t="s">
        <v>715</v>
      </c>
      <c r="B450" s="77">
        <v>0</v>
      </c>
    </row>
    <row r="451" spans="1:2" hidden="1" x14ac:dyDescent="0.25">
      <c r="A451" s="76" t="s">
        <v>591</v>
      </c>
      <c r="B451" s="77">
        <v>0</v>
      </c>
    </row>
    <row r="452" spans="1:2" hidden="1" x14ac:dyDescent="0.25">
      <c r="A452" s="76" t="s">
        <v>1499</v>
      </c>
      <c r="B452" s="77">
        <v>0</v>
      </c>
    </row>
    <row r="453" spans="1:2" hidden="1" x14ac:dyDescent="0.25">
      <c r="A453" s="76" t="s">
        <v>1941</v>
      </c>
      <c r="B453" s="77">
        <v>0</v>
      </c>
    </row>
    <row r="454" spans="1:2" hidden="1" x14ac:dyDescent="0.25">
      <c r="A454" s="76" t="s">
        <v>719</v>
      </c>
      <c r="B454" s="77">
        <v>0</v>
      </c>
    </row>
    <row r="455" spans="1:2" hidden="1" x14ac:dyDescent="0.25">
      <c r="A455" s="76" t="s">
        <v>729</v>
      </c>
      <c r="B455" s="77">
        <v>0</v>
      </c>
    </row>
    <row r="456" spans="1:2" hidden="1" x14ac:dyDescent="0.25">
      <c r="A456" s="76" t="s">
        <v>723</v>
      </c>
      <c r="B456" s="77">
        <v>0</v>
      </c>
    </row>
    <row r="457" spans="1:2" hidden="1" x14ac:dyDescent="0.25">
      <c r="A457" s="76" t="s">
        <v>731</v>
      </c>
      <c r="B457" s="77">
        <v>0</v>
      </c>
    </row>
    <row r="458" spans="1:2" hidden="1" x14ac:dyDescent="0.25">
      <c r="A458" s="76" t="s">
        <v>727</v>
      </c>
      <c r="B458" s="77">
        <v>0</v>
      </c>
    </row>
    <row r="459" spans="1:2" hidden="1" x14ac:dyDescent="0.25">
      <c r="A459" s="76" t="s">
        <v>734</v>
      </c>
      <c r="B459" s="77">
        <v>0</v>
      </c>
    </row>
    <row r="460" spans="1:2" hidden="1" x14ac:dyDescent="0.25">
      <c r="A460" s="76" t="s">
        <v>738</v>
      </c>
      <c r="B460" s="77">
        <v>0</v>
      </c>
    </row>
    <row r="461" spans="1:2" hidden="1" x14ac:dyDescent="0.25">
      <c r="A461" s="76" t="s">
        <v>732</v>
      </c>
      <c r="B461" s="77">
        <v>0</v>
      </c>
    </row>
    <row r="462" spans="1:2" hidden="1" x14ac:dyDescent="0.25">
      <c r="A462" s="76" t="s">
        <v>1887</v>
      </c>
      <c r="B462" s="77">
        <v>0</v>
      </c>
    </row>
    <row r="463" spans="1:2" hidden="1" x14ac:dyDescent="0.25">
      <c r="A463" s="76" t="s">
        <v>736</v>
      </c>
      <c r="B463" s="77">
        <v>0</v>
      </c>
    </row>
    <row r="464" spans="1:2" hidden="1" x14ac:dyDescent="0.25">
      <c r="A464" s="76" t="s">
        <v>1889</v>
      </c>
      <c r="B464" s="77">
        <v>0</v>
      </c>
    </row>
    <row r="465" spans="1:2" hidden="1" x14ac:dyDescent="0.25">
      <c r="A465" s="76" t="s">
        <v>740</v>
      </c>
      <c r="B465" s="77">
        <v>0</v>
      </c>
    </row>
    <row r="466" spans="1:2" hidden="1" x14ac:dyDescent="0.25">
      <c r="A466" s="76" t="s">
        <v>593</v>
      </c>
      <c r="B466" s="77">
        <v>0</v>
      </c>
    </row>
    <row r="467" spans="1:2" hidden="1" x14ac:dyDescent="0.25">
      <c r="A467" s="76" t="s">
        <v>744</v>
      </c>
      <c r="B467" s="77">
        <v>0</v>
      </c>
    </row>
    <row r="468" spans="1:2" hidden="1" x14ac:dyDescent="0.25">
      <c r="A468" s="76" t="s">
        <v>595</v>
      </c>
      <c r="B468" s="77">
        <v>0</v>
      </c>
    </row>
    <row r="469" spans="1:2" hidden="1" x14ac:dyDescent="0.25">
      <c r="A469" s="76" t="s">
        <v>748</v>
      </c>
      <c r="B469" s="77">
        <v>0</v>
      </c>
    </row>
    <row r="470" spans="1:2" hidden="1" x14ac:dyDescent="0.25">
      <c r="A470" s="76" t="s">
        <v>597</v>
      </c>
      <c r="B470" s="77">
        <v>0</v>
      </c>
    </row>
    <row r="471" spans="1:2" hidden="1" x14ac:dyDescent="0.25">
      <c r="A471" s="76" t="s">
        <v>752</v>
      </c>
      <c r="B471" s="77">
        <v>0</v>
      </c>
    </row>
    <row r="472" spans="1:2" hidden="1" x14ac:dyDescent="0.25">
      <c r="A472" s="76" t="s">
        <v>599</v>
      </c>
      <c r="B472" s="77">
        <v>0</v>
      </c>
    </row>
    <row r="473" spans="1:2" hidden="1" x14ac:dyDescent="0.25">
      <c r="A473" s="76" t="s">
        <v>756</v>
      </c>
      <c r="B473" s="77">
        <v>0</v>
      </c>
    </row>
    <row r="474" spans="1:2" hidden="1" x14ac:dyDescent="0.25">
      <c r="A474" s="76" t="s">
        <v>601</v>
      </c>
      <c r="B474" s="77">
        <v>0</v>
      </c>
    </row>
    <row r="475" spans="1:2" hidden="1" x14ac:dyDescent="0.25">
      <c r="A475" s="76" t="s">
        <v>760</v>
      </c>
      <c r="B475" s="77">
        <v>0</v>
      </c>
    </row>
    <row r="476" spans="1:2" hidden="1" x14ac:dyDescent="0.25">
      <c r="A476" s="76" t="s">
        <v>603</v>
      </c>
      <c r="B476" s="77">
        <v>0</v>
      </c>
    </row>
    <row r="477" spans="1:2" hidden="1" x14ac:dyDescent="0.25">
      <c r="A477" s="76" t="s">
        <v>764</v>
      </c>
      <c r="B477" s="77">
        <v>0</v>
      </c>
    </row>
    <row r="478" spans="1:2" hidden="1" x14ac:dyDescent="0.25">
      <c r="A478" s="76" t="s">
        <v>604</v>
      </c>
      <c r="B478" s="77">
        <v>0</v>
      </c>
    </row>
    <row r="479" spans="1:2" hidden="1" x14ac:dyDescent="0.25">
      <c r="A479" s="76" t="s">
        <v>768</v>
      </c>
      <c r="B479" s="77">
        <v>0</v>
      </c>
    </row>
    <row r="480" spans="1:2" hidden="1" x14ac:dyDescent="0.25">
      <c r="A480" s="76" t="s">
        <v>605</v>
      </c>
      <c r="B480" s="77">
        <v>0</v>
      </c>
    </row>
    <row r="481" spans="1:2" hidden="1" x14ac:dyDescent="0.25">
      <c r="A481" s="76" t="s">
        <v>772</v>
      </c>
      <c r="B481" s="77">
        <v>0</v>
      </c>
    </row>
    <row r="482" spans="1:2" hidden="1" x14ac:dyDescent="0.25">
      <c r="A482" s="76" t="s">
        <v>606</v>
      </c>
      <c r="B482" s="77">
        <v>0</v>
      </c>
    </row>
    <row r="483" spans="1:2" hidden="1" x14ac:dyDescent="0.25">
      <c r="A483" s="76" t="s">
        <v>774</v>
      </c>
      <c r="B483" s="77">
        <v>0</v>
      </c>
    </row>
    <row r="484" spans="1:2" hidden="1" x14ac:dyDescent="0.25">
      <c r="A484" s="76" t="s">
        <v>607</v>
      </c>
      <c r="B484" s="77">
        <v>0</v>
      </c>
    </row>
    <row r="485" spans="1:2" hidden="1" x14ac:dyDescent="0.25">
      <c r="A485" s="76" t="s">
        <v>778</v>
      </c>
      <c r="B485" s="77">
        <v>0</v>
      </c>
    </row>
    <row r="486" spans="1:2" hidden="1" x14ac:dyDescent="0.25">
      <c r="A486" s="76" t="s">
        <v>608</v>
      </c>
      <c r="B486" s="77">
        <v>0</v>
      </c>
    </row>
    <row r="487" spans="1:2" hidden="1" x14ac:dyDescent="0.25">
      <c r="A487" s="76" t="s">
        <v>782</v>
      </c>
      <c r="B487" s="77">
        <v>0</v>
      </c>
    </row>
    <row r="488" spans="1:2" hidden="1" x14ac:dyDescent="0.25">
      <c r="A488" s="76" t="s">
        <v>610</v>
      </c>
      <c r="B488" s="77">
        <v>0</v>
      </c>
    </row>
    <row r="489" spans="1:2" hidden="1" x14ac:dyDescent="0.25">
      <c r="A489" s="76" t="s">
        <v>786</v>
      </c>
      <c r="B489" s="77">
        <v>0</v>
      </c>
    </row>
    <row r="490" spans="1:2" hidden="1" x14ac:dyDescent="0.25">
      <c r="A490" s="76" t="s">
        <v>611</v>
      </c>
      <c r="B490" s="77">
        <v>0</v>
      </c>
    </row>
    <row r="491" spans="1:2" hidden="1" x14ac:dyDescent="0.25">
      <c r="A491" s="76" t="s">
        <v>788</v>
      </c>
      <c r="B491" s="77">
        <v>0</v>
      </c>
    </row>
    <row r="492" spans="1:2" hidden="1" x14ac:dyDescent="0.25">
      <c r="A492" s="76" t="s">
        <v>612</v>
      </c>
      <c r="B492" s="77">
        <v>0</v>
      </c>
    </row>
    <row r="493" spans="1:2" hidden="1" x14ac:dyDescent="0.25">
      <c r="A493" s="76" t="s">
        <v>792</v>
      </c>
      <c r="B493" s="77">
        <v>0</v>
      </c>
    </row>
    <row r="494" spans="1:2" hidden="1" x14ac:dyDescent="0.25">
      <c r="A494" s="76" t="s">
        <v>613</v>
      </c>
      <c r="B494" s="77">
        <v>0</v>
      </c>
    </row>
    <row r="495" spans="1:2" hidden="1" x14ac:dyDescent="0.25">
      <c r="A495" s="76" t="s">
        <v>796</v>
      </c>
      <c r="B495" s="77">
        <v>0</v>
      </c>
    </row>
    <row r="496" spans="1:2" hidden="1" x14ac:dyDescent="0.25">
      <c r="A496" s="76" t="s">
        <v>614</v>
      </c>
      <c r="B496" s="77">
        <v>0</v>
      </c>
    </row>
    <row r="497" spans="1:2" hidden="1" x14ac:dyDescent="0.25">
      <c r="A497" s="76" t="s">
        <v>800</v>
      </c>
      <c r="B497" s="77">
        <v>0</v>
      </c>
    </row>
    <row r="498" spans="1:2" hidden="1" x14ac:dyDescent="0.25">
      <c r="A498" s="76" t="s">
        <v>615</v>
      </c>
      <c r="B498" s="77">
        <v>0</v>
      </c>
    </row>
    <row r="499" spans="1:2" hidden="1" x14ac:dyDescent="0.25">
      <c r="A499" s="76" t="s">
        <v>804</v>
      </c>
      <c r="B499" s="77">
        <v>0</v>
      </c>
    </row>
    <row r="500" spans="1:2" hidden="1" x14ac:dyDescent="0.25">
      <c r="A500" s="76" t="s">
        <v>616</v>
      </c>
      <c r="B500" s="77">
        <v>0</v>
      </c>
    </row>
    <row r="501" spans="1:2" hidden="1" x14ac:dyDescent="0.25">
      <c r="A501" s="76" t="s">
        <v>808</v>
      </c>
      <c r="B501" s="77">
        <v>0</v>
      </c>
    </row>
    <row r="502" spans="1:2" hidden="1" x14ac:dyDescent="0.25">
      <c r="A502" s="76" t="s">
        <v>617</v>
      </c>
      <c r="B502" s="77">
        <v>0</v>
      </c>
    </row>
    <row r="503" spans="1:2" hidden="1" x14ac:dyDescent="0.25">
      <c r="A503" s="76" t="s">
        <v>812</v>
      </c>
      <c r="B503" s="77">
        <v>0</v>
      </c>
    </row>
    <row r="504" spans="1:2" hidden="1" x14ac:dyDescent="0.25">
      <c r="A504" s="76" t="s">
        <v>1733</v>
      </c>
      <c r="B504" s="77">
        <v>0</v>
      </c>
    </row>
    <row r="505" spans="1:2" hidden="1" x14ac:dyDescent="0.25">
      <c r="A505" s="76" t="s">
        <v>816</v>
      </c>
      <c r="B505" s="77">
        <v>0</v>
      </c>
    </row>
    <row r="506" spans="1:2" hidden="1" x14ac:dyDescent="0.25">
      <c r="A506" s="76" t="s">
        <v>1734</v>
      </c>
      <c r="B506" s="77">
        <v>0</v>
      </c>
    </row>
    <row r="507" spans="1:2" hidden="1" x14ac:dyDescent="0.25">
      <c r="A507" s="76" t="s">
        <v>1627</v>
      </c>
      <c r="B507" s="77">
        <v>0</v>
      </c>
    </row>
    <row r="508" spans="1:2" hidden="1" x14ac:dyDescent="0.25">
      <c r="A508" s="76" t="s">
        <v>618</v>
      </c>
      <c r="B508" s="77">
        <v>0</v>
      </c>
    </row>
    <row r="509" spans="1:2" hidden="1" x14ac:dyDescent="0.25">
      <c r="A509" s="76" t="s">
        <v>1927</v>
      </c>
      <c r="B509" s="77">
        <v>0</v>
      </c>
    </row>
    <row r="510" spans="1:2" hidden="1" x14ac:dyDescent="0.25">
      <c r="A510" s="76" t="s">
        <v>619</v>
      </c>
      <c r="B510" s="77">
        <v>0</v>
      </c>
    </row>
    <row r="511" spans="1:2" hidden="1" x14ac:dyDescent="0.25">
      <c r="A511" s="76" t="s">
        <v>818</v>
      </c>
      <c r="B511" s="77">
        <v>0</v>
      </c>
    </row>
    <row r="512" spans="1:2" hidden="1" x14ac:dyDescent="0.25">
      <c r="A512" s="76" t="s">
        <v>620</v>
      </c>
      <c r="B512" s="77">
        <v>0</v>
      </c>
    </row>
    <row r="513" spans="1:2" hidden="1" x14ac:dyDescent="0.25">
      <c r="A513" s="76" t="s">
        <v>822</v>
      </c>
      <c r="B513" s="77">
        <v>0</v>
      </c>
    </row>
    <row r="514" spans="1:2" hidden="1" x14ac:dyDescent="0.25">
      <c r="A514" s="76" t="s">
        <v>621</v>
      </c>
      <c r="B514" s="77">
        <v>0</v>
      </c>
    </row>
    <row r="515" spans="1:2" hidden="1" x14ac:dyDescent="0.25">
      <c r="A515" s="76" t="s">
        <v>1573</v>
      </c>
      <c r="B515" s="77">
        <v>0</v>
      </c>
    </row>
    <row r="516" spans="1:2" hidden="1" x14ac:dyDescent="0.25">
      <c r="A516" s="76" t="s">
        <v>623</v>
      </c>
      <c r="B516" s="77">
        <v>0</v>
      </c>
    </row>
    <row r="517" spans="1:2" hidden="1" x14ac:dyDescent="0.25">
      <c r="A517" s="76" t="s">
        <v>827</v>
      </c>
      <c r="B517" s="77">
        <v>0</v>
      </c>
    </row>
    <row r="518" spans="1:2" hidden="1" x14ac:dyDescent="0.25">
      <c r="A518" s="76" t="s">
        <v>625</v>
      </c>
      <c r="B518" s="77">
        <v>0</v>
      </c>
    </row>
    <row r="519" spans="1:2" hidden="1" x14ac:dyDescent="0.25">
      <c r="A519" s="76" t="s">
        <v>831</v>
      </c>
      <c r="B519" s="77">
        <v>0</v>
      </c>
    </row>
    <row r="520" spans="1:2" hidden="1" x14ac:dyDescent="0.25">
      <c r="A520" s="76" t="s">
        <v>626</v>
      </c>
      <c r="B520" s="77">
        <v>0</v>
      </c>
    </row>
    <row r="521" spans="1:2" hidden="1" x14ac:dyDescent="0.25">
      <c r="A521" s="76" t="s">
        <v>835</v>
      </c>
      <c r="B521" s="77">
        <v>0</v>
      </c>
    </row>
    <row r="522" spans="1:2" hidden="1" x14ac:dyDescent="0.25">
      <c r="A522" s="76" t="s">
        <v>627</v>
      </c>
      <c r="B522" s="77">
        <v>0</v>
      </c>
    </row>
    <row r="523" spans="1:2" hidden="1" x14ac:dyDescent="0.25">
      <c r="A523" s="76" t="s">
        <v>839</v>
      </c>
      <c r="B523" s="77">
        <v>0</v>
      </c>
    </row>
    <row r="524" spans="1:2" hidden="1" x14ac:dyDescent="0.25">
      <c r="A524" s="76" t="s">
        <v>628</v>
      </c>
      <c r="B524" s="77">
        <v>0</v>
      </c>
    </row>
    <row r="525" spans="1:2" hidden="1" x14ac:dyDescent="0.25">
      <c r="A525" s="76" t="s">
        <v>843</v>
      </c>
      <c r="B525" s="77">
        <v>0</v>
      </c>
    </row>
    <row r="526" spans="1:2" hidden="1" x14ac:dyDescent="0.25">
      <c r="A526" s="76" t="s">
        <v>630</v>
      </c>
      <c r="B526" s="77">
        <v>0</v>
      </c>
    </row>
    <row r="527" spans="1:2" hidden="1" x14ac:dyDescent="0.25">
      <c r="A527" s="76" t="s">
        <v>847</v>
      </c>
      <c r="B527" s="77">
        <v>0</v>
      </c>
    </row>
    <row r="528" spans="1:2" hidden="1" x14ac:dyDescent="0.25">
      <c r="A528" s="76" t="s">
        <v>631</v>
      </c>
      <c r="B528" s="77">
        <v>0</v>
      </c>
    </row>
    <row r="529" spans="1:2" hidden="1" x14ac:dyDescent="0.25">
      <c r="A529" s="76" t="s">
        <v>851</v>
      </c>
      <c r="B529" s="77">
        <v>0</v>
      </c>
    </row>
    <row r="530" spans="1:2" hidden="1" x14ac:dyDescent="0.25">
      <c r="A530" s="76" t="s">
        <v>633</v>
      </c>
      <c r="B530" s="77">
        <v>0</v>
      </c>
    </row>
    <row r="531" spans="1:2" hidden="1" x14ac:dyDescent="0.25">
      <c r="A531" s="76" t="s">
        <v>854</v>
      </c>
      <c r="B531" s="77">
        <v>0</v>
      </c>
    </row>
    <row r="532" spans="1:2" hidden="1" x14ac:dyDescent="0.25">
      <c r="A532" s="76" t="s">
        <v>1569</v>
      </c>
      <c r="B532" s="77">
        <v>0</v>
      </c>
    </row>
    <row r="533" spans="1:2" hidden="1" x14ac:dyDescent="0.25">
      <c r="A533" s="76" t="s">
        <v>857</v>
      </c>
      <c r="B533" s="77">
        <v>0</v>
      </c>
    </row>
    <row r="534" spans="1:2" hidden="1" x14ac:dyDescent="0.25">
      <c r="A534" s="76" t="s">
        <v>635</v>
      </c>
      <c r="B534" s="77">
        <v>0</v>
      </c>
    </row>
    <row r="535" spans="1:2" hidden="1" x14ac:dyDescent="0.25">
      <c r="A535" s="76" t="s">
        <v>860</v>
      </c>
      <c r="B535" s="77">
        <v>0</v>
      </c>
    </row>
    <row r="536" spans="1:2" hidden="1" x14ac:dyDescent="0.25">
      <c r="A536" s="76" t="s">
        <v>637</v>
      </c>
      <c r="B536" s="77">
        <v>0</v>
      </c>
    </row>
    <row r="537" spans="1:2" hidden="1" x14ac:dyDescent="0.25">
      <c r="A537" s="76" t="s">
        <v>861</v>
      </c>
      <c r="B537" s="77">
        <v>0</v>
      </c>
    </row>
    <row r="538" spans="1:2" hidden="1" x14ac:dyDescent="0.25">
      <c r="A538" s="76" t="s">
        <v>639</v>
      </c>
      <c r="B538" s="77">
        <v>0</v>
      </c>
    </row>
    <row r="539" spans="1:2" hidden="1" x14ac:dyDescent="0.25">
      <c r="A539" s="76" t="s">
        <v>865</v>
      </c>
      <c r="B539" s="77">
        <v>0</v>
      </c>
    </row>
    <row r="540" spans="1:2" hidden="1" x14ac:dyDescent="0.25">
      <c r="A540" s="76" t="s">
        <v>1798</v>
      </c>
      <c r="B540" s="77">
        <v>0</v>
      </c>
    </row>
    <row r="541" spans="1:2" hidden="1" x14ac:dyDescent="0.25">
      <c r="A541" s="76" t="s">
        <v>869</v>
      </c>
      <c r="B541" s="77">
        <v>0</v>
      </c>
    </row>
    <row r="542" spans="1:2" hidden="1" x14ac:dyDescent="0.25">
      <c r="A542" s="76" t="s">
        <v>641</v>
      </c>
      <c r="B542" s="77">
        <v>0</v>
      </c>
    </row>
    <row r="543" spans="1:2" hidden="1" x14ac:dyDescent="0.25">
      <c r="A543" s="76" t="s">
        <v>873</v>
      </c>
      <c r="B543" s="77">
        <v>0</v>
      </c>
    </row>
    <row r="544" spans="1:2" hidden="1" x14ac:dyDescent="0.25">
      <c r="A544" s="76" t="s">
        <v>643</v>
      </c>
      <c r="B544" s="77">
        <v>0</v>
      </c>
    </row>
    <row r="545" spans="1:2" hidden="1" x14ac:dyDescent="0.25">
      <c r="A545" s="76" t="s">
        <v>877</v>
      </c>
      <c r="B545" s="77">
        <v>0</v>
      </c>
    </row>
    <row r="546" spans="1:2" hidden="1" x14ac:dyDescent="0.25">
      <c r="A546" s="76" t="s">
        <v>645</v>
      </c>
      <c r="B546" s="77">
        <v>0</v>
      </c>
    </row>
    <row r="547" spans="1:2" hidden="1" x14ac:dyDescent="0.25">
      <c r="A547" s="76" t="s">
        <v>881</v>
      </c>
      <c r="B547" s="77">
        <v>0</v>
      </c>
    </row>
    <row r="548" spans="1:2" hidden="1" x14ac:dyDescent="0.25">
      <c r="A548" s="76" t="s">
        <v>647</v>
      </c>
      <c r="B548" s="77">
        <v>0</v>
      </c>
    </row>
    <row r="549" spans="1:2" hidden="1" x14ac:dyDescent="0.25">
      <c r="A549" s="76" t="s">
        <v>1608</v>
      </c>
      <c r="B549" s="77">
        <v>0</v>
      </c>
    </row>
    <row r="550" spans="1:2" hidden="1" x14ac:dyDescent="0.25">
      <c r="A550" s="76" t="s">
        <v>649</v>
      </c>
      <c r="B550" s="77">
        <v>0</v>
      </c>
    </row>
    <row r="551" spans="1:2" hidden="1" x14ac:dyDescent="0.25">
      <c r="A551" s="76" t="s">
        <v>1629</v>
      </c>
      <c r="B551" s="77">
        <v>0</v>
      </c>
    </row>
    <row r="552" spans="1:2" hidden="1" x14ac:dyDescent="0.25">
      <c r="A552" s="76" t="s">
        <v>1606</v>
      </c>
      <c r="B552" s="77">
        <v>0</v>
      </c>
    </row>
    <row r="553" spans="1:2" hidden="1" x14ac:dyDescent="0.25">
      <c r="A553" s="76" t="s">
        <v>1664</v>
      </c>
      <c r="B553" s="77">
        <v>0</v>
      </c>
    </row>
    <row r="554" spans="1:2" hidden="1" x14ac:dyDescent="0.25">
      <c r="A554" s="76" t="s">
        <v>651</v>
      </c>
      <c r="B554" s="77">
        <v>0</v>
      </c>
    </row>
    <row r="555" spans="1:2" hidden="1" x14ac:dyDescent="0.25">
      <c r="A555" s="76" t="s">
        <v>653</v>
      </c>
      <c r="B555" s="77">
        <v>0</v>
      </c>
    </row>
    <row r="556" spans="1:2" x14ac:dyDescent="0.25">
      <c r="A556" s="76" t="s">
        <v>1633</v>
      </c>
      <c r="B556" s="77">
        <v>-9</v>
      </c>
    </row>
    <row r="557" spans="1:2" x14ac:dyDescent="0.25">
      <c r="A557" s="76" t="s">
        <v>520</v>
      </c>
      <c r="B557" s="77">
        <v>19</v>
      </c>
    </row>
  </sheetData>
  <pageMargins left="0.7" right="0.7" top="0.75" bottom="0.75" header="0.3" footer="0.3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9"/>
  <sheetViews>
    <sheetView workbookViewId="0">
      <selection activeCell="B17" sqref="B17"/>
    </sheetView>
  </sheetViews>
  <sheetFormatPr baseColWidth="10" defaultRowHeight="15" x14ac:dyDescent="0.25"/>
  <cols>
    <col min="1" max="1" width="17.5703125" bestFit="1" customWidth="1"/>
    <col min="2" max="2" width="17.28515625" bestFit="1" customWidth="1"/>
  </cols>
  <sheetData>
    <row r="3" spans="1:2" x14ac:dyDescent="0.25">
      <c r="A3" s="75" t="s">
        <v>1492</v>
      </c>
      <c r="B3" t="s">
        <v>1634</v>
      </c>
    </row>
    <row r="4" spans="1:2" x14ac:dyDescent="0.25">
      <c r="A4" s="76" t="s">
        <v>1536</v>
      </c>
      <c r="B4" s="77">
        <v>1</v>
      </c>
    </row>
    <row r="5" spans="1:2" x14ac:dyDescent="0.25">
      <c r="A5" s="76" t="s">
        <v>1656</v>
      </c>
      <c r="B5" s="77">
        <v>1</v>
      </c>
    </row>
    <row r="6" spans="1:2" x14ac:dyDescent="0.25">
      <c r="A6" s="76" t="s">
        <v>1657</v>
      </c>
      <c r="B6" s="77">
        <v>1</v>
      </c>
    </row>
    <row r="7" spans="1:2" x14ac:dyDescent="0.25">
      <c r="A7" s="76" t="s">
        <v>974</v>
      </c>
      <c r="B7" s="77">
        <v>1</v>
      </c>
    </row>
    <row r="8" spans="1:2" x14ac:dyDescent="0.25">
      <c r="A8" s="76" t="s">
        <v>975</v>
      </c>
      <c r="B8" s="77">
        <v>1</v>
      </c>
    </row>
    <row r="9" spans="1:2" x14ac:dyDescent="0.25">
      <c r="A9" s="76" t="s">
        <v>976</v>
      </c>
      <c r="B9" s="77">
        <v>1</v>
      </c>
    </row>
    <row r="10" spans="1:2" x14ac:dyDescent="0.25">
      <c r="A10" s="76" t="s">
        <v>977</v>
      </c>
      <c r="B10" s="77">
        <v>1</v>
      </c>
    </row>
    <row r="11" spans="1:2" x14ac:dyDescent="0.25">
      <c r="A11" s="76" t="s">
        <v>978</v>
      </c>
      <c r="B11" s="77">
        <v>1</v>
      </c>
    </row>
    <row r="12" spans="1:2" x14ac:dyDescent="0.25">
      <c r="A12" s="76" t="s">
        <v>979</v>
      </c>
      <c r="B12" s="77">
        <v>1</v>
      </c>
    </row>
    <row r="13" spans="1:2" x14ac:dyDescent="0.25">
      <c r="A13" s="76" t="s">
        <v>980</v>
      </c>
      <c r="B13" s="77">
        <v>1</v>
      </c>
    </row>
    <row r="14" spans="1:2" x14ac:dyDescent="0.25">
      <c r="A14" s="76" t="s">
        <v>981</v>
      </c>
      <c r="B14" s="77">
        <v>1</v>
      </c>
    </row>
    <row r="15" spans="1:2" x14ac:dyDescent="0.25">
      <c r="A15" s="76" t="s">
        <v>1633</v>
      </c>
      <c r="B15" s="77">
        <v>-9</v>
      </c>
    </row>
    <row r="16" spans="1:2" x14ac:dyDescent="0.25">
      <c r="A16" s="76" t="s">
        <v>1664</v>
      </c>
      <c r="B16" s="77">
        <v>1</v>
      </c>
    </row>
    <row r="17" spans="1:2" x14ac:dyDescent="0.25">
      <c r="A17" s="76" t="s">
        <v>1666</v>
      </c>
      <c r="B17" s="77">
        <v>1</v>
      </c>
    </row>
    <row r="18" spans="1:2" x14ac:dyDescent="0.25">
      <c r="A18" s="76" t="s">
        <v>1668</v>
      </c>
      <c r="B18" s="77">
        <v>1</v>
      </c>
    </row>
    <row r="19" spans="1:2" x14ac:dyDescent="0.25">
      <c r="A19" s="76" t="s">
        <v>520</v>
      </c>
      <c r="B19" s="77">
        <v>5</v>
      </c>
    </row>
  </sheetData>
  <pageMargins left="0.7" right="0.7" top="0.75" bottom="0.75" header="0.3" footer="0.3"/>
  <pageSetup orientation="portrait"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453"/>
  <sheetViews>
    <sheetView workbookViewId="0"/>
  </sheetViews>
  <sheetFormatPr baseColWidth="10" defaultRowHeight="15" x14ac:dyDescent="0.25"/>
  <cols>
    <col min="1" max="1" width="86.7109375" customWidth="1"/>
    <col min="2" max="2" width="15.28515625" bestFit="1" customWidth="1"/>
    <col min="3" max="3" width="21.42578125" bestFit="1" customWidth="1"/>
    <col min="4" max="4" width="20.85546875" bestFit="1" customWidth="1"/>
    <col min="5" max="5" width="15.28515625" bestFit="1" customWidth="1"/>
    <col min="6" max="6" width="18.7109375" bestFit="1" customWidth="1"/>
    <col min="7" max="7" width="16.42578125" bestFit="1" customWidth="1"/>
  </cols>
  <sheetData>
    <row r="3" spans="1:7" s="49" customFormat="1" ht="30.75" customHeight="1" x14ac:dyDescent="0.25">
      <c r="A3" s="48" t="s">
        <v>1492</v>
      </c>
      <c r="B3" s="50" t="s">
        <v>1405</v>
      </c>
      <c r="C3" s="50" t="s">
        <v>1494</v>
      </c>
      <c r="D3" s="50" t="s">
        <v>1495</v>
      </c>
      <c r="E3" s="50" t="s">
        <v>1496</v>
      </c>
      <c r="F3" s="50" t="s">
        <v>1497</v>
      </c>
      <c r="G3" s="50" t="s">
        <v>1498</v>
      </c>
    </row>
    <row r="4" spans="1:7" s="47" customFormat="1" x14ac:dyDescent="0.25">
      <c r="A4" s="45" t="s">
        <v>1406</v>
      </c>
      <c r="B4" s="46">
        <f>+B215+B195+B64+B5</f>
        <v>1357588914.5999999</v>
      </c>
      <c r="C4" s="46">
        <f t="shared" ref="C4:G4" si="0">+C215+C195+C64+C5</f>
        <v>1487569507</v>
      </c>
      <c r="D4" s="46">
        <f t="shared" si="0"/>
        <v>1487569507</v>
      </c>
      <c r="E4" s="46">
        <f t="shared" si="0"/>
        <v>1467107139.1000006</v>
      </c>
      <c r="F4" s="46">
        <f t="shared" si="0"/>
        <v>3206270276</v>
      </c>
      <c r="G4" s="46">
        <f t="shared" si="0"/>
        <v>3206270276</v>
      </c>
    </row>
    <row r="5" spans="1:7" s="47" customFormat="1" x14ac:dyDescent="0.25">
      <c r="A5" s="45" t="s">
        <v>99</v>
      </c>
      <c r="B5" s="46">
        <v>861876155.09000003</v>
      </c>
      <c r="C5" s="46">
        <v>915629876</v>
      </c>
      <c r="D5" s="46">
        <v>915629876</v>
      </c>
      <c r="E5" s="46">
        <v>990293011.80000055</v>
      </c>
      <c r="F5" s="46">
        <v>1934182001</v>
      </c>
      <c r="G5" s="46">
        <v>1934182001</v>
      </c>
    </row>
    <row r="6" spans="1:7" x14ac:dyDescent="0.25">
      <c r="A6" s="36" t="s">
        <v>100</v>
      </c>
      <c r="B6" s="37">
        <v>2852307.67</v>
      </c>
      <c r="C6" s="37">
        <v>2937877</v>
      </c>
      <c r="D6" s="37">
        <v>2937877</v>
      </c>
      <c r="E6" s="37">
        <v>2944662</v>
      </c>
      <c r="F6" s="37">
        <v>10362173</v>
      </c>
      <c r="G6" s="37">
        <v>10362173</v>
      </c>
    </row>
    <row r="7" spans="1:7" x14ac:dyDescent="0.25">
      <c r="A7" s="38" t="s">
        <v>101</v>
      </c>
      <c r="B7" s="39">
        <v>2852307.67</v>
      </c>
      <c r="C7" s="39">
        <v>2937877</v>
      </c>
      <c r="D7" s="39">
        <v>2937877</v>
      </c>
      <c r="E7" s="39">
        <v>2944662</v>
      </c>
      <c r="F7" s="39">
        <v>10362173</v>
      </c>
      <c r="G7" s="39">
        <v>10362173</v>
      </c>
    </row>
    <row r="8" spans="1:7" x14ac:dyDescent="0.25">
      <c r="A8" s="40" t="s">
        <v>102</v>
      </c>
      <c r="B8" s="39">
        <v>2852307.67</v>
      </c>
      <c r="C8" s="39">
        <v>2937877</v>
      </c>
      <c r="D8" s="39">
        <v>2937877</v>
      </c>
      <c r="E8" s="39">
        <v>2944662</v>
      </c>
      <c r="F8" s="39">
        <v>10362173</v>
      </c>
      <c r="G8" s="39">
        <v>10362173</v>
      </c>
    </row>
    <row r="9" spans="1:7" x14ac:dyDescent="0.25">
      <c r="A9" s="36" t="s">
        <v>103</v>
      </c>
      <c r="B9" s="37">
        <v>390000058.04999989</v>
      </c>
      <c r="C9" s="37">
        <v>401700066</v>
      </c>
      <c r="D9" s="37">
        <v>401700066</v>
      </c>
      <c r="E9" s="37">
        <v>410722860.88000005</v>
      </c>
      <c r="F9" s="37">
        <v>578476590</v>
      </c>
      <c r="G9" s="37">
        <v>578476590</v>
      </c>
    </row>
    <row r="10" spans="1:7" x14ac:dyDescent="0.25">
      <c r="A10" s="38" t="s">
        <v>104</v>
      </c>
      <c r="B10" s="39">
        <v>386239000.3599999</v>
      </c>
      <c r="C10" s="39">
        <v>397826176</v>
      </c>
      <c r="D10" s="39">
        <v>397826176</v>
      </c>
      <c r="E10" s="39">
        <v>405757777.56000006</v>
      </c>
      <c r="F10" s="39">
        <v>557297499</v>
      </c>
      <c r="G10" s="39">
        <v>557297499</v>
      </c>
    </row>
    <row r="11" spans="1:7" x14ac:dyDescent="0.25">
      <c r="A11" s="40" t="s">
        <v>105</v>
      </c>
      <c r="B11" s="39">
        <v>380212466.27999991</v>
      </c>
      <c r="C11" s="39">
        <v>391618842</v>
      </c>
      <c r="D11" s="39">
        <v>391618842</v>
      </c>
      <c r="E11" s="39">
        <v>397039210.18000013</v>
      </c>
      <c r="F11" s="39">
        <v>547103486</v>
      </c>
      <c r="G11" s="39">
        <v>547103486</v>
      </c>
    </row>
    <row r="12" spans="1:7" x14ac:dyDescent="0.25">
      <c r="A12" s="40" t="s">
        <v>106</v>
      </c>
      <c r="B12" s="39">
        <v>5062187.38</v>
      </c>
      <c r="C12" s="39">
        <v>5214055</v>
      </c>
      <c r="D12" s="39">
        <v>5214055</v>
      </c>
      <c r="E12" s="39">
        <v>8014076.2599999988</v>
      </c>
      <c r="F12" s="39">
        <v>8146665</v>
      </c>
      <c r="G12" s="39">
        <v>8146665</v>
      </c>
    </row>
    <row r="13" spans="1:7" x14ac:dyDescent="0.25">
      <c r="A13" s="40" t="s">
        <v>107</v>
      </c>
      <c r="B13" s="39">
        <v>928328.00999999978</v>
      </c>
      <c r="C13" s="39">
        <v>956181</v>
      </c>
      <c r="D13" s="39">
        <v>956181</v>
      </c>
      <c r="E13" s="39">
        <v>628813.27999999991</v>
      </c>
      <c r="F13" s="39">
        <v>1953354</v>
      </c>
      <c r="G13" s="39">
        <v>1953354</v>
      </c>
    </row>
    <row r="14" spans="1:7" x14ac:dyDescent="0.25">
      <c r="A14" s="40" t="s">
        <v>108</v>
      </c>
      <c r="B14" s="39">
        <v>440</v>
      </c>
      <c r="C14" s="39">
        <v>453</v>
      </c>
      <c r="D14" s="39">
        <v>453</v>
      </c>
      <c r="E14" s="39">
        <v>6283.08</v>
      </c>
      <c r="F14" s="39">
        <v>453</v>
      </c>
      <c r="G14" s="39">
        <v>453</v>
      </c>
    </row>
    <row r="15" spans="1:7" x14ac:dyDescent="0.25">
      <c r="A15" s="40" t="s">
        <v>109</v>
      </c>
      <c r="B15" s="39">
        <v>35578.69</v>
      </c>
      <c r="C15" s="39">
        <v>36645</v>
      </c>
      <c r="D15" s="39">
        <v>36645</v>
      </c>
      <c r="E15" s="39">
        <v>69394.759999999995</v>
      </c>
      <c r="F15" s="39">
        <v>93541</v>
      </c>
      <c r="G15" s="39">
        <v>93541</v>
      </c>
    </row>
    <row r="16" spans="1:7" x14ac:dyDescent="0.25">
      <c r="A16" s="38" t="s">
        <v>110</v>
      </c>
      <c r="B16" s="39">
        <v>3761057.69</v>
      </c>
      <c r="C16" s="39">
        <v>3873890</v>
      </c>
      <c r="D16" s="39">
        <v>3873890</v>
      </c>
      <c r="E16" s="39">
        <v>4965083.3199999994</v>
      </c>
      <c r="F16" s="39">
        <v>21179091</v>
      </c>
      <c r="G16" s="39">
        <v>21179091</v>
      </c>
    </row>
    <row r="17" spans="1:7" x14ac:dyDescent="0.25">
      <c r="A17" s="40" t="s">
        <v>111</v>
      </c>
      <c r="B17" s="39">
        <v>3761057.69</v>
      </c>
      <c r="C17" s="39">
        <v>3873890</v>
      </c>
      <c r="D17" s="39">
        <v>3873890</v>
      </c>
      <c r="E17" s="39">
        <v>4965083.3199999994</v>
      </c>
      <c r="F17" s="39">
        <v>21179091</v>
      </c>
      <c r="G17" s="39">
        <v>21179091</v>
      </c>
    </row>
    <row r="18" spans="1:7" x14ac:dyDescent="0.25">
      <c r="A18" s="36" t="s">
        <v>112</v>
      </c>
      <c r="B18" s="37">
        <v>5937481.8299999991</v>
      </c>
      <c r="C18" s="37">
        <v>6115606</v>
      </c>
      <c r="D18" s="37">
        <v>6115606</v>
      </c>
      <c r="E18" s="37">
        <v>6273304.4499999993</v>
      </c>
      <c r="F18" s="37">
        <v>21694922</v>
      </c>
      <c r="G18" s="37">
        <v>21694922</v>
      </c>
    </row>
    <row r="19" spans="1:7" x14ac:dyDescent="0.25">
      <c r="A19" s="38" t="s">
        <v>113</v>
      </c>
      <c r="B19" s="39">
        <v>1727237.72</v>
      </c>
      <c r="C19" s="39">
        <v>1779055</v>
      </c>
      <c r="D19" s="39">
        <v>1779055</v>
      </c>
      <c r="E19" s="39">
        <v>1837974.56</v>
      </c>
      <c r="F19" s="39">
        <v>8179493</v>
      </c>
      <c r="G19" s="39">
        <v>8179493</v>
      </c>
    </row>
    <row r="20" spans="1:7" x14ac:dyDescent="0.25">
      <c r="A20" s="40" t="s">
        <v>114</v>
      </c>
      <c r="B20" s="39">
        <v>1727237.72</v>
      </c>
      <c r="C20" s="39">
        <v>1779055</v>
      </c>
      <c r="D20" s="39">
        <v>1779055</v>
      </c>
      <c r="E20" s="39">
        <v>1837974.56</v>
      </c>
      <c r="F20" s="39">
        <v>8179493</v>
      </c>
      <c r="G20" s="39">
        <v>8179493</v>
      </c>
    </row>
    <row r="21" spans="1:7" x14ac:dyDescent="0.25">
      <c r="A21" s="38" t="s">
        <v>115</v>
      </c>
      <c r="B21" s="39">
        <v>4210244.1099999994</v>
      </c>
      <c r="C21" s="39">
        <v>4336551</v>
      </c>
      <c r="D21" s="39">
        <v>4336551</v>
      </c>
      <c r="E21" s="39">
        <v>4435329.8899999997</v>
      </c>
      <c r="F21" s="39">
        <v>13515429</v>
      </c>
      <c r="G21" s="39">
        <v>13515429</v>
      </c>
    </row>
    <row r="22" spans="1:7" x14ac:dyDescent="0.25">
      <c r="A22" s="40" t="s">
        <v>116</v>
      </c>
      <c r="B22" s="39">
        <v>4210244.1099999994</v>
      </c>
      <c r="C22" s="39">
        <v>4336551</v>
      </c>
      <c r="D22" s="39">
        <v>4336551</v>
      </c>
      <c r="E22" s="39">
        <v>4435329.8899999997</v>
      </c>
      <c r="F22" s="39">
        <v>13515429</v>
      </c>
      <c r="G22" s="39">
        <v>13515429</v>
      </c>
    </row>
    <row r="23" spans="1:7" x14ac:dyDescent="0.25">
      <c r="A23" s="36" t="s">
        <v>117</v>
      </c>
      <c r="B23" s="37">
        <v>105867442.72000001</v>
      </c>
      <c r="C23" s="37">
        <v>110615111</v>
      </c>
      <c r="D23" s="37">
        <v>110615111</v>
      </c>
      <c r="E23" s="37">
        <v>174014876.56</v>
      </c>
      <c r="F23" s="37">
        <v>491402703</v>
      </c>
      <c r="G23" s="37">
        <v>491402703</v>
      </c>
    </row>
    <row r="24" spans="1:7" x14ac:dyDescent="0.25">
      <c r="A24" s="38" t="s">
        <v>118</v>
      </c>
      <c r="B24" s="39">
        <v>105867442.72000001</v>
      </c>
      <c r="C24" s="39">
        <v>110615111</v>
      </c>
      <c r="D24" s="39">
        <v>110615111</v>
      </c>
      <c r="E24" s="39">
        <v>174014876.56</v>
      </c>
      <c r="F24" s="39">
        <v>491402703</v>
      </c>
      <c r="G24" s="39">
        <v>491402703</v>
      </c>
    </row>
    <row r="25" spans="1:7" x14ac:dyDescent="0.25">
      <c r="A25" s="40" t="s">
        <v>119</v>
      </c>
      <c r="B25" s="39">
        <v>99020633.26000002</v>
      </c>
      <c r="C25" s="39">
        <v>100803794</v>
      </c>
      <c r="D25" s="39">
        <v>100803794</v>
      </c>
      <c r="E25" s="39">
        <v>166387064.34999999</v>
      </c>
      <c r="F25" s="39">
        <v>454973040</v>
      </c>
      <c r="G25" s="39">
        <v>454973040</v>
      </c>
    </row>
    <row r="26" spans="1:7" x14ac:dyDescent="0.25">
      <c r="A26" s="40" t="s">
        <v>120</v>
      </c>
      <c r="B26" s="39">
        <v>6437398.0199999996</v>
      </c>
      <c r="C26" s="39">
        <v>9224640</v>
      </c>
      <c r="D26" s="39">
        <v>9224640</v>
      </c>
      <c r="E26" s="39">
        <v>7230027.71</v>
      </c>
      <c r="F26" s="39">
        <v>35839548</v>
      </c>
      <c r="G26" s="39">
        <v>35839548</v>
      </c>
    </row>
    <row r="27" spans="1:7" x14ac:dyDescent="0.25">
      <c r="A27" s="40" t="s">
        <v>121</v>
      </c>
      <c r="B27" s="39">
        <v>409411.44</v>
      </c>
      <c r="C27" s="39">
        <v>586677</v>
      </c>
      <c r="D27" s="39">
        <v>586677</v>
      </c>
      <c r="E27" s="39">
        <v>397784.49999999994</v>
      </c>
      <c r="F27" s="39">
        <v>590115</v>
      </c>
      <c r="G27" s="39">
        <v>590115</v>
      </c>
    </row>
    <row r="28" spans="1:7" x14ac:dyDescent="0.25">
      <c r="A28" s="36" t="s">
        <v>122</v>
      </c>
      <c r="B28" s="37">
        <v>374422.99</v>
      </c>
      <c r="C28" s="37">
        <v>385656</v>
      </c>
      <c r="D28" s="37">
        <v>385656</v>
      </c>
      <c r="E28" s="37">
        <v>1063454.68</v>
      </c>
      <c r="F28" s="37">
        <v>3388409</v>
      </c>
      <c r="G28" s="37">
        <v>3388409</v>
      </c>
    </row>
    <row r="29" spans="1:7" x14ac:dyDescent="0.25">
      <c r="A29" s="38" t="s">
        <v>123</v>
      </c>
      <c r="B29" s="39">
        <v>81679.579999999987</v>
      </c>
      <c r="C29" s="39">
        <v>84129</v>
      </c>
      <c r="D29" s="39">
        <v>84129</v>
      </c>
      <c r="E29" s="39">
        <v>239059.75</v>
      </c>
      <c r="F29" s="39">
        <v>541119</v>
      </c>
      <c r="G29" s="39">
        <v>541119</v>
      </c>
    </row>
    <row r="30" spans="1:7" x14ac:dyDescent="0.25">
      <c r="A30" s="40" t="s">
        <v>124</v>
      </c>
      <c r="B30" s="39">
        <v>79096.419999999984</v>
      </c>
      <c r="C30" s="39">
        <v>81471</v>
      </c>
      <c r="D30" s="39">
        <v>81471</v>
      </c>
      <c r="E30" s="39">
        <v>236519.77</v>
      </c>
      <c r="F30" s="39">
        <v>532600</v>
      </c>
      <c r="G30" s="39">
        <v>532600</v>
      </c>
    </row>
    <row r="31" spans="1:7" x14ac:dyDescent="0.25">
      <c r="A31" s="40" t="s">
        <v>125</v>
      </c>
      <c r="B31" s="39">
        <v>2583.16</v>
      </c>
      <c r="C31" s="39">
        <v>2658</v>
      </c>
      <c r="D31" s="39">
        <v>2658</v>
      </c>
      <c r="E31" s="39">
        <v>964.99999999999989</v>
      </c>
      <c r="F31" s="39">
        <v>6945</v>
      </c>
      <c r="G31" s="39">
        <v>6945</v>
      </c>
    </row>
    <row r="32" spans="1:7" x14ac:dyDescent="0.25">
      <c r="A32" s="40" t="s">
        <v>126</v>
      </c>
      <c r="B32" s="39"/>
      <c r="C32" s="39"/>
      <c r="D32" s="39"/>
      <c r="E32" s="39"/>
      <c r="F32" s="39"/>
      <c r="G32" s="39"/>
    </row>
    <row r="33" spans="1:7" x14ac:dyDescent="0.25">
      <c r="A33" s="40" t="s">
        <v>127</v>
      </c>
      <c r="B33" s="39">
        <v>0</v>
      </c>
      <c r="C33" s="39">
        <v>0</v>
      </c>
      <c r="D33" s="39">
        <v>0</v>
      </c>
      <c r="E33" s="39">
        <v>1574.98</v>
      </c>
      <c r="F33" s="39">
        <v>1574</v>
      </c>
      <c r="G33" s="39">
        <v>1574</v>
      </c>
    </row>
    <row r="34" spans="1:7" x14ac:dyDescent="0.25">
      <c r="A34" s="38" t="s">
        <v>128</v>
      </c>
      <c r="B34" s="39">
        <v>292743.41000000003</v>
      </c>
      <c r="C34" s="39">
        <v>301527</v>
      </c>
      <c r="D34" s="39">
        <v>301527</v>
      </c>
      <c r="E34" s="39">
        <v>818151.32999999984</v>
      </c>
      <c r="F34" s="39">
        <v>2706891</v>
      </c>
      <c r="G34" s="39">
        <v>2706891</v>
      </c>
    </row>
    <row r="35" spans="1:7" x14ac:dyDescent="0.25">
      <c r="A35" s="40" t="s">
        <v>129</v>
      </c>
      <c r="B35" s="39">
        <v>280855.02</v>
      </c>
      <c r="C35" s="39">
        <v>289281</v>
      </c>
      <c r="D35" s="39">
        <v>289281</v>
      </c>
      <c r="E35" s="39">
        <v>808240.48999999987</v>
      </c>
      <c r="F35" s="39">
        <v>1437584</v>
      </c>
      <c r="G35" s="39">
        <v>1437584</v>
      </c>
    </row>
    <row r="36" spans="1:7" x14ac:dyDescent="0.25">
      <c r="A36" s="40" t="s">
        <v>130</v>
      </c>
      <c r="B36" s="39">
        <v>11888.39</v>
      </c>
      <c r="C36" s="39">
        <v>12246</v>
      </c>
      <c r="D36" s="39">
        <v>12246</v>
      </c>
      <c r="E36" s="39">
        <v>9133.840000000002</v>
      </c>
      <c r="F36" s="39">
        <v>39273</v>
      </c>
      <c r="G36" s="39">
        <v>39273</v>
      </c>
    </row>
    <row r="37" spans="1:7" x14ac:dyDescent="0.25">
      <c r="A37" s="40" t="s">
        <v>131</v>
      </c>
      <c r="B37" s="39"/>
      <c r="C37" s="39">
        <v>0</v>
      </c>
      <c r="D37" s="39">
        <v>0</v>
      </c>
      <c r="E37" s="39"/>
      <c r="F37" s="39">
        <v>1220762</v>
      </c>
      <c r="G37" s="39">
        <v>1220762</v>
      </c>
    </row>
    <row r="38" spans="1:7" x14ac:dyDescent="0.25">
      <c r="A38" s="40" t="s">
        <v>132</v>
      </c>
      <c r="B38" s="39"/>
      <c r="C38" s="39"/>
      <c r="D38" s="39"/>
      <c r="E38" s="39"/>
      <c r="F38" s="39"/>
      <c r="G38" s="39"/>
    </row>
    <row r="39" spans="1:7" x14ac:dyDescent="0.25">
      <c r="A39" s="40" t="s">
        <v>133</v>
      </c>
      <c r="B39" s="39">
        <v>0</v>
      </c>
      <c r="C39" s="39">
        <v>0</v>
      </c>
      <c r="D39" s="39">
        <v>0</v>
      </c>
      <c r="E39" s="39">
        <v>777</v>
      </c>
      <c r="F39" s="39">
        <v>9272</v>
      </c>
      <c r="G39" s="39">
        <v>9272</v>
      </c>
    </row>
    <row r="40" spans="1:7" x14ac:dyDescent="0.25">
      <c r="A40" s="38" t="s">
        <v>134</v>
      </c>
      <c r="B40" s="39">
        <v>0</v>
      </c>
      <c r="C40" s="39">
        <v>0</v>
      </c>
      <c r="D40" s="39">
        <v>0</v>
      </c>
      <c r="E40" s="39">
        <v>6243.6</v>
      </c>
      <c r="F40" s="39">
        <v>140399</v>
      </c>
      <c r="G40" s="39">
        <v>140399</v>
      </c>
    </row>
    <row r="41" spans="1:7" x14ac:dyDescent="0.25">
      <c r="A41" s="40" t="s">
        <v>135</v>
      </c>
      <c r="B41" s="39">
        <v>0</v>
      </c>
      <c r="C41" s="39">
        <v>0</v>
      </c>
      <c r="D41" s="39">
        <v>0</v>
      </c>
      <c r="E41" s="39">
        <v>6243.6</v>
      </c>
      <c r="F41" s="39">
        <v>140399</v>
      </c>
      <c r="G41" s="39">
        <v>140399</v>
      </c>
    </row>
    <row r="42" spans="1:7" x14ac:dyDescent="0.25">
      <c r="A42" s="38" t="s">
        <v>136</v>
      </c>
      <c r="B42" s="39"/>
      <c r="C42" s="39"/>
      <c r="D42" s="39"/>
      <c r="E42" s="39"/>
      <c r="F42" s="39"/>
      <c r="G42" s="39"/>
    </row>
    <row r="43" spans="1:7" x14ac:dyDescent="0.25">
      <c r="A43" s="40" t="s">
        <v>137</v>
      </c>
      <c r="B43" s="39"/>
      <c r="C43" s="39"/>
      <c r="D43" s="39"/>
      <c r="E43" s="39"/>
      <c r="F43" s="39"/>
      <c r="G43" s="39"/>
    </row>
    <row r="44" spans="1:7" x14ac:dyDescent="0.25">
      <c r="A44" s="36" t="s">
        <v>138</v>
      </c>
      <c r="B44" s="37">
        <v>356844441.8300001</v>
      </c>
      <c r="C44" s="37">
        <v>393875560</v>
      </c>
      <c r="D44" s="37">
        <v>393875560</v>
      </c>
      <c r="E44" s="37">
        <v>395273853.23000026</v>
      </c>
      <c r="F44" s="37">
        <v>828857204</v>
      </c>
      <c r="G44" s="37">
        <v>828857204</v>
      </c>
    </row>
    <row r="45" spans="1:7" x14ac:dyDescent="0.25">
      <c r="A45" s="38" t="s">
        <v>139</v>
      </c>
      <c r="B45" s="39">
        <v>356844441.8300001</v>
      </c>
      <c r="C45" s="39">
        <v>393875560</v>
      </c>
      <c r="D45" s="39">
        <v>393875560</v>
      </c>
      <c r="E45" s="39">
        <v>395273853.23000026</v>
      </c>
      <c r="F45" s="39">
        <v>828857204</v>
      </c>
      <c r="G45" s="39">
        <v>828857204</v>
      </c>
    </row>
    <row r="46" spans="1:7" x14ac:dyDescent="0.25">
      <c r="A46" s="40" t="s">
        <v>140</v>
      </c>
      <c r="B46" s="39">
        <v>39384941.369999997</v>
      </c>
      <c r="C46" s="39">
        <v>44246042</v>
      </c>
      <c r="D46" s="39">
        <v>44246042</v>
      </c>
      <c r="E46" s="39">
        <v>65838631.579999998</v>
      </c>
      <c r="F46" s="39">
        <v>196561078</v>
      </c>
      <c r="G46" s="39">
        <v>196561078</v>
      </c>
    </row>
    <row r="47" spans="1:7" x14ac:dyDescent="0.25">
      <c r="A47" s="40" t="s">
        <v>141</v>
      </c>
      <c r="B47" s="39">
        <v>690777.38000000012</v>
      </c>
      <c r="C47" s="39">
        <v>711617</v>
      </c>
      <c r="D47" s="39">
        <v>711617</v>
      </c>
      <c r="E47" s="39">
        <v>733608.72999999975</v>
      </c>
      <c r="F47" s="39">
        <v>3271788</v>
      </c>
      <c r="G47" s="39">
        <v>3271788</v>
      </c>
    </row>
    <row r="48" spans="1:7" x14ac:dyDescent="0.25">
      <c r="A48" s="40" t="s">
        <v>142</v>
      </c>
      <c r="B48" s="39">
        <v>906163.85999999987</v>
      </c>
      <c r="C48" s="39">
        <v>1175150</v>
      </c>
      <c r="D48" s="39">
        <v>1175150</v>
      </c>
      <c r="E48" s="39">
        <v>918909.21000000008</v>
      </c>
      <c r="F48" s="39">
        <v>4144869</v>
      </c>
      <c r="G48" s="39">
        <v>4144869</v>
      </c>
    </row>
    <row r="49" spans="1:7" x14ac:dyDescent="0.25">
      <c r="A49" s="40" t="s">
        <v>143</v>
      </c>
      <c r="B49" s="39">
        <v>1684095.89</v>
      </c>
      <c r="C49" s="39">
        <v>1734617</v>
      </c>
      <c r="D49" s="39">
        <v>1734617</v>
      </c>
      <c r="E49" s="39">
        <v>1774130.11</v>
      </c>
      <c r="F49" s="39">
        <v>5406180</v>
      </c>
      <c r="G49" s="39">
        <v>5406180</v>
      </c>
    </row>
    <row r="50" spans="1:7" x14ac:dyDescent="0.25">
      <c r="A50" s="40" t="s">
        <v>144</v>
      </c>
      <c r="B50" s="39"/>
      <c r="C50" s="39">
        <v>1549556</v>
      </c>
      <c r="D50" s="39">
        <v>1549556</v>
      </c>
      <c r="E50" s="39"/>
      <c r="F50" s="39">
        <v>8471636</v>
      </c>
      <c r="G50" s="39">
        <v>8471636</v>
      </c>
    </row>
    <row r="51" spans="1:7" x14ac:dyDescent="0.25">
      <c r="A51" s="40" t="s">
        <v>145</v>
      </c>
      <c r="B51" s="39">
        <v>272588.43999999994</v>
      </c>
      <c r="C51" s="39"/>
      <c r="D51" s="39"/>
      <c r="E51" s="39">
        <v>127829.19</v>
      </c>
      <c r="F51" s="39"/>
      <c r="G51" s="39"/>
    </row>
    <row r="52" spans="1:7" x14ac:dyDescent="0.25">
      <c r="A52" s="40" t="s">
        <v>146</v>
      </c>
      <c r="B52" s="39">
        <v>154208388.51000008</v>
      </c>
      <c r="C52" s="39">
        <v>159130467</v>
      </c>
      <c r="D52" s="39">
        <v>159130467</v>
      </c>
      <c r="E52" s="39">
        <v>162144784.08000013</v>
      </c>
      <c r="F52" s="39">
        <v>222918996</v>
      </c>
      <c r="G52" s="39">
        <v>222918996</v>
      </c>
    </row>
    <row r="53" spans="1:7" x14ac:dyDescent="0.25">
      <c r="A53" s="40" t="s">
        <v>147</v>
      </c>
      <c r="B53" s="39">
        <v>13916694.739999996</v>
      </c>
      <c r="C53" s="39">
        <v>13136627</v>
      </c>
      <c r="D53" s="39">
        <v>13136627</v>
      </c>
      <c r="E53" s="39">
        <v>13657828.130000005</v>
      </c>
      <c r="F53" s="39">
        <v>51272038</v>
      </c>
      <c r="G53" s="39">
        <v>51272038</v>
      </c>
    </row>
    <row r="54" spans="1:7" x14ac:dyDescent="0.25">
      <c r="A54" s="40" t="s">
        <v>148</v>
      </c>
      <c r="B54" s="39">
        <v>635075.02999999991</v>
      </c>
      <c r="C54" s="39">
        <v>787596</v>
      </c>
      <c r="D54" s="39">
        <v>787596</v>
      </c>
      <c r="E54" s="39">
        <v>410687.71000000008</v>
      </c>
      <c r="F54" s="39">
        <v>2397418</v>
      </c>
      <c r="G54" s="39">
        <v>2397418</v>
      </c>
    </row>
    <row r="55" spans="1:7" x14ac:dyDescent="0.25">
      <c r="A55" s="40" t="s">
        <v>149</v>
      </c>
      <c r="B55" s="39">
        <v>4049710.6900000004</v>
      </c>
      <c r="C55" s="39">
        <v>4363445</v>
      </c>
      <c r="D55" s="39">
        <v>4363445</v>
      </c>
      <c r="E55" s="39">
        <v>3950282.7999999989</v>
      </c>
      <c r="F55" s="39">
        <v>16436165</v>
      </c>
      <c r="G55" s="39">
        <v>16436165</v>
      </c>
    </row>
    <row r="56" spans="1:7" x14ac:dyDescent="0.25">
      <c r="A56" s="40" t="s">
        <v>150</v>
      </c>
      <c r="B56" s="39">
        <v>408680.86000000004</v>
      </c>
      <c r="C56" s="39">
        <v>468392</v>
      </c>
      <c r="D56" s="39">
        <v>468392</v>
      </c>
      <c r="E56" s="39">
        <v>420636.99999999994</v>
      </c>
      <c r="F56" s="39">
        <v>1860461</v>
      </c>
      <c r="G56" s="39">
        <v>1860461</v>
      </c>
    </row>
    <row r="57" spans="1:7" x14ac:dyDescent="0.25">
      <c r="A57" s="40" t="s">
        <v>151</v>
      </c>
      <c r="B57" s="39">
        <v>140202062.74999997</v>
      </c>
      <c r="C57" s="39">
        <v>166070998</v>
      </c>
      <c r="D57" s="39">
        <v>166070998</v>
      </c>
      <c r="E57" s="39">
        <v>144797928.52000004</v>
      </c>
      <c r="F57" s="39">
        <v>314454035</v>
      </c>
      <c r="G57" s="39">
        <v>314454035</v>
      </c>
    </row>
    <row r="58" spans="1:7" x14ac:dyDescent="0.25">
      <c r="A58" s="40" t="s">
        <v>152</v>
      </c>
      <c r="B58" s="39">
        <v>285150.14</v>
      </c>
      <c r="C58" s="39">
        <v>294401</v>
      </c>
      <c r="D58" s="39">
        <v>294401</v>
      </c>
      <c r="E58" s="39">
        <v>260274.66000000003</v>
      </c>
      <c r="F58" s="39">
        <v>774368</v>
      </c>
      <c r="G58" s="39">
        <v>774368</v>
      </c>
    </row>
    <row r="59" spans="1:7" x14ac:dyDescent="0.25">
      <c r="A59" s="40" t="s">
        <v>153</v>
      </c>
      <c r="B59" s="39">
        <v>102998.60999999999</v>
      </c>
      <c r="C59" s="39">
        <v>106626</v>
      </c>
      <c r="D59" s="39">
        <v>106626</v>
      </c>
      <c r="E59" s="39">
        <v>110678.84999999999</v>
      </c>
      <c r="F59" s="39">
        <v>381693</v>
      </c>
      <c r="G59" s="39">
        <v>381693</v>
      </c>
    </row>
    <row r="60" spans="1:7" x14ac:dyDescent="0.25">
      <c r="A60" s="40" t="s">
        <v>154</v>
      </c>
      <c r="B60" s="39">
        <v>97113.56</v>
      </c>
      <c r="C60" s="39">
        <v>100026</v>
      </c>
      <c r="D60" s="39">
        <v>100026</v>
      </c>
      <c r="E60" s="39">
        <v>127642.66000000002</v>
      </c>
      <c r="F60" s="39">
        <v>506479</v>
      </c>
      <c r="G60" s="39">
        <v>506479</v>
      </c>
    </row>
    <row r="61" spans="1:7" x14ac:dyDescent="0.25">
      <c r="A61" s="36" t="s">
        <v>155</v>
      </c>
      <c r="B61" s="37"/>
      <c r="C61" s="37"/>
      <c r="D61" s="37"/>
      <c r="E61" s="37"/>
      <c r="F61" s="37"/>
      <c r="G61" s="37"/>
    </row>
    <row r="62" spans="1:7" x14ac:dyDescent="0.25">
      <c r="A62" s="38" t="s">
        <v>156</v>
      </c>
      <c r="B62" s="39"/>
      <c r="C62" s="39"/>
      <c r="D62" s="39"/>
      <c r="E62" s="39"/>
      <c r="F62" s="39"/>
      <c r="G62" s="39"/>
    </row>
    <row r="63" spans="1:7" x14ac:dyDescent="0.25">
      <c r="A63" s="40" t="s">
        <v>157</v>
      </c>
      <c r="B63" s="39"/>
      <c r="C63" s="39"/>
      <c r="D63" s="39"/>
      <c r="E63" s="39"/>
      <c r="F63" s="39"/>
      <c r="G63" s="39"/>
    </row>
    <row r="64" spans="1:7" s="47" customFormat="1" x14ac:dyDescent="0.25">
      <c r="A64" s="45" t="s">
        <v>158</v>
      </c>
      <c r="B64" s="46">
        <v>409480720.04999983</v>
      </c>
      <c r="C64" s="46">
        <v>477164010</v>
      </c>
      <c r="D64" s="46">
        <v>477164010</v>
      </c>
      <c r="E64" s="46">
        <v>420820190.93000001</v>
      </c>
      <c r="F64" s="46">
        <v>1005515675</v>
      </c>
      <c r="G64" s="46">
        <v>1005515675</v>
      </c>
    </row>
    <row r="65" spans="1:7" x14ac:dyDescent="0.25">
      <c r="A65" s="36" t="s">
        <v>159</v>
      </c>
      <c r="B65" s="37">
        <v>396040214.43999982</v>
      </c>
      <c r="C65" s="37">
        <v>463320285</v>
      </c>
      <c r="D65" s="37">
        <v>463320285</v>
      </c>
      <c r="E65" s="37">
        <v>403860955.89999998</v>
      </c>
      <c r="F65" s="37">
        <v>970206617</v>
      </c>
      <c r="G65" s="37">
        <v>970206617</v>
      </c>
    </row>
    <row r="66" spans="1:7" x14ac:dyDescent="0.25">
      <c r="A66" s="38" t="s">
        <v>160</v>
      </c>
      <c r="B66" s="39">
        <v>31399610.300000001</v>
      </c>
      <c r="C66" s="39">
        <v>32841575</v>
      </c>
      <c r="D66" s="39">
        <v>32841575</v>
      </c>
      <c r="E66" s="39">
        <v>29227787.060000002</v>
      </c>
      <c r="F66" s="39">
        <v>128180097</v>
      </c>
      <c r="G66" s="39">
        <v>128180097</v>
      </c>
    </row>
    <row r="67" spans="1:7" x14ac:dyDescent="0.25">
      <c r="A67" s="40" t="s">
        <v>161</v>
      </c>
      <c r="B67" s="39">
        <v>20839443.699999996</v>
      </c>
      <c r="C67" s="39">
        <v>21964622</v>
      </c>
      <c r="D67" s="39">
        <v>21964622</v>
      </c>
      <c r="E67" s="39">
        <v>19787734.050000001</v>
      </c>
      <c r="F67" s="39">
        <v>90711151</v>
      </c>
      <c r="G67" s="39">
        <v>90711151</v>
      </c>
    </row>
    <row r="68" spans="1:7" x14ac:dyDescent="0.25">
      <c r="A68" s="40" t="s">
        <v>162</v>
      </c>
      <c r="B68" s="39">
        <v>1394673.5799999998</v>
      </c>
      <c r="C68" s="39">
        <v>1436511</v>
      </c>
      <c r="D68" s="39">
        <v>1436511</v>
      </c>
      <c r="E68" s="39">
        <v>734620.86</v>
      </c>
      <c r="F68" s="39">
        <v>4375346</v>
      </c>
      <c r="G68" s="39">
        <v>4375346</v>
      </c>
    </row>
    <row r="69" spans="1:7" x14ac:dyDescent="0.25">
      <c r="A69" s="40" t="s">
        <v>163</v>
      </c>
      <c r="B69" s="39">
        <v>1138126.7</v>
      </c>
      <c r="C69" s="39">
        <v>1172273</v>
      </c>
      <c r="D69" s="39">
        <v>1172273</v>
      </c>
      <c r="E69" s="39">
        <v>1237028.2700000003</v>
      </c>
      <c r="F69" s="39">
        <v>3867666</v>
      </c>
      <c r="G69" s="39">
        <v>3867666</v>
      </c>
    </row>
    <row r="70" spans="1:7" x14ac:dyDescent="0.25">
      <c r="A70" s="40" t="s">
        <v>164</v>
      </c>
      <c r="B70" s="39">
        <v>4877612.4300000006</v>
      </c>
      <c r="C70" s="39">
        <v>5023945</v>
      </c>
      <c r="D70" s="39">
        <v>5023945</v>
      </c>
      <c r="E70" s="39">
        <v>4437009.41</v>
      </c>
      <c r="F70" s="39">
        <v>17581906</v>
      </c>
      <c r="G70" s="39">
        <v>17581906</v>
      </c>
    </row>
    <row r="71" spans="1:7" x14ac:dyDescent="0.25">
      <c r="A71" s="40" t="s">
        <v>165</v>
      </c>
      <c r="B71" s="39">
        <v>37.5</v>
      </c>
      <c r="C71" s="39">
        <v>39</v>
      </c>
      <c r="D71" s="39">
        <v>39</v>
      </c>
      <c r="E71" s="39">
        <v>2497.5</v>
      </c>
      <c r="F71" s="39">
        <v>7751</v>
      </c>
      <c r="G71" s="39">
        <v>7751</v>
      </c>
    </row>
    <row r="72" spans="1:7" x14ac:dyDescent="0.25">
      <c r="A72" s="40" t="s">
        <v>166</v>
      </c>
      <c r="B72" s="39">
        <v>32125.950000000004</v>
      </c>
      <c r="C72" s="39">
        <v>33090</v>
      </c>
      <c r="D72" s="39">
        <v>33090</v>
      </c>
      <c r="E72" s="39">
        <v>4918.6899999999996</v>
      </c>
      <c r="F72" s="39">
        <v>217926</v>
      </c>
      <c r="G72" s="39">
        <v>217926</v>
      </c>
    </row>
    <row r="73" spans="1:7" x14ac:dyDescent="0.25">
      <c r="A73" s="40" t="s">
        <v>167</v>
      </c>
      <c r="B73" s="39">
        <v>422.45</v>
      </c>
      <c r="C73" s="39">
        <v>435</v>
      </c>
      <c r="D73" s="39">
        <v>435</v>
      </c>
      <c r="E73" s="39"/>
      <c r="F73" s="39">
        <v>3213</v>
      </c>
      <c r="G73" s="39">
        <v>3213</v>
      </c>
    </row>
    <row r="74" spans="1:7" x14ac:dyDescent="0.25">
      <c r="A74" s="40" t="s">
        <v>168</v>
      </c>
      <c r="B74" s="39"/>
      <c r="C74" s="39"/>
      <c r="D74" s="39"/>
      <c r="E74" s="39"/>
      <c r="F74" s="39"/>
      <c r="G74" s="39"/>
    </row>
    <row r="75" spans="1:7" x14ac:dyDescent="0.25">
      <c r="A75" s="40" t="s">
        <v>169</v>
      </c>
      <c r="B75" s="39">
        <v>20808.5</v>
      </c>
      <c r="C75" s="39">
        <v>21431</v>
      </c>
      <c r="D75" s="39">
        <v>21431</v>
      </c>
      <c r="E75" s="39">
        <v>26390.850000000006</v>
      </c>
      <c r="F75" s="39">
        <v>72067</v>
      </c>
      <c r="G75" s="39">
        <v>72067</v>
      </c>
    </row>
    <row r="76" spans="1:7" x14ac:dyDescent="0.25">
      <c r="A76" s="40" t="s">
        <v>170</v>
      </c>
      <c r="B76" s="39">
        <v>96939.59</v>
      </c>
      <c r="C76" s="39">
        <v>99847</v>
      </c>
      <c r="D76" s="39">
        <v>99847</v>
      </c>
      <c r="E76" s="39">
        <v>256354.34</v>
      </c>
      <c r="F76" s="39">
        <v>204196</v>
      </c>
      <c r="G76" s="39">
        <v>204196</v>
      </c>
    </row>
    <row r="77" spans="1:7" x14ac:dyDescent="0.25">
      <c r="A77" s="40" t="s">
        <v>171</v>
      </c>
      <c r="B77" s="39">
        <v>5357.8899999999994</v>
      </c>
      <c r="C77" s="39">
        <v>5519</v>
      </c>
      <c r="D77" s="39">
        <v>5519</v>
      </c>
      <c r="E77" s="39">
        <v>1129.44</v>
      </c>
      <c r="F77" s="39">
        <v>14561</v>
      </c>
      <c r="G77" s="39">
        <v>14561</v>
      </c>
    </row>
    <row r="78" spans="1:7" x14ac:dyDescent="0.25">
      <c r="A78" s="40" t="s">
        <v>172</v>
      </c>
      <c r="B78" s="39">
        <v>1672.3500000000001</v>
      </c>
      <c r="C78" s="39">
        <v>1722</v>
      </c>
      <c r="D78" s="39">
        <v>1722</v>
      </c>
      <c r="E78" s="39">
        <v>422.45</v>
      </c>
      <c r="F78" s="39">
        <v>10162</v>
      </c>
      <c r="G78" s="39">
        <v>10162</v>
      </c>
    </row>
    <row r="79" spans="1:7" x14ac:dyDescent="0.25">
      <c r="A79" s="40" t="s">
        <v>173</v>
      </c>
      <c r="B79" s="39">
        <v>32770.600000000006</v>
      </c>
      <c r="C79" s="39">
        <v>33753</v>
      </c>
      <c r="D79" s="39">
        <v>33753</v>
      </c>
      <c r="E79" s="39">
        <v>24111.3</v>
      </c>
      <c r="F79" s="39">
        <v>122775</v>
      </c>
      <c r="G79" s="39">
        <v>122775</v>
      </c>
    </row>
    <row r="80" spans="1:7" x14ac:dyDescent="0.25">
      <c r="A80" s="40" t="s">
        <v>174</v>
      </c>
      <c r="B80" s="39"/>
      <c r="C80" s="39">
        <v>0</v>
      </c>
      <c r="D80" s="39">
        <v>0</v>
      </c>
      <c r="E80" s="39"/>
      <c r="F80" s="39">
        <v>2712</v>
      </c>
      <c r="G80" s="39">
        <v>2712</v>
      </c>
    </row>
    <row r="81" spans="1:7" x14ac:dyDescent="0.25">
      <c r="A81" s="40" t="s">
        <v>175</v>
      </c>
      <c r="B81" s="39">
        <v>6948.25</v>
      </c>
      <c r="C81" s="39">
        <v>7156</v>
      </c>
      <c r="D81" s="39">
        <v>7156</v>
      </c>
      <c r="E81" s="39">
        <v>3873.7500000000005</v>
      </c>
      <c r="F81" s="39">
        <v>44561</v>
      </c>
      <c r="G81" s="39">
        <v>44561</v>
      </c>
    </row>
    <row r="82" spans="1:7" x14ac:dyDescent="0.25">
      <c r="A82" s="40" t="s">
        <v>176</v>
      </c>
      <c r="B82" s="39">
        <v>271145.17000000004</v>
      </c>
      <c r="C82" s="39">
        <v>279279</v>
      </c>
      <c r="D82" s="39">
        <v>279279</v>
      </c>
      <c r="E82" s="39">
        <v>115968.04000000002</v>
      </c>
      <c r="F82" s="39">
        <v>1047584</v>
      </c>
      <c r="G82" s="39">
        <v>1047584</v>
      </c>
    </row>
    <row r="83" spans="1:7" x14ac:dyDescent="0.25">
      <c r="A83" s="40" t="s">
        <v>177</v>
      </c>
      <c r="B83" s="39">
        <v>2515.25</v>
      </c>
      <c r="C83" s="39">
        <v>2591</v>
      </c>
      <c r="D83" s="39">
        <v>2591</v>
      </c>
      <c r="E83" s="39">
        <v>434.4</v>
      </c>
      <c r="F83" s="39">
        <v>5851</v>
      </c>
      <c r="G83" s="39">
        <v>5851</v>
      </c>
    </row>
    <row r="84" spans="1:7" x14ac:dyDescent="0.25">
      <c r="A84" s="40" t="s">
        <v>178</v>
      </c>
      <c r="B84" s="39"/>
      <c r="C84" s="39"/>
      <c r="D84" s="39"/>
      <c r="E84" s="39"/>
      <c r="F84" s="39"/>
      <c r="G84" s="39"/>
    </row>
    <row r="85" spans="1:7" x14ac:dyDescent="0.25">
      <c r="A85" s="40" t="s">
        <v>179</v>
      </c>
      <c r="B85" s="39">
        <v>159660.10000000003</v>
      </c>
      <c r="C85" s="39">
        <v>164449</v>
      </c>
      <c r="D85" s="39">
        <v>164449</v>
      </c>
      <c r="E85" s="39">
        <v>162876.75</v>
      </c>
      <c r="F85" s="39">
        <v>637598</v>
      </c>
      <c r="G85" s="39">
        <v>637598</v>
      </c>
    </row>
    <row r="86" spans="1:7" x14ac:dyDescent="0.25">
      <c r="A86" s="40" t="s">
        <v>180</v>
      </c>
      <c r="B86" s="39">
        <v>0</v>
      </c>
      <c r="C86" s="39">
        <v>0</v>
      </c>
      <c r="D86" s="39">
        <v>0</v>
      </c>
      <c r="E86" s="39">
        <v>260.64</v>
      </c>
      <c r="F86" s="39">
        <v>1044</v>
      </c>
      <c r="G86" s="39">
        <v>1044</v>
      </c>
    </row>
    <row r="87" spans="1:7" x14ac:dyDescent="0.25">
      <c r="A87" s="40" t="s">
        <v>181</v>
      </c>
      <c r="B87" s="39">
        <v>0</v>
      </c>
      <c r="C87" s="39"/>
      <c r="D87" s="39"/>
      <c r="E87" s="39"/>
      <c r="F87" s="39"/>
      <c r="G87" s="39"/>
    </row>
    <row r="88" spans="1:7" x14ac:dyDescent="0.25">
      <c r="A88" s="40" t="s">
        <v>182</v>
      </c>
      <c r="B88" s="39">
        <v>64521.72</v>
      </c>
      <c r="C88" s="39">
        <v>66457</v>
      </c>
      <c r="D88" s="39">
        <v>66457</v>
      </c>
      <c r="E88" s="39">
        <v>46070.560000000012</v>
      </c>
      <c r="F88" s="39">
        <v>242938</v>
      </c>
      <c r="G88" s="39">
        <v>242938</v>
      </c>
    </row>
    <row r="89" spans="1:7" x14ac:dyDescent="0.25">
      <c r="A89" s="40" t="s">
        <v>183</v>
      </c>
      <c r="B89" s="39">
        <v>2165.62</v>
      </c>
      <c r="C89" s="39">
        <v>2230</v>
      </c>
      <c r="D89" s="39">
        <v>2230</v>
      </c>
      <c r="E89" s="39">
        <v>3627.45</v>
      </c>
      <c r="F89" s="39">
        <v>16168</v>
      </c>
      <c r="G89" s="39">
        <v>16168</v>
      </c>
    </row>
    <row r="90" spans="1:7" x14ac:dyDescent="0.25">
      <c r="A90" s="40" t="s">
        <v>184</v>
      </c>
      <c r="B90" s="39">
        <v>337.96</v>
      </c>
      <c r="C90" s="39">
        <v>348</v>
      </c>
      <c r="D90" s="39">
        <v>348</v>
      </c>
      <c r="E90" s="39">
        <v>2225.42</v>
      </c>
      <c r="F90" s="39">
        <v>5551</v>
      </c>
      <c r="G90" s="39">
        <v>5551</v>
      </c>
    </row>
    <row r="91" spans="1:7" x14ac:dyDescent="0.25">
      <c r="A91" s="40" t="s">
        <v>185</v>
      </c>
      <c r="B91" s="39">
        <v>71152.55</v>
      </c>
      <c r="C91" s="39">
        <v>73286</v>
      </c>
      <c r="D91" s="39">
        <v>73286</v>
      </c>
      <c r="E91" s="39">
        <v>64782.7</v>
      </c>
      <c r="F91" s="39">
        <v>289114</v>
      </c>
      <c r="G91" s="39">
        <v>289114</v>
      </c>
    </row>
    <row r="92" spans="1:7" x14ac:dyDescent="0.25">
      <c r="A92" s="40" t="s">
        <v>186</v>
      </c>
      <c r="B92" s="39">
        <v>208054.86000000002</v>
      </c>
      <c r="C92" s="39">
        <v>214293</v>
      </c>
      <c r="D92" s="39">
        <v>214293</v>
      </c>
      <c r="E92" s="39">
        <v>151212.70000000001</v>
      </c>
      <c r="F92" s="39">
        <v>560388</v>
      </c>
      <c r="G92" s="39">
        <v>560388</v>
      </c>
    </row>
    <row r="93" spans="1:7" x14ac:dyDescent="0.25">
      <c r="A93" s="40" t="s">
        <v>187</v>
      </c>
      <c r="B93" s="39">
        <v>114846.42</v>
      </c>
      <c r="C93" s="39">
        <v>118290</v>
      </c>
      <c r="D93" s="39">
        <v>118290</v>
      </c>
      <c r="E93" s="39">
        <v>128615.73999999999</v>
      </c>
      <c r="F93" s="39">
        <v>393454</v>
      </c>
      <c r="G93" s="39">
        <v>393454</v>
      </c>
    </row>
    <row r="94" spans="1:7" x14ac:dyDescent="0.25">
      <c r="A94" s="40" t="s">
        <v>188</v>
      </c>
      <c r="B94" s="39">
        <v>28199.740000000005</v>
      </c>
      <c r="C94" s="39">
        <v>29044</v>
      </c>
      <c r="D94" s="39">
        <v>29044</v>
      </c>
      <c r="E94" s="39">
        <v>32651.119999999995</v>
      </c>
      <c r="F94" s="39">
        <v>100336</v>
      </c>
      <c r="G94" s="39">
        <v>100336</v>
      </c>
    </row>
    <row r="95" spans="1:7" x14ac:dyDescent="0.25">
      <c r="A95" s="40" t="s">
        <v>189</v>
      </c>
      <c r="B95" s="39"/>
      <c r="C95" s="39"/>
      <c r="D95" s="39"/>
      <c r="E95" s="39"/>
      <c r="F95" s="39"/>
      <c r="G95" s="39"/>
    </row>
    <row r="96" spans="1:7" x14ac:dyDescent="0.25">
      <c r="A96" s="40" t="s">
        <v>190</v>
      </c>
      <c r="B96" s="39">
        <v>37801.099999999991</v>
      </c>
      <c r="C96" s="39">
        <v>38935</v>
      </c>
      <c r="D96" s="39">
        <v>38935</v>
      </c>
      <c r="E96" s="39">
        <v>23182.75</v>
      </c>
      <c r="F96" s="39">
        <v>127974</v>
      </c>
      <c r="G96" s="39">
        <v>127974</v>
      </c>
    </row>
    <row r="97" spans="1:7" x14ac:dyDescent="0.25">
      <c r="A97" s="40" t="s">
        <v>191</v>
      </c>
      <c r="B97" s="39">
        <v>1800.43</v>
      </c>
      <c r="C97" s="39">
        <v>1854</v>
      </c>
      <c r="D97" s="39">
        <v>1854</v>
      </c>
      <c r="E97" s="39">
        <v>7713.0300000000007</v>
      </c>
      <c r="F97" s="39">
        <v>7396</v>
      </c>
      <c r="G97" s="39">
        <v>7396</v>
      </c>
    </row>
    <row r="98" spans="1:7" x14ac:dyDescent="0.25">
      <c r="A98" s="40" t="s">
        <v>192</v>
      </c>
      <c r="B98" s="39">
        <v>50830.92</v>
      </c>
      <c r="C98" s="39">
        <v>52356</v>
      </c>
      <c r="D98" s="39">
        <v>52356</v>
      </c>
      <c r="E98" s="39">
        <v>35821.819999999992</v>
      </c>
      <c r="F98" s="39">
        <v>192322</v>
      </c>
      <c r="G98" s="39">
        <v>192322</v>
      </c>
    </row>
    <row r="99" spans="1:7" x14ac:dyDescent="0.25">
      <c r="A99" s="40" t="s">
        <v>193</v>
      </c>
      <c r="B99" s="39">
        <v>1722284.3500000003</v>
      </c>
      <c r="C99" s="39">
        <v>1773949</v>
      </c>
      <c r="D99" s="39">
        <v>1773949</v>
      </c>
      <c r="E99" s="39">
        <v>1692899.7299999997</v>
      </c>
      <c r="F99" s="39">
        <v>6595468</v>
      </c>
      <c r="G99" s="39">
        <v>6595468</v>
      </c>
    </row>
    <row r="100" spans="1:7" x14ac:dyDescent="0.25">
      <c r="A100" s="40" t="s">
        <v>194</v>
      </c>
      <c r="B100" s="39">
        <v>152525.65</v>
      </c>
      <c r="C100" s="39">
        <v>157099</v>
      </c>
      <c r="D100" s="39">
        <v>157099</v>
      </c>
      <c r="E100" s="39">
        <v>164111.85000000003</v>
      </c>
      <c r="F100" s="39">
        <v>518063</v>
      </c>
      <c r="G100" s="39">
        <v>518063</v>
      </c>
    </row>
    <row r="101" spans="1:7" x14ac:dyDescent="0.25">
      <c r="A101" s="40" t="s">
        <v>195</v>
      </c>
      <c r="B101" s="39">
        <v>61978.249999999993</v>
      </c>
      <c r="C101" s="39">
        <v>63836</v>
      </c>
      <c r="D101" s="39">
        <v>63836</v>
      </c>
      <c r="E101" s="39">
        <v>72541.25</v>
      </c>
      <c r="F101" s="39">
        <v>180277</v>
      </c>
      <c r="G101" s="39">
        <v>180277</v>
      </c>
    </row>
    <row r="102" spans="1:7" x14ac:dyDescent="0.25">
      <c r="A102" s="40" t="s">
        <v>196</v>
      </c>
      <c r="B102" s="39"/>
      <c r="C102" s="39"/>
      <c r="D102" s="39"/>
      <c r="E102" s="39"/>
      <c r="F102" s="39"/>
      <c r="G102" s="39"/>
    </row>
    <row r="103" spans="1:7" x14ac:dyDescent="0.25">
      <c r="A103" s="40" t="s">
        <v>197</v>
      </c>
      <c r="B103" s="39">
        <v>2850.72</v>
      </c>
      <c r="C103" s="39">
        <v>2936</v>
      </c>
      <c r="D103" s="39">
        <v>2936</v>
      </c>
      <c r="E103" s="39">
        <v>6700.2</v>
      </c>
      <c r="F103" s="39">
        <v>22578</v>
      </c>
      <c r="G103" s="39">
        <v>22578</v>
      </c>
    </row>
    <row r="104" spans="1:7" x14ac:dyDescent="0.25">
      <c r="A104" s="38" t="s">
        <v>198</v>
      </c>
      <c r="B104" s="39">
        <v>1668922.0499999998</v>
      </c>
      <c r="C104" s="39">
        <v>1968980</v>
      </c>
      <c r="D104" s="39">
        <v>1968980</v>
      </c>
      <c r="E104" s="39">
        <v>1142653.4800000004</v>
      </c>
      <c r="F104" s="39">
        <v>5993532</v>
      </c>
      <c r="G104" s="39">
        <v>5993532</v>
      </c>
    </row>
    <row r="105" spans="1:7" x14ac:dyDescent="0.25">
      <c r="A105" s="40" t="s">
        <v>199</v>
      </c>
      <c r="B105" s="39">
        <v>585578.49999999977</v>
      </c>
      <c r="C105" s="39">
        <v>853146</v>
      </c>
      <c r="D105" s="39">
        <v>853146</v>
      </c>
      <c r="E105" s="39">
        <v>350871.64</v>
      </c>
      <c r="F105" s="39">
        <v>3264794</v>
      </c>
      <c r="G105" s="39">
        <v>3264794</v>
      </c>
    </row>
    <row r="106" spans="1:7" x14ac:dyDescent="0.25">
      <c r="A106" s="40" t="s">
        <v>200</v>
      </c>
      <c r="B106" s="39"/>
      <c r="C106" s="39">
        <v>0</v>
      </c>
      <c r="D106" s="39">
        <v>0</v>
      </c>
      <c r="E106" s="39">
        <v>86.88</v>
      </c>
      <c r="F106" s="39">
        <v>2843</v>
      </c>
      <c r="G106" s="39">
        <v>2843</v>
      </c>
    </row>
    <row r="107" spans="1:7" x14ac:dyDescent="0.25">
      <c r="A107" s="40" t="s">
        <v>201</v>
      </c>
      <c r="B107" s="39">
        <v>2092.8000000000002</v>
      </c>
      <c r="C107" s="39">
        <v>2155</v>
      </c>
      <c r="D107" s="39">
        <v>2155</v>
      </c>
      <c r="E107" s="39">
        <v>1467.4</v>
      </c>
      <c r="F107" s="39">
        <v>4080</v>
      </c>
      <c r="G107" s="39">
        <v>4080</v>
      </c>
    </row>
    <row r="108" spans="1:7" x14ac:dyDescent="0.25">
      <c r="A108" s="40" t="s">
        <v>202</v>
      </c>
      <c r="B108" s="39">
        <v>50233.150000000009</v>
      </c>
      <c r="C108" s="39">
        <v>51739</v>
      </c>
      <c r="D108" s="39">
        <v>51739</v>
      </c>
      <c r="E108" s="39">
        <v>40287</v>
      </c>
      <c r="F108" s="39">
        <v>154787</v>
      </c>
      <c r="G108" s="39">
        <v>154787</v>
      </c>
    </row>
    <row r="109" spans="1:7" x14ac:dyDescent="0.25">
      <c r="A109" s="40" t="s">
        <v>203</v>
      </c>
      <c r="B109" s="39">
        <v>315.64</v>
      </c>
      <c r="C109" s="39">
        <v>324</v>
      </c>
      <c r="D109" s="39">
        <v>324</v>
      </c>
      <c r="E109" s="39">
        <v>1087.3600000000001</v>
      </c>
      <c r="F109" s="39">
        <v>3626</v>
      </c>
      <c r="G109" s="39">
        <v>3626</v>
      </c>
    </row>
    <row r="110" spans="1:7" x14ac:dyDescent="0.25">
      <c r="A110" s="40" t="s">
        <v>204</v>
      </c>
      <c r="B110" s="39">
        <v>844.9</v>
      </c>
      <c r="C110" s="39">
        <v>870</v>
      </c>
      <c r="D110" s="39">
        <v>870</v>
      </c>
      <c r="E110" s="39"/>
      <c r="F110" s="39">
        <v>4032</v>
      </c>
      <c r="G110" s="39">
        <v>4032</v>
      </c>
    </row>
    <row r="111" spans="1:7" x14ac:dyDescent="0.25">
      <c r="A111" s="40" t="s">
        <v>205</v>
      </c>
      <c r="B111" s="39">
        <v>22769.040000000005</v>
      </c>
      <c r="C111" s="39">
        <v>23452</v>
      </c>
      <c r="D111" s="39">
        <v>23452</v>
      </c>
      <c r="E111" s="39">
        <v>20452.78</v>
      </c>
      <c r="F111" s="39">
        <v>80956</v>
      </c>
      <c r="G111" s="39">
        <v>80956</v>
      </c>
    </row>
    <row r="112" spans="1:7" x14ac:dyDescent="0.25">
      <c r="A112" s="40" t="s">
        <v>206</v>
      </c>
      <c r="B112" s="39">
        <v>583999.63</v>
      </c>
      <c r="C112" s="39">
        <v>601515</v>
      </c>
      <c r="D112" s="39">
        <v>601515</v>
      </c>
      <c r="E112" s="39">
        <v>215104.70000000004</v>
      </c>
      <c r="F112" s="39">
        <v>981282</v>
      </c>
      <c r="G112" s="39">
        <v>981282</v>
      </c>
    </row>
    <row r="113" spans="1:7" x14ac:dyDescent="0.25">
      <c r="A113" s="40" t="s">
        <v>207</v>
      </c>
      <c r="B113" s="39">
        <v>0</v>
      </c>
      <c r="C113" s="39">
        <v>0</v>
      </c>
      <c r="D113" s="39">
        <v>0</v>
      </c>
      <c r="E113" s="39"/>
      <c r="F113" s="39">
        <v>87</v>
      </c>
      <c r="G113" s="39">
        <v>87</v>
      </c>
    </row>
    <row r="114" spans="1:7" x14ac:dyDescent="0.25">
      <c r="A114" s="40" t="s">
        <v>208</v>
      </c>
      <c r="B114" s="39">
        <v>39278.040000000008</v>
      </c>
      <c r="C114" s="39">
        <v>40456</v>
      </c>
      <c r="D114" s="39">
        <v>40456</v>
      </c>
      <c r="E114" s="39">
        <v>31889.16</v>
      </c>
      <c r="F114" s="39">
        <v>176147</v>
      </c>
      <c r="G114" s="39">
        <v>176147</v>
      </c>
    </row>
    <row r="115" spans="1:7" x14ac:dyDescent="0.25">
      <c r="A115" s="40" t="s">
        <v>209</v>
      </c>
      <c r="B115" s="39">
        <v>368466.85</v>
      </c>
      <c r="C115" s="39">
        <v>379520</v>
      </c>
      <c r="D115" s="39">
        <v>379520</v>
      </c>
      <c r="E115" s="39">
        <v>401699.36</v>
      </c>
      <c r="F115" s="39">
        <v>1227709</v>
      </c>
      <c r="G115" s="39">
        <v>1227709</v>
      </c>
    </row>
    <row r="116" spans="1:7" x14ac:dyDescent="0.25">
      <c r="A116" s="40" t="s">
        <v>210</v>
      </c>
      <c r="B116" s="39">
        <v>15343.5</v>
      </c>
      <c r="C116" s="39">
        <v>15803</v>
      </c>
      <c r="D116" s="39">
        <v>15803</v>
      </c>
      <c r="E116" s="39">
        <v>8437</v>
      </c>
      <c r="F116" s="39">
        <v>92080</v>
      </c>
      <c r="G116" s="39">
        <v>92080</v>
      </c>
    </row>
    <row r="117" spans="1:7" x14ac:dyDescent="0.25">
      <c r="A117" s="40" t="s">
        <v>211</v>
      </c>
      <c r="B117" s="39">
        <v>0</v>
      </c>
      <c r="C117" s="39">
        <v>0</v>
      </c>
      <c r="D117" s="39">
        <v>0</v>
      </c>
      <c r="E117" s="39">
        <v>1661.36</v>
      </c>
      <c r="F117" s="39">
        <v>1109</v>
      </c>
      <c r="G117" s="39">
        <v>1109</v>
      </c>
    </row>
    <row r="118" spans="1:7" x14ac:dyDescent="0.25">
      <c r="A118" s="40" t="s">
        <v>1493</v>
      </c>
      <c r="B118" s="39"/>
      <c r="C118" s="39"/>
      <c r="D118" s="39"/>
      <c r="E118" s="39">
        <v>69608.84</v>
      </c>
      <c r="F118" s="39"/>
      <c r="G118" s="39"/>
    </row>
    <row r="119" spans="1:7" x14ac:dyDescent="0.25">
      <c r="A119" s="38" t="s">
        <v>212</v>
      </c>
      <c r="B119" s="39">
        <v>10590937.039999999</v>
      </c>
      <c r="C119" s="39">
        <v>10908624</v>
      </c>
      <c r="D119" s="39">
        <v>10908624</v>
      </c>
      <c r="E119" s="39">
        <v>9995262.8499999996</v>
      </c>
      <c r="F119" s="39">
        <v>41090411</v>
      </c>
      <c r="G119" s="39">
        <v>41090411</v>
      </c>
    </row>
    <row r="120" spans="1:7" x14ac:dyDescent="0.25">
      <c r="A120" s="40" t="s">
        <v>213</v>
      </c>
      <c r="B120" s="39">
        <v>753.78</v>
      </c>
      <c r="C120" s="39">
        <v>776</v>
      </c>
      <c r="D120" s="39">
        <v>776</v>
      </c>
      <c r="E120" s="39">
        <v>528.19999999999993</v>
      </c>
      <c r="F120" s="39">
        <v>3842</v>
      </c>
      <c r="G120" s="39">
        <v>3842</v>
      </c>
    </row>
    <row r="121" spans="1:7" x14ac:dyDescent="0.25">
      <c r="A121" s="40" t="s">
        <v>214</v>
      </c>
      <c r="B121" s="39">
        <v>223818.6</v>
      </c>
      <c r="C121" s="39">
        <v>230523</v>
      </c>
      <c r="D121" s="39">
        <v>230523</v>
      </c>
      <c r="E121" s="39">
        <v>188782.62</v>
      </c>
      <c r="F121" s="39">
        <v>709235</v>
      </c>
      <c r="G121" s="39">
        <v>709235</v>
      </c>
    </row>
    <row r="122" spans="1:7" x14ac:dyDescent="0.25">
      <c r="A122" s="40" t="s">
        <v>215</v>
      </c>
      <c r="B122" s="39">
        <v>321523.37000000011</v>
      </c>
      <c r="C122" s="39">
        <v>331161</v>
      </c>
      <c r="D122" s="39">
        <v>331161</v>
      </c>
      <c r="E122" s="39">
        <v>252064.12000000008</v>
      </c>
      <c r="F122" s="39">
        <v>1740126</v>
      </c>
      <c r="G122" s="39">
        <v>1740126</v>
      </c>
    </row>
    <row r="123" spans="1:7" x14ac:dyDescent="0.25">
      <c r="A123" s="40" t="s">
        <v>216</v>
      </c>
      <c r="B123" s="39">
        <v>275271.85000000009</v>
      </c>
      <c r="C123" s="39">
        <v>283519</v>
      </c>
      <c r="D123" s="39">
        <v>283519</v>
      </c>
      <c r="E123" s="39">
        <v>274731.53000000009</v>
      </c>
      <c r="F123" s="39">
        <v>863689</v>
      </c>
      <c r="G123" s="39">
        <v>863689</v>
      </c>
    </row>
    <row r="124" spans="1:7" x14ac:dyDescent="0.25">
      <c r="A124" s="40" t="s">
        <v>217</v>
      </c>
      <c r="B124" s="39">
        <v>674684.69</v>
      </c>
      <c r="C124" s="39">
        <v>694918</v>
      </c>
      <c r="D124" s="39">
        <v>694918</v>
      </c>
      <c r="E124" s="39">
        <v>631299.4300000004</v>
      </c>
      <c r="F124" s="39">
        <v>2075817</v>
      </c>
      <c r="G124" s="39">
        <v>2075817</v>
      </c>
    </row>
    <row r="125" spans="1:7" x14ac:dyDescent="0.25">
      <c r="A125" s="40" t="s">
        <v>218</v>
      </c>
      <c r="B125" s="39">
        <v>13304.45</v>
      </c>
      <c r="C125" s="39">
        <v>13702</v>
      </c>
      <c r="D125" s="39">
        <v>13702</v>
      </c>
      <c r="E125" s="39">
        <v>14590.349999999999</v>
      </c>
      <c r="F125" s="39">
        <v>48641</v>
      </c>
      <c r="G125" s="39">
        <v>48641</v>
      </c>
    </row>
    <row r="126" spans="1:7" x14ac:dyDescent="0.25">
      <c r="A126" s="40" t="s">
        <v>219</v>
      </c>
      <c r="B126" s="39">
        <v>79176.3</v>
      </c>
      <c r="C126" s="39">
        <v>81547</v>
      </c>
      <c r="D126" s="39">
        <v>81547</v>
      </c>
      <c r="E126" s="39">
        <v>78854.100000000006</v>
      </c>
      <c r="F126" s="39">
        <v>394956</v>
      </c>
      <c r="G126" s="39">
        <v>394956</v>
      </c>
    </row>
    <row r="127" spans="1:7" x14ac:dyDescent="0.25">
      <c r="A127" s="40" t="s">
        <v>220</v>
      </c>
      <c r="B127" s="39">
        <v>191950.97999999995</v>
      </c>
      <c r="C127" s="39">
        <v>197710</v>
      </c>
      <c r="D127" s="39">
        <v>197710</v>
      </c>
      <c r="E127" s="39">
        <v>169455.15000000002</v>
      </c>
      <c r="F127" s="39">
        <v>511069</v>
      </c>
      <c r="G127" s="39">
        <v>511069</v>
      </c>
    </row>
    <row r="128" spans="1:7" x14ac:dyDescent="0.25">
      <c r="A128" s="40" t="s">
        <v>221</v>
      </c>
      <c r="B128" s="39">
        <v>179001.04</v>
      </c>
      <c r="C128" s="39">
        <v>184371</v>
      </c>
      <c r="D128" s="39">
        <v>184371</v>
      </c>
      <c r="E128" s="39">
        <v>124858.4</v>
      </c>
      <c r="F128" s="39">
        <v>462056</v>
      </c>
      <c r="G128" s="39">
        <v>462056</v>
      </c>
    </row>
    <row r="129" spans="1:7" x14ac:dyDescent="0.25">
      <c r="A129" s="40" t="s">
        <v>222</v>
      </c>
      <c r="B129" s="39">
        <v>5175714.4900000012</v>
      </c>
      <c r="C129" s="39">
        <v>5330992</v>
      </c>
      <c r="D129" s="39">
        <v>5330992</v>
      </c>
      <c r="E129" s="39">
        <v>5253954.3699999992</v>
      </c>
      <c r="F129" s="39">
        <v>20140427</v>
      </c>
      <c r="G129" s="39">
        <v>20140427</v>
      </c>
    </row>
    <row r="130" spans="1:7" x14ac:dyDescent="0.25">
      <c r="A130" s="40" t="s">
        <v>223</v>
      </c>
      <c r="B130" s="39">
        <v>3973.83</v>
      </c>
      <c r="C130" s="39">
        <v>4092</v>
      </c>
      <c r="D130" s="39">
        <v>4092</v>
      </c>
      <c r="E130" s="39">
        <v>13149.239999999998</v>
      </c>
      <c r="F130" s="39">
        <v>81939</v>
      </c>
      <c r="G130" s="39">
        <v>81939</v>
      </c>
    </row>
    <row r="131" spans="1:7" x14ac:dyDescent="0.25">
      <c r="A131" s="40" t="s">
        <v>224</v>
      </c>
      <c r="B131" s="39">
        <v>462006.18</v>
      </c>
      <c r="C131" s="39">
        <v>475866</v>
      </c>
      <c r="D131" s="39">
        <v>475866</v>
      </c>
      <c r="E131" s="39">
        <v>112274.22</v>
      </c>
      <c r="F131" s="39">
        <v>837483</v>
      </c>
      <c r="G131" s="39">
        <v>837483</v>
      </c>
    </row>
    <row r="132" spans="1:7" x14ac:dyDescent="0.25">
      <c r="A132" s="40" t="s">
        <v>225</v>
      </c>
      <c r="B132" s="39">
        <v>169</v>
      </c>
      <c r="C132" s="39">
        <v>175</v>
      </c>
      <c r="D132" s="39">
        <v>175</v>
      </c>
      <c r="E132" s="39">
        <v>214.82</v>
      </c>
      <c r="F132" s="39">
        <v>1316</v>
      </c>
      <c r="G132" s="39">
        <v>1316</v>
      </c>
    </row>
    <row r="133" spans="1:7" x14ac:dyDescent="0.25">
      <c r="A133" s="40" t="s">
        <v>226</v>
      </c>
      <c r="B133" s="39">
        <v>921.6099999999999</v>
      </c>
      <c r="C133" s="39">
        <v>949</v>
      </c>
      <c r="D133" s="39">
        <v>949</v>
      </c>
      <c r="E133" s="39">
        <v>1542.33</v>
      </c>
      <c r="F133" s="39">
        <v>5230</v>
      </c>
      <c r="G133" s="39">
        <v>5230</v>
      </c>
    </row>
    <row r="134" spans="1:7" x14ac:dyDescent="0.25">
      <c r="A134" s="40" t="s">
        <v>227</v>
      </c>
      <c r="B134" s="39">
        <v>2988666.8699999987</v>
      </c>
      <c r="C134" s="39">
        <v>3078323</v>
      </c>
      <c r="D134" s="39">
        <v>3078323</v>
      </c>
      <c r="E134" s="39">
        <v>2878963.9699999997</v>
      </c>
      <c r="F134" s="39">
        <v>13214585</v>
      </c>
      <c r="G134" s="39">
        <v>13214585</v>
      </c>
    </row>
    <row r="135" spans="1:7" x14ac:dyDescent="0.25">
      <c r="A135" s="38" t="s">
        <v>228</v>
      </c>
      <c r="B135" s="39">
        <v>1136882.5599999998</v>
      </c>
      <c r="C135" s="39">
        <v>1170982</v>
      </c>
      <c r="D135" s="39">
        <v>1170982</v>
      </c>
      <c r="E135" s="39">
        <v>1177573.4399999997</v>
      </c>
      <c r="F135" s="39">
        <v>4651138</v>
      </c>
      <c r="G135" s="39">
        <v>4651138</v>
      </c>
    </row>
    <row r="136" spans="1:7" x14ac:dyDescent="0.25">
      <c r="A136" s="40" t="s">
        <v>229</v>
      </c>
      <c r="B136" s="39">
        <v>2833.7599999999998</v>
      </c>
      <c r="C136" s="39">
        <v>2918</v>
      </c>
      <c r="D136" s="39">
        <v>2918</v>
      </c>
      <c r="E136" s="39">
        <v>4986.46</v>
      </c>
      <c r="F136" s="39">
        <v>12957</v>
      </c>
      <c r="G136" s="39">
        <v>12957</v>
      </c>
    </row>
    <row r="137" spans="1:7" x14ac:dyDescent="0.25">
      <c r="A137" s="40" t="s">
        <v>230</v>
      </c>
      <c r="B137" s="39">
        <v>337.96</v>
      </c>
      <c r="C137" s="39">
        <v>348</v>
      </c>
      <c r="D137" s="39">
        <v>348</v>
      </c>
      <c r="E137" s="39"/>
      <c r="F137" s="39">
        <v>1448</v>
      </c>
      <c r="G137" s="39">
        <v>1448</v>
      </c>
    </row>
    <row r="138" spans="1:7" x14ac:dyDescent="0.25">
      <c r="A138" s="40" t="s">
        <v>231</v>
      </c>
      <c r="B138" s="39">
        <v>38794.44</v>
      </c>
      <c r="C138" s="39">
        <v>39957</v>
      </c>
      <c r="D138" s="39">
        <v>39957</v>
      </c>
      <c r="E138" s="39">
        <v>31903.5</v>
      </c>
      <c r="F138" s="39">
        <v>145134</v>
      </c>
      <c r="G138" s="39">
        <v>145134</v>
      </c>
    </row>
    <row r="139" spans="1:7" x14ac:dyDescent="0.25">
      <c r="A139" s="40" t="s">
        <v>232</v>
      </c>
      <c r="B139" s="39">
        <v>990.54</v>
      </c>
      <c r="C139" s="39">
        <v>1020</v>
      </c>
      <c r="D139" s="39">
        <v>1020</v>
      </c>
      <c r="E139" s="39">
        <v>3127.68</v>
      </c>
      <c r="F139" s="39">
        <v>5051</v>
      </c>
      <c r="G139" s="39">
        <v>5051</v>
      </c>
    </row>
    <row r="140" spans="1:7" x14ac:dyDescent="0.25">
      <c r="A140" s="40" t="s">
        <v>233</v>
      </c>
      <c r="B140" s="39">
        <v>36605.479999999996</v>
      </c>
      <c r="C140" s="39">
        <v>37703</v>
      </c>
      <c r="D140" s="39">
        <v>37703</v>
      </c>
      <c r="E140" s="39">
        <v>26355.839999999997</v>
      </c>
      <c r="F140" s="39">
        <v>148098</v>
      </c>
      <c r="G140" s="39">
        <v>148098</v>
      </c>
    </row>
    <row r="141" spans="1:7" x14ac:dyDescent="0.25">
      <c r="A141" s="40" t="s">
        <v>234</v>
      </c>
      <c r="B141" s="39">
        <v>0</v>
      </c>
      <c r="C141" s="39">
        <v>0</v>
      </c>
      <c r="D141" s="39">
        <v>0</v>
      </c>
      <c r="E141" s="39"/>
      <c r="F141" s="39">
        <v>4654</v>
      </c>
      <c r="G141" s="39">
        <v>4654</v>
      </c>
    </row>
    <row r="142" spans="1:7" x14ac:dyDescent="0.25">
      <c r="A142" s="40" t="s">
        <v>235</v>
      </c>
      <c r="B142" s="39">
        <v>337.96</v>
      </c>
      <c r="C142" s="39">
        <v>348</v>
      </c>
      <c r="D142" s="39">
        <v>348</v>
      </c>
      <c r="E142" s="39">
        <v>690.26</v>
      </c>
      <c r="F142" s="39">
        <v>861</v>
      </c>
      <c r="G142" s="39">
        <v>861</v>
      </c>
    </row>
    <row r="143" spans="1:7" x14ac:dyDescent="0.25">
      <c r="A143" s="40" t="s">
        <v>236</v>
      </c>
      <c r="B143" s="39"/>
      <c r="C143" s="39">
        <v>0</v>
      </c>
      <c r="D143" s="39">
        <v>0</v>
      </c>
      <c r="E143" s="39">
        <v>168.98</v>
      </c>
      <c r="F143" s="39">
        <v>510</v>
      </c>
      <c r="G143" s="39">
        <v>510</v>
      </c>
    </row>
    <row r="144" spans="1:7" x14ac:dyDescent="0.25">
      <c r="A144" s="40" t="s">
        <v>237</v>
      </c>
      <c r="B144" s="39">
        <v>8446.82</v>
      </c>
      <c r="C144" s="39">
        <v>8699</v>
      </c>
      <c r="D144" s="39">
        <v>8699</v>
      </c>
      <c r="E144" s="39">
        <v>8063.9499999999989</v>
      </c>
      <c r="F144" s="39">
        <v>35426</v>
      </c>
      <c r="G144" s="39">
        <v>35426</v>
      </c>
    </row>
    <row r="145" spans="1:7" x14ac:dyDescent="0.25">
      <c r="A145" s="40" t="s">
        <v>238</v>
      </c>
      <c r="B145" s="39">
        <v>136233.51</v>
      </c>
      <c r="C145" s="39">
        <v>140321</v>
      </c>
      <c r="D145" s="39">
        <v>140321</v>
      </c>
      <c r="E145" s="39">
        <v>55757.13</v>
      </c>
      <c r="F145" s="39">
        <v>334222</v>
      </c>
      <c r="G145" s="39">
        <v>334222</v>
      </c>
    </row>
    <row r="146" spans="1:7" x14ac:dyDescent="0.25">
      <c r="A146" s="40" t="s">
        <v>239</v>
      </c>
      <c r="B146" s="39">
        <v>869463.79999999981</v>
      </c>
      <c r="C146" s="39">
        <v>895551</v>
      </c>
      <c r="D146" s="39">
        <v>895551</v>
      </c>
      <c r="E146" s="39">
        <v>1013531.3999999997</v>
      </c>
      <c r="F146" s="39">
        <v>3817349</v>
      </c>
      <c r="G146" s="39">
        <v>3817349</v>
      </c>
    </row>
    <row r="147" spans="1:7" x14ac:dyDescent="0.25">
      <c r="A147" s="40" t="s">
        <v>1394</v>
      </c>
      <c r="B147" s="39">
        <v>0</v>
      </c>
      <c r="C147" s="39">
        <v>0</v>
      </c>
      <c r="D147" s="39">
        <v>0</v>
      </c>
      <c r="E147" s="39"/>
      <c r="F147" s="39">
        <v>435</v>
      </c>
      <c r="G147" s="39">
        <v>435</v>
      </c>
    </row>
    <row r="148" spans="1:7" x14ac:dyDescent="0.25">
      <c r="A148" s="40" t="s">
        <v>240</v>
      </c>
      <c r="B148" s="39">
        <v>660.3599999999999</v>
      </c>
      <c r="C148" s="39">
        <v>680</v>
      </c>
      <c r="D148" s="39">
        <v>680</v>
      </c>
      <c r="E148" s="39">
        <v>347.52</v>
      </c>
      <c r="F148" s="39">
        <v>1708</v>
      </c>
      <c r="G148" s="39">
        <v>1708</v>
      </c>
    </row>
    <row r="149" spans="1:7" x14ac:dyDescent="0.25">
      <c r="A149" s="40" t="s">
        <v>241</v>
      </c>
      <c r="B149" s="39">
        <v>15427.279999999999</v>
      </c>
      <c r="C149" s="39">
        <v>15888</v>
      </c>
      <c r="D149" s="39">
        <v>15888</v>
      </c>
      <c r="E149" s="39">
        <v>14133.599999999999</v>
      </c>
      <c r="F149" s="39">
        <v>54023</v>
      </c>
      <c r="G149" s="39">
        <v>54023</v>
      </c>
    </row>
    <row r="150" spans="1:7" x14ac:dyDescent="0.25">
      <c r="A150" s="40" t="s">
        <v>242</v>
      </c>
      <c r="B150" s="39">
        <v>161.19999999999999</v>
      </c>
      <c r="C150" s="39">
        <v>166</v>
      </c>
      <c r="D150" s="39">
        <v>166</v>
      </c>
      <c r="E150" s="39">
        <v>864.02</v>
      </c>
      <c r="F150" s="39">
        <v>3979</v>
      </c>
      <c r="G150" s="39">
        <v>3979</v>
      </c>
    </row>
    <row r="151" spans="1:7" x14ac:dyDescent="0.25">
      <c r="A151" s="40" t="s">
        <v>243</v>
      </c>
      <c r="B151" s="39">
        <v>11818.640000000001</v>
      </c>
      <c r="C151" s="39">
        <v>12172</v>
      </c>
      <c r="D151" s="39">
        <v>12172</v>
      </c>
      <c r="E151" s="39">
        <v>3296.66</v>
      </c>
      <c r="F151" s="39">
        <v>21938</v>
      </c>
      <c r="G151" s="39">
        <v>21938</v>
      </c>
    </row>
    <row r="152" spans="1:7" x14ac:dyDescent="0.25">
      <c r="A152" s="40" t="s">
        <v>244</v>
      </c>
      <c r="B152" s="39">
        <v>6903.75</v>
      </c>
      <c r="C152" s="39">
        <v>7109</v>
      </c>
      <c r="D152" s="39">
        <v>7109</v>
      </c>
      <c r="E152" s="39">
        <v>6975.1399999999994</v>
      </c>
      <c r="F152" s="39">
        <v>18944</v>
      </c>
      <c r="G152" s="39">
        <v>18944</v>
      </c>
    </row>
    <row r="153" spans="1:7" x14ac:dyDescent="0.25">
      <c r="A153" s="40" t="s">
        <v>245</v>
      </c>
      <c r="B153" s="39">
        <v>7867.0599999999995</v>
      </c>
      <c r="C153" s="39">
        <v>8102</v>
      </c>
      <c r="D153" s="39">
        <v>8102</v>
      </c>
      <c r="E153" s="39">
        <v>7371.2999999999993</v>
      </c>
      <c r="F153" s="39">
        <v>43893</v>
      </c>
      <c r="G153" s="39">
        <v>43893</v>
      </c>
    </row>
    <row r="154" spans="1:7" x14ac:dyDescent="0.25">
      <c r="A154" s="40" t="s">
        <v>246</v>
      </c>
      <c r="B154" s="39"/>
      <c r="C154" s="39">
        <v>0</v>
      </c>
      <c r="D154" s="39">
        <v>0</v>
      </c>
      <c r="E154" s="39"/>
      <c r="F154" s="39">
        <v>508</v>
      </c>
      <c r="G154" s="39">
        <v>508</v>
      </c>
    </row>
    <row r="155" spans="1:7" x14ac:dyDescent="0.25">
      <c r="A155" s="38" t="s">
        <v>247</v>
      </c>
      <c r="B155" s="39">
        <v>350027708.61999989</v>
      </c>
      <c r="C155" s="39">
        <v>415177488</v>
      </c>
      <c r="D155" s="39">
        <v>415177488</v>
      </c>
      <c r="E155" s="39">
        <v>361070839.75999987</v>
      </c>
      <c r="F155" s="39">
        <v>786135092</v>
      </c>
      <c r="G155" s="39">
        <v>786135092</v>
      </c>
    </row>
    <row r="156" spans="1:7" x14ac:dyDescent="0.25">
      <c r="A156" s="41" t="s">
        <v>248</v>
      </c>
      <c r="B156" s="42">
        <v>13596623.379999997</v>
      </c>
      <c r="C156" s="42">
        <v>14004512</v>
      </c>
      <c r="D156" s="42">
        <v>14004512</v>
      </c>
      <c r="E156" s="42">
        <v>14256579.329999998</v>
      </c>
      <c r="F156" s="42">
        <v>41732226</v>
      </c>
      <c r="G156" s="42">
        <v>41732226</v>
      </c>
    </row>
    <row r="157" spans="1:7" x14ac:dyDescent="0.25">
      <c r="A157" s="41" t="s">
        <v>249</v>
      </c>
      <c r="B157" s="42">
        <v>261954260.23999995</v>
      </c>
      <c r="C157" s="42">
        <v>324461871</v>
      </c>
      <c r="D157" s="42">
        <v>324461871</v>
      </c>
      <c r="E157" s="42">
        <v>269132680.70999986</v>
      </c>
      <c r="F157" s="42">
        <v>526296963</v>
      </c>
      <c r="G157" s="42">
        <v>526296963</v>
      </c>
    </row>
    <row r="158" spans="1:7" x14ac:dyDescent="0.25">
      <c r="A158" s="40" t="s">
        <v>250</v>
      </c>
      <c r="B158" s="39">
        <v>118300.81</v>
      </c>
      <c r="C158" s="39">
        <v>121850</v>
      </c>
      <c r="D158" s="39">
        <v>121850</v>
      </c>
      <c r="E158" s="39">
        <v>61048.280000000006</v>
      </c>
      <c r="F158" s="39">
        <v>696104</v>
      </c>
      <c r="G158" s="39">
        <v>696104</v>
      </c>
    </row>
    <row r="159" spans="1:7" x14ac:dyDescent="0.25">
      <c r="A159" s="40" t="s">
        <v>251</v>
      </c>
      <c r="B159" s="39">
        <v>144455.75999999995</v>
      </c>
      <c r="C159" s="39">
        <v>148782</v>
      </c>
      <c r="D159" s="39">
        <v>148782</v>
      </c>
      <c r="E159" s="39">
        <v>144356.17999999993</v>
      </c>
      <c r="F159" s="39">
        <v>530886</v>
      </c>
      <c r="G159" s="39">
        <v>530886</v>
      </c>
    </row>
    <row r="160" spans="1:7" x14ac:dyDescent="0.25">
      <c r="A160" s="40" t="s">
        <v>252</v>
      </c>
      <c r="B160" s="39">
        <v>4433299.8900000006</v>
      </c>
      <c r="C160" s="39">
        <v>4566293</v>
      </c>
      <c r="D160" s="39">
        <v>4566293</v>
      </c>
      <c r="E160" s="39">
        <v>5169757.660000002</v>
      </c>
      <c r="F160" s="39">
        <v>12966035</v>
      </c>
      <c r="G160" s="39">
        <v>12966035</v>
      </c>
    </row>
    <row r="161" spans="1:7" x14ac:dyDescent="0.25">
      <c r="A161" s="40" t="s">
        <v>253</v>
      </c>
      <c r="B161" s="39">
        <v>19870191.82</v>
      </c>
      <c r="C161" s="39">
        <v>20466291</v>
      </c>
      <c r="D161" s="39">
        <v>20466291</v>
      </c>
      <c r="E161" s="39">
        <v>21178050.650000006</v>
      </c>
      <c r="F161" s="39">
        <v>62054994</v>
      </c>
      <c r="G161" s="39">
        <v>62054994</v>
      </c>
    </row>
    <row r="162" spans="1:7" x14ac:dyDescent="0.25">
      <c r="A162" s="40" t="s">
        <v>254</v>
      </c>
      <c r="B162" s="39">
        <v>16394936.270000003</v>
      </c>
      <c r="C162" s="39">
        <v>16886783</v>
      </c>
      <c r="D162" s="39">
        <v>16886783</v>
      </c>
      <c r="E162" s="39">
        <v>14022800.349999994</v>
      </c>
      <c r="F162" s="39">
        <v>50148076</v>
      </c>
      <c r="G162" s="39">
        <v>50148076</v>
      </c>
    </row>
    <row r="163" spans="1:7" x14ac:dyDescent="0.25">
      <c r="A163" s="40" t="s">
        <v>255</v>
      </c>
      <c r="B163" s="39">
        <v>58491.19</v>
      </c>
      <c r="C163" s="39">
        <v>60246</v>
      </c>
      <c r="D163" s="39">
        <v>60246</v>
      </c>
      <c r="E163" s="39">
        <v>51066.58</v>
      </c>
      <c r="F163" s="39">
        <v>208650</v>
      </c>
      <c r="G163" s="39">
        <v>208650</v>
      </c>
    </row>
    <row r="164" spans="1:7" x14ac:dyDescent="0.25">
      <c r="A164" s="40" t="s">
        <v>256</v>
      </c>
      <c r="B164" s="39">
        <v>57646.29</v>
      </c>
      <c r="C164" s="39">
        <v>59376</v>
      </c>
      <c r="D164" s="39">
        <v>59376</v>
      </c>
      <c r="E164" s="39">
        <v>50892.82</v>
      </c>
      <c r="F164" s="39">
        <v>207780</v>
      </c>
      <c r="G164" s="39">
        <v>207780</v>
      </c>
    </row>
    <row r="165" spans="1:7" x14ac:dyDescent="0.25">
      <c r="A165" s="40" t="s">
        <v>257</v>
      </c>
      <c r="B165" s="39">
        <v>61631.79</v>
      </c>
      <c r="C165" s="39">
        <v>63481</v>
      </c>
      <c r="D165" s="39">
        <v>63481</v>
      </c>
      <c r="E165" s="39">
        <v>56999.159999999996</v>
      </c>
      <c r="F165" s="39">
        <v>229696</v>
      </c>
      <c r="G165" s="39">
        <v>229696</v>
      </c>
    </row>
    <row r="166" spans="1:7" x14ac:dyDescent="0.25">
      <c r="A166" s="40" t="s">
        <v>258</v>
      </c>
      <c r="B166" s="39">
        <v>16630697.559999999</v>
      </c>
      <c r="C166" s="39">
        <v>17129619</v>
      </c>
      <c r="D166" s="39">
        <v>17129619</v>
      </c>
      <c r="E166" s="39">
        <v>10743290.469999999</v>
      </c>
      <c r="F166" s="39">
        <v>52794479</v>
      </c>
      <c r="G166" s="39">
        <v>52794479</v>
      </c>
    </row>
    <row r="167" spans="1:7" x14ac:dyDescent="0.25">
      <c r="A167" s="40" t="s">
        <v>259</v>
      </c>
      <c r="B167" s="39">
        <v>12666548.550000006</v>
      </c>
      <c r="C167" s="39">
        <v>13046542</v>
      </c>
      <c r="D167" s="39">
        <v>13046542</v>
      </c>
      <c r="E167" s="39">
        <v>23086484.840000011</v>
      </c>
      <c r="F167" s="39">
        <v>16608056</v>
      </c>
      <c r="G167" s="39">
        <v>16608056</v>
      </c>
    </row>
    <row r="168" spans="1:7" x14ac:dyDescent="0.25">
      <c r="A168" s="40" t="s">
        <v>260</v>
      </c>
      <c r="B168" s="39">
        <v>3360929.2600000002</v>
      </c>
      <c r="C168" s="39">
        <v>3461757</v>
      </c>
      <c r="D168" s="39">
        <v>3461757</v>
      </c>
      <c r="E168" s="39">
        <v>2701096.99</v>
      </c>
      <c r="F168" s="39">
        <v>19343864</v>
      </c>
      <c r="G168" s="39">
        <v>19343864</v>
      </c>
    </row>
    <row r="169" spans="1:7" x14ac:dyDescent="0.25">
      <c r="A169" s="40" t="s">
        <v>261</v>
      </c>
      <c r="B169" s="39">
        <v>590194.53</v>
      </c>
      <c r="C169" s="39">
        <v>607901</v>
      </c>
      <c r="D169" s="39">
        <v>607901</v>
      </c>
      <c r="E169" s="39">
        <v>367399.74</v>
      </c>
      <c r="F169" s="39">
        <v>2128235</v>
      </c>
      <c r="G169" s="39">
        <v>2128235</v>
      </c>
    </row>
    <row r="170" spans="1:7" x14ac:dyDescent="0.25">
      <c r="A170" s="40" t="s">
        <v>262</v>
      </c>
      <c r="B170" s="39">
        <v>89501.28</v>
      </c>
      <c r="C170" s="39">
        <v>92184</v>
      </c>
      <c r="D170" s="39">
        <v>92184</v>
      </c>
      <c r="E170" s="39">
        <v>48335.999999999993</v>
      </c>
      <c r="F170" s="39">
        <v>189048</v>
      </c>
      <c r="G170" s="39">
        <v>189048</v>
      </c>
    </row>
    <row r="171" spans="1:7" x14ac:dyDescent="0.25">
      <c r="A171" s="38" t="s">
        <v>263</v>
      </c>
      <c r="B171" s="39">
        <v>714565.15</v>
      </c>
      <c r="C171" s="39">
        <v>736002</v>
      </c>
      <c r="D171" s="39">
        <v>736002</v>
      </c>
      <c r="E171" s="39">
        <v>650686.65</v>
      </c>
      <c r="F171" s="39">
        <v>1935916</v>
      </c>
      <c r="G171" s="39">
        <v>1935916</v>
      </c>
    </row>
    <row r="172" spans="1:7" x14ac:dyDescent="0.25">
      <c r="A172" s="40" t="s">
        <v>264</v>
      </c>
      <c r="B172" s="39">
        <v>714565.15</v>
      </c>
      <c r="C172" s="39">
        <v>736002</v>
      </c>
      <c r="D172" s="39">
        <v>736002</v>
      </c>
      <c r="E172" s="39">
        <v>650686.65</v>
      </c>
      <c r="F172" s="39">
        <v>1935916</v>
      </c>
      <c r="G172" s="39">
        <v>1935916</v>
      </c>
    </row>
    <row r="173" spans="1:7" x14ac:dyDescent="0.25">
      <c r="A173" s="40" t="s">
        <v>265</v>
      </c>
      <c r="B173" s="39">
        <v>0</v>
      </c>
      <c r="C173" s="39"/>
      <c r="D173" s="39"/>
      <c r="E173" s="39"/>
      <c r="F173" s="39"/>
      <c r="G173" s="39"/>
    </row>
    <row r="174" spans="1:7" x14ac:dyDescent="0.25">
      <c r="A174" s="40" t="s">
        <v>266</v>
      </c>
      <c r="B174" s="39"/>
      <c r="C174" s="39"/>
      <c r="D174" s="39"/>
      <c r="E174" s="39"/>
      <c r="F174" s="39"/>
      <c r="G174" s="39"/>
    </row>
    <row r="175" spans="1:7" x14ac:dyDescent="0.25">
      <c r="A175" s="38" t="s">
        <v>267</v>
      </c>
      <c r="B175" s="39">
        <v>258805.25999999995</v>
      </c>
      <c r="C175" s="39">
        <v>266566</v>
      </c>
      <c r="D175" s="39">
        <v>266566</v>
      </c>
      <c r="E175" s="39">
        <v>277045.67</v>
      </c>
      <c r="F175" s="39">
        <v>954229</v>
      </c>
      <c r="G175" s="39">
        <v>954229</v>
      </c>
    </row>
    <row r="176" spans="1:7" x14ac:dyDescent="0.25">
      <c r="A176" s="40" t="s">
        <v>268</v>
      </c>
      <c r="B176" s="39">
        <v>806</v>
      </c>
      <c r="C176" s="39">
        <v>830</v>
      </c>
      <c r="D176" s="39">
        <v>830</v>
      </c>
      <c r="E176" s="39">
        <v>868.8</v>
      </c>
      <c r="F176" s="39">
        <v>3992</v>
      </c>
      <c r="G176" s="39">
        <v>3992</v>
      </c>
    </row>
    <row r="177" spans="1:7" x14ac:dyDescent="0.25">
      <c r="A177" s="40" t="s">
        <v>269</v>
      </c>
      <c r="B177" s="39">
        <v>158420.13999999996</v>
      </c>
      <c r="C177" s="39">
        <v>163173</v>
      </c>
      <c r="D177" s="39">
        <v>163173</v>
      </c>
      <c r="E177" s="39">
        <v>198002.3</v>
      </c>
      <c r="F177" s="39">
        <v>469421</v>
      </c>
      <c r="G177" s="39">
        <v>469421</v>
      </c>
    </row>
    <row r="178" spans="1:7" x14ac:dyDescent="0.25">
      <c r="A178" s="40" t="s">
        <v>270</v>
      </c>
      <c r="B178" s="39">
        <v>10161.67</v>
      </c>
      <c r="C178" s="39">
        <v>10466</v>
      </c>
      <c r="D178" s="39">
        <v>10466</v>
      </c>
      <c r="E178" s="39">
        <v>2415.91</v>
      </c>
      <c r="F178" s="39">
        <v>25154</v>
      </c>
      <c r="G178" s="39">
        <v>25154</v>
      </c>
    </row>
    <row r="179" spans="1:7" x14ac:dyDescent="0.25">
      <c r="A179" s="40" t="s">
        <v>271</v>
      </c>
      <c r="B179" s="39">
        <v>7370.7</v>
      </c>
      <c r="C179" s="39">
        <v>7591</v>
      </c>
      <c r="D179" s="39">
        <v>7591</v>
      </c>
      <c r="E179" s="39">
        <v>868.8</v>
      </c>
      <c r="F179" s="39">
        <v>65925</v>
      </c>
      <c r="G179" s="39">
        <v>65925</v>
      </c>
    </row>
    <row r="180" spans="1:7" x14ac:dyDescent="0.25">
      <c r="A180" s="40" t="s">
        <v>272</v>
      </c>
      <c r="B180" s="39">
        <v>26504.31</v>
      </c>
      <c r="C180" s="39">
        <v>27298</v>
      </c>
      <c r="D180" s="39">
        <v>27298</v>
      </c>
      <c r="E180" s="39">
        <v>35573.719999999994</v>
      </c>
      <c r="F180" s="39">
        <v>131378</v>
      </c>
      <c r="G180" s="39">
        <v>131378</v>
      </c>
    </row>
    <row r="181" spans="1:7" x14ac:dyDescent="0.25">
      <c r="A181" s="40" t="s">
        <v>273</v>
      </c>
      <c r="B181" s="39">
        <v>55542.439999999988</v>
      </c>
      <c r="C181" s="39">
        <v>57208</v>
      </c>
      <c r="D181" s="39">
        <v>57208</v>
      </c>
      <c r="E181" s="39">
        <v>39316.140000000007</v>
      </c>
      <c r="F181" s="39">
        <v>258359</v>
      </c>
      <c r="G181" s="39">
        <v>258359</v>
      </c>
    </row>
    <row r="182" spans="1:7" x14ac:dyDescent="0.25">
      <c r="A182" s="38" t="s">
        <v>274</v>
      </c>
      <c r="B182" s="39">
        <v>242783.46000000002</v>
      </c>
      <c r="C182" s="39">
        <v>250068</v>
      </c>
      <c r="D182" s="39">
        <v>250068</v>
      </c>
      <c r="E182" s="39">
        <v>319106.99</v>
      </c>
      <c r="F182" s="39">
        <v>1266202</v>
      </c>
      <c r="G182" s="39">
        <v>1266202</v>
      </c>
    </row>
    <row r="183" spans="1:7" x14ac:dyDescent="0.25">
      <c r="A183" s="40" t="s">
        <v>275</v>
      </c>
      <c r="B183" s="39">
        <v>242783.46000000002</v>
      </c>
      <c r="C183" s="39">
        <v>250068</v>
      </c>
      <c r="D183" s="39">
        <v>250068</v>
      </c>
      <c r="E183" s="39">
        <v>319106.99</v>
      </c>
      <c r="F183" s="39">
        <v>1266202</v>
      </c>
      <c r="G183" s="39">
        <v>1266202</v>
      </c>
    </row>
    <row r="184" spans="1:7" x14ac:dyDescent="0.25">
      <c r="A184" s="36" t="s">
        <v>276</v>
      </c>
      <c r="B184" s="37">
        <v>13440505.609999996</v>
      </c>
      <c r="C184" s="37">
        <v>13843725</v>
      </c>
      <c r="D184" s="37">
        <v>13843725</v>
      </c>
      <c r="E184" s="37">
        <v>16959235.029999997</v>
      </c>
      <c r="F184" s="37">
        <v>35309058</v>
      </c>
      <c r="G184" s="37">
        <v>35309058</v>
      </c>
    </row>
    <row r="185" spans="1:7" x14ac:dyDescent="0.25">
      <c r="A185" s="38" t="s">
        <v>277</v>
      </c>
      <c r="B185" s="39">
        <v>3226423.4299999992</v>
      </c>
      <c r="C185" s="39">
        <v>3323219</v>
      </c>
      <c r="D185" s="39">
        <v>3323219</v>
      </c>
      <c r="E185" s="39">
        <v>3079820.6799999997</v>
      </c>
      <c r="F185" s="39">
        <v>7204202</v>
      </c>
      <c r="G185" s="39">
        <v>7204202</v>
      </c>
    </row>
    <row r="186" spans="1:7" x14ac:dyDescent="0.25">
      <c r="A186" s="40" t="s">
        <v>278</v>
      </c>
      <c r="B186" s="39">
        <v>3098779.5499999993</v>
      </c>
      <c r="C186" s="39">
        <v>3191745</v>
      </c>
      <c r="D186" s="39">
        <v>3191745</v>
      </c>
      <c r="E186" s="39">
        <v>3000419.2899999996</v>
      </c>
      <c r="F186" s="39">
        <v>7003623</v>
      </c>
      <c r="G186" s="39">
        <v>7003623</v>
      </c>
    </row>
    <row r="187" spans="1:7" x14ac:dyDescent="0.25">
      <c r="A187" s="40" t="s">
        <v>279</v>
      </c>
      <c r="B187" s="39">
        <v>127643.87999999999</v>
      </c>
      <c r="C187" s="39">
        <v>131474</v>
      </c>
      <c r="D187" s="39">
        <v>131474</v>
      </c>
      <c r="E187" s="39">
        <v>79401.389999999985</v>
      </c>
      <c r="F187" s="39">
        <v>200579</v>
      </c>
      <c r="G187" s="39">
        <v>200579</v>
      </c>
    </row>
    <row r="188" spans="1:7" x14ac:dyDescent="0.25">
      <c r="A188" s="38" t="s">
        <v>280</v>
      </c>
      <c r="B188" s="39">
        <v>10121544.169999996</v>
      </c>
      <c r="C188" s="39">
        <v>10425192</v>
      </c>
      <c r="D188" s="39">
        <v>10425192</v>
      </c>
      <c r="E188" s="39">
        <v>13815956.909999998</v>
      </c>
      <c r="F188" s="39">
        <v>27778108</v>
      </c>
      <c r="G188" s="39">
        <v>27778108</v>
      </c>
    </row>
    <row r="189" spans="1:7" x14ac:dyDescent="0.25">
      <c r="A189" s="40" t="s">
        <v>281</v>
      </c>
      <c r="B189" s="39">
        <v>9842316.929999996</v>
      </c>
      <c r="C189" s="39">
        <v>10137587</v>
      </c>
      <c r="D189" s="39">
        <v>10137587</v>
      </c>
      <c r="E189" s="39">
        <v>13459450.069999998</v>
      </c>
      <c r="F189" s="39">
        <v>27144042</v>
      </c>
      <c r="G189" s="39">
        <v>27144042</v>
      </c>
    </row>
    <row r="190" spans="1:7" x14ac:dyDescent="0.25">
      <c r="A190" s="40" t="s">
        <v>282</v>
      </c>
      <c r="B190" s="39">
        <v>154453.57</v>
      </c>
      <c r="C190" s="39">
        <v>159088</v>
      </c>
      <c r="D190" s="39">
        <v>159088</v>
      </c>
      <c r="E190" s="39">
        <v>183043.6</v>
      </c>
      <c r="F190" s="39">
        <v>363003</v>
      </c>
      <c r="G190" s="39">
        <v>363003</v>
      </c>
    </row>
    <row r="191" spans="1:7" x14ac:dyDescent="0.25">
      <c r="A191" s="40" t="s">
        <v>283</v>
      </c>
      <c r="B191" s="39">
        <v>124773.67</v>
      </c>
      <c r="C191" s="39">
        <v>128517</v>
      </c>
      <c r="D191" s="39">
        <v>128517</v>
      </c>
      <c r="E191" s="39">
        <v>173463.24000000002</v>
      </c>
      <c r="F191" s="39">
        <v>271063</v>
      </c>
      <c r="G191" s="39">
        <v>271063</v>
      </c>
    </row>
    <row r="192" spans="1:7" x14ac:dyDescent="0.25">
      <c r="A192" s="38" t="s">
        <v>284</v>
      </c>
      <c r="B192" s="39">
        <v>92538.01</v>
      </c>
      <c r="C192" s="39">
        <v>95314</v>
      </c>
      <c r="D192" s="39">
        <v>95314</v>
      </c>
      <c r="E192" s="39">
        <v>63457.439999999995</v>
      </c>
      <c r="F192" s="39">
        <v>326748</v>
      </c>
      <c r="G192" s="39">
        <v>326748</v>
      </c>
    </row>
    <row r="193" spans="1:7" x14ac:dyDescent="0.25">
      <c r="A193" s="40" t="s">
        <v>285</v>
      </c>
      <c r="B193" s="39">
        <v>9460</v>
      </c>
      <c r="C193" s="39">
        <v>9744</v>
      </c>
      <c r="D193" s="39">
        <v>9744</v>
      </c>
      <c r="E193" s="39">
        <v>17577</v>
      </c>
      <c r="F193" s="39">
        <v>74900</v>
      </c>
      <c r="G193" s="39">
        <v>74900</v>
      </c>
    </row>
    <row r="194" spans="1:7" x14ac:dyDescent="0.25">
      <c r="A194" s="40" t="s">
        <v>286</v>
      </c>
      <c r="B194" s="39">
        <v>83078.009999999995</v>
      </c>
      <c r="C194" s="39">
        <v>85570</v>
      </c>
      <c r="D194" s="39">
        <v>85570</v>
      </c>
      <c r="E194" s="39">
        <v>45880.439999999995</v>
      </c>
      <c r="F194" s="39">
        <v>251848</v>
      </c>
      <c r="G194" s="39">
        <v>251848</v>
      </c>
    </row>
    <row r="195" spans="1:7" s="47" customFormat="1" x14ac:dyDescent="0.25">
      <c r="A195" s="45" t="s">
        <v>287</v>
      </c>
      <c r="B195" s="46">
        <v>34930929.690000005</v>
      </c>
      <c r="C195" s="46">
        <v>40978854</v>
      </c>
      <c r="D195" s="46">
        <v>40978854</v>
      </c>
      <c r="E195" s="46">
        <v>12717352.080000008</v>
      </c>
      <c r="F195" s="46">
        <v>125799029</v>
      </c>
      <c r="G195" s="46">
        <v>125799029</v>
      </c>
    </row>
    <row r="196" spans="1:7" x14ac:dyDescent="0.25">
      <c r="A196" s="36" t="s">
        <v>288</v>
      </c>
      <c r="B196" s="37">
        <v>32071057.590000004</v>
      </c>
      <c r="C196" s="37">
        <v>38033186</v>
      </c>
      <c r="D196" s="37">
        <v>38033186</v>
      </c>
      <c r="E196" s="37">
        <v>12133998.430000007</v>
      </c>
      <c r="F196" s="37">
        <v>121235923</v>
      </c>
      <c r="G196" s="37">
        <v>121235923</v>
      </c>
    </row>
    <row r="197" spans="1:7" x14ac:dyDescent="0.25">
      <c r="A197" s="38" t="s">
        <v>289</v>
      </c>
      <c r="B197" s="39">
        <v>32071057.590000004</v>
      </c>
      <c r="C197" s="39">
        <v>38033186</v>
      </c>
      <c r="D197" s="39">
        <v>38033186</v>
      </c>
      <c r="E197" s="39">
        <v>12133998.430000007</v>
      </c>
      <c r="F197" s="39">
        <v>121235923</v>
      </c>
      <c r="G197" s="39">
        <v>121235923</v>
      </c>
    </row>
    <row r="198" spans="1:7" x14ac:dyDescent="0.25">
      <c r="A198" s="40" t="s">
        <v>290</v>
      </c>
      <c r="B198" s="39"/>
      <c r="C198" s="39"/>
      <c r="D198" s="39"/>
      <c r="E198" s="39"/>
      <c r="F198" s="39"/>
      <c r="G198" s="39"/>
    </row>
    <row r="199" spans="1:7" x14ac:dyDescent="0.25">
      <c r="A199" s="40" t="s">
        <v>291</v>
      </c>
      <c r="B199" s="39">
        <v>234287</v>
      </c>
      <c r="C199" s="39">
        <v>241314</v>
      </c>
      <c r="D199" s="39">
        <v>241314</v>
      </c>
      <c r="E199" s="39">
        <v>243676</v>
      </c>
      <c r="F199" s="39">
        <v>1306745</v>
      </c>
      <c r="G199" s="39">
        <v>1306745</v>
      </c>
    </row>
    <row r="200" spans="1:7" x14ac:dyDescent="0.25">
      <c r="A200" s="40" t="s">
        <v>292</v>
      </c>
      <c r="B200" s="39">
        <v>1400</v>
      </c>
      <c r="C200" s="39">
        <v>1442</v>
      </c>
      <c r="D200" s="39">
        <v>1442</v>
      </c>
      <c r="E200" s="39">
        <v>770</v>
      </c>
      <c r="F200" s="39">
        <v>2678</v>
      </c>
      <c r="G200" s="39">
        <v>2678</v>
      </c>
    </row>
    <row r="201" spans="1:7" x14ac:dyDescent="0.25">
      <c r="A201" s="40" t="s">
        <v>293</v>
      </c>
      <c r="B201" s="39">
        <v>62790</v>
      </c>
      <c r="C201" s="39">
        <v>64674</v>
      </c>
      <c r="D201" s="39">
        <v>64674</v>
      </c>
      <c r="E201" s="39">
        <v>86000</v>
      </c>
      <c r="F201" s="39">
        <v>234129</v>
      </c>
      <c r="G201" s="39">
        <v>234129</v>
      </c>
    </row>
    <row r="202" spans="1:7" x14ac:dyDescent="0.25">
      <c r="A202" s="40" t="s">
        <v>294</v>
      </c>
      <c r="B202" s="39">
        <v>142050</v>
      </c>
      <c r="C202" s="39">
        <v>146312</v>
      </c>
      <c r="D202" s="39">
        <v>146312</v>
      </c>
      <c r="E202" s="39">
        <v>91000</v>
      </c>
      <c r="F202" s="39">
        <v>512530</v>
      </c>
      <c r="G202" s="39">
        <v>512530</v>
      </c>
    </row>
    <row r="203" spans="1:7" x14ac:dyDescent="0.25">
      <c r="A203" s="40" t="s">
        <v>295</v>
      </c>
      <c r="B203" s="39"/>
      <c r="C203" s="39">
        <v>0</v>
      </c>
      <c r="D203" s="39">
        <v>0</v>
      </c>
      <c r="E203" s="39"/>
      <c r="F203" s="39">
        <v>123436</v>
      </c>
      <c r="G203" s="39">
        <v>123436</v>
      </c>
    </row>
    <row r="204" spans="1:7" x14ac:dyDescent="0.25">
      <c r="A204" s="40" t="s">
        <v>296</v>
      </c>
      <c r="B204" s="39">
        <v>30874026.590000004</v>
      </c>
      <c r="C204" s="39">
        <v>36800245</v>
      </c>
      <c r="D204" s="39">
        <v>36800245</v>
      </c>
      <c r="E204" s="39">
        <v>11184743.660000008</v>
      </c>
      <c r="F204" s="39">
        <v>115417833</v>
      </c>
      <c r="G204" s="39">
        <v>115417833</v>
      </c>
    </row>
    <row r="205" spans="1:7" x14ac:dyDescent="0.25">
      <c r="A205" s="40" t="s">
        <v>297</v>
      </c>
      <c r="B205" s="39">
        <v>0</v>
      </c>
      <c r="C205" s="39">
        <v>0</v>
      </c>
      <c r="D205" s="39">
        <v>0</v>
      </c>
      <c r="E205" s="39"/>
      <c r="F205" s="39">
        <v>342565</v>
      </c>
      <c r="G205" s="39">
        <v>342565</v>
      </c>
    </row>
    <row r="206" spans="1:7" x14ac:dyDescent="0.25">
      <c r="A206" s="40" t="s">
        <v>298</v>
      </c>
      <c r="B206" s="39">
        <v>756504</v>
      </c>
      <c r="C206" s="39">
        <v>779199</v>
      </c>
      <c r="D206" s="39">
        <v>779199</v>
      </c>
      <c r="E206" s="39">
        <v>527808.77</v>
      </c>
      <c r="F206" s="39">
        <v>3296007</v>
      </c>
      <c r="G206" s="39">
        <v>3296007</v>
      </c>
    </row>
    <row r="207" spans="1:7" x14ac:dyDescent="0.25">
      <c r="A207" s="36" t="s">
        <v>299</v>
      </c>
      <c r="B207" s="37">
        <v>2859872.1</v>
      </c>
      <c r="C207" s="37">
        <v>2945668</v>
      </c>
      <c r="D207" s="37">
        <v>2945668</v>
      </c>
      <c r="E207" s="37">
        <v>583353.65</v>
      </c>
      <c r="F207" s="37">
        <v>4563106</v>
      </c>
      <c r="G207" s="37">
        <v>4563106</v>
      </c>
    </row>
    <row r="208" spans="1:7" x14ac:dyDescent="0.25">
      <c r="A208" s="38" t="s">
        <v>300</v>
      </c>
      <c r="B208" s="39">
        <v>2859872.1</v>
      </c>
      <c r="C208" s="39">
        <v>2945668</v>
      </c>
      <c r="D208" s="39">
        <v>2945668</v>
      </c>
      <c r="E208" s="39">
        <v>583353.65</v>
      </c>
      <c r="F208" s="39">
        <v>4563106</v>
      </c>
      <c r="G208" s="39">
        <v>4563106</v>
      </c>
    </row>
    <row r="209" spans="1:7" x14ac:dyDescent="0.25">
      <c r="A209" s="40" t="s">
        <v>301</v>
      </c>
      <c r="B209" s="39">
        <v>2494927</v>
      </c>
      <c r="C209" s="39">
        <v>2569774</v>
      </c>
      <c r="D209" s="39">
        <v>2569774</v>
      </c>
      <c r="E209" s="39">
        <v>303759</v>
      </c>
      <c r="F209" s="39">
        <v>3241455</v>
      </c>
      <c r="G209" s="39">
        <v>3241455</v>
      </c>
    </row>
    <row r="210" spans="1:7" x14ac:dyDescent="0.25">
      <c r="A210" s="40" t="s">
        <v>302</v>
      </c>
      <c r="B210" s="39">
        <v>10395</v>
      </c>
      <c r="C210" s="39">
        <v>10707</v>
      </c>
      <c r="D210" s="39">
        <v>10707</v>
      </c>
      <c r="E210" s="39"/>
      <c r="F210" s="39">
        <v>33276</v>
      </c>
      <c r="G210" s="39">
        <v>33276</v>
      </c>
    </row>
    <row r="211" spans="1:7" x14ac:dyDescent="0.25">
      <c r="A211" s="40" t="s">
        <v>303</v>
      </c>
      <c r="B211" s="39">
        <v>354550.1</v>
      </c>
      <c r="C211" s="39">
        <v>365187</v>
      </c>
      <c r="D211" s="39">
        <v>365187</v>
      </c>
      <c r="E211" s="39">
        <v>279594.65000000002</v>
      </c>
      <c r="F211" s="39">
        <v>1288375</v>
      </c>
      <c r="G211" s="39">
        <v>1288375</v>
      </c>
    </row>
    <row r="212" spans="1:7" x14ac:dyDescent="0.25">
      <c r="A212" s="36" t="s">
        <v>304</v>
      </c>
      <c r="B212" s="37"/>
      <c r="C212" s="37"/>
      <c r="D212" s="37"/>
      <c r="E212" s="37"/>
      <c r="F212" s="37"/>
      <c r="G212" s="37"/>
    </row>
    <row r="213" spans="1:7" x14ac:dyDescent="0.25">
      <c r="A213" s="38" t="s">
        <v>305</v>
      </c>
      <c r="B213" s="39"/>
      <c r="C213" s="39"/>
      <c r="D213" s="39"/>
      <c r="E213" s="39"/>
      <c r="F213" s="39"/>
      <c r="G213" s="39"/>
    </row>
    <row r="214" spans="1:7" x14ac:dyDescent="0.25">
      <c r="A214" s="40" t="s">
        <v>306</v>
      </c>
      <c r="B214" s="39"/>
      <c r="C214" s="39"/>
      <c r="D214" s="39"/>
      <c r="E214" s="39"/>
      <c r="F214" s="39"/>
      <c r="G214" s="39"/>
    </row>
    <row r="215" spans="1:7" s="47" customFormat="1" x14ac:dyDescent="0.25">
      <c r="A215" s="45" t="s">
        <v>307</v>
      </c>
      <c r="B215" s="46">
        <v>51301109.770000003</v>
      </c>
      <c r="C215" s="46">
        <v>53796767</v>
      </c>
      <c r="D215" s="46">
        <v>53796767</v>
      </c>
      <c r="E215" s="46">
        <v>43276584.289999999</v>
      </c>
      <c r="F215" s="46">
        <v>140773571</v>
      </c>
      <c r="G215" s="46">
        <v>140773571</v>
      </c>
    </row>
    <row r="216" spans="1:7" x14ac:dyDescent="0.25">
      <c r="A216" s="36" t="s">
        <v>308</v>
      </c>
      <c r="B216" s="37">
        <v>51301109.770000003</v>
      </c>
      <c r="C216" s="37">
        <v>53796767</v>
      </c>
      <c r="D216" s="37">
        <v>53796767</v>
      </c>
      <c r="E216" s="37">
        <v>43276584.289999999</v>
      </c>
      <c r="F216" s="37">
        <v>140773571</v>
      </c>
      <c r="G216" s="37">
        <v>140773571</v>
      </c>
    </row>
    <row r="217" spans="1:7" x14ac:dyDescent="0.25">
      <c r="A217" s="38" t="s">
        <v>309</v>
      </c>
      <c r="B217" s="39">
        <v>852169.50999999989</v>
      </c>
      <c r="C217" s="39">
        <v>877739</v>
      </c>
      <c r="D217" s="39">
        <v>877739</v>
      </c>
      <c r="E217" s="39">
        <v>932093.26999999979</v>
      </c>
      <c r="F217" s="39">
        <v>3771727</v>
      </c>
      <c r="G217" s="39">
        <v>3771727</v>
      </c>
    </row>
    <row r="218" spans="1:7" x14ac:dyDescent="0.25">
      <c r="A218" s="40" t="s">
        <v>310</v>
      </c>
      <c r="B218" s="39">
        <v>11639.69</v>
      </c>
      <c r="C218" s="39">
        <v>11989</v>
      </c>
      <c r="D218" s="39">
        <v>11989</v>
      </c>
      <c r="E218" s="39">
        <v>4224.5</v>
      </c>
      <c r="F218" s="39">
        <v>31670</v>
      </c>
      <c r="G218" s="39">
        <v>31670</v>
      </c>
    </row>
    <row r="219" spans="1:7" x14ac:dyDescent="0.25">
      <c r="A219" s="40" t="s">
        <v>311</v>
      </c>
      <c r="B219" s="39">
        <v>832469.82</v>
      </c>
      <c r="C219" s="39">
        <v>857448</v>
      </c>
      <c r="D219" s="39">
        <v>857448</v>
      </c>
      <c r="E219" s="39">
        <v>870206.06999999983</v>
      </c>
      <c r="F219" s="39">
        <v>3134085</v>
      </c>
      <c r="G219" s="39">
        <v>3134085</v>
      </c>
    </row>
    <row r="220" spans="1:7" x14ac:dyDescent="0.25">
      <c r="A220" s="40" t="s">
        <v>312</v>
      </c>
      <c r="B220" s="39">
        <v>8060</v>
      </c>
      <c r="C220" s="39">
        <v>8302</v>
      </c>
      <c r="D220" s="39">
        <v>8302</v>
      </c>
      <c r="E220" s="39"/>
      <c r="F220" s="39">
        <v>99660</v>
      </c>
      <c r="G220" s="39">
        <v>99660</v>
      </c>
    </row>
    <row r="221" spans="1:7" x14ac:dyDescent="0.25">
      <c r="A221" s="40" t="s">
        <v>313</v>
      </c>
      <c r="B221" s="39">
        <v>0</v>
      </c>
      <c r="C221" s="39">
        <v>0</v>
      </c>
      <c r="D221" s="39">
        <v>0</v>
      </c>
      <c r="E221" s="39">
        <v>57662.7</v>
      </c>
      <c r="F221" s="39">
        <v>403209</v>
      </c>
      <c r="G221" s="39">
        <v>403209</v>
      </c>
    </row>
    <row r="222" spans="1:7" x14ac:dyDescent="0.25">
      <c r="A222" s="40" t="s">
        <v>314</v>
      </c>
      <c r="B222" s="39"/>
      <c r="C222" s="39"/>
      <c r="D222" s="39"/>
      <c r="E222" s="39"/>
      <c r="F222" s="39"/>
      <c r="G222" s="39"/>
    </row>
    <row r="223" spans="1:7" x14ac:dyDescent="0.25">
      <c r="A223" s="40" t="s">
        <v>315</v>
      </c>
      <c r="B223" s="39">
        <v>0</v>
      </c>
      <c r="C223" s="39"/>
      <c r="D223" s="39"/>
      <c r="E223" s="39"/>
      <c r="F223" s="39"/>
      <c r="G223" s="39"/>
    </row>
    <row r="224" spans="1:7" x14ac:dyDescent="0.25">
      <c r="A224" s="40" t="s">
        <v>316</v>
      </c>
      <c r="B224" s="39"/>
      <c r="C224" s="39"/>
      <c r="D224" s="39"/>
      <c r="E224" s="39"/>
      <c r="F224" s="39"/>
      <c r="G224" s="39"/>
    </row>
    <row r="225" spans="1:7" x14ac:dyDescent="0.25">
      <c r="A225" s="40" t="s">
        <v>317</v>
      </c>
      <c r="B225" s="39"/>
      <c r="C225" s="39"/>
      <c r="D225" s="39"/>
      <c r="E225" s="39"/>
      <c r="F225" s="39"/>
      <c r="G225" s="39"/>
    </row>
    <row r="226" spans="1:7" x14ac:dyDescent="0.25">
      <c r="A226" s="40" t="s">
        <v>318</v>
      </c>
      <c r="B226" s="39"/>
      <c r="C226" s="39"/>
      <c r="D226" s="39"/>
      <c r="E226" s="39"/>
      <c r="F226" s="39"/>
      <c r="G226" s="39"/>
    </row>
    <row r="227" spans="1:7" x14ac:dyDescent="0.25">
      <c r="A227" s="40" t="s">
        <v>1307</v>
      </c>
      <c r="B227" s="39">
        <v>0</v>
      </c>
      <c r="C227" s="39">
        <v>0</v>
      </c>
      <c r="D227" s="39">
        <v>0</v>
      </c>
      <c r="E227" s="39"/>
      <c r="F227" s="39">
        <v>103103</v>
      </c>
      <c r="G227" s="39">
        <v>103103</v>
      </c>
    </row>
    <row r="228" spans="1:7" x14ac:dyDescent="0.25">
      <c r="A228" s="38" t="s">
        <v>319</v>
      </c>
      <c r="B228" s="39">
        <v>2138081.33</v>
      </c>
      <c r="C228" s="39">
        <v>2202223</v>
      </c>
      <c r="D228" s="39">
        <v>2202223</v>
      </c>
      <c r="E228" s="39">
        <v>1194443.98</v>
      </c>
      <c r="F228" s="39">
        <v>3198818</v>
      </c>
      <c r="G228" s="39">
        <v>3198818</v>
      </c>
    </row>
    <row r="229" spans="1:7" x14ac:dyDescent="0.25">
      <c r="A229" s="40" t="s">
        <v>320</v>
      </c>
      <c r="B229" s="39">
        <v>36604</v>
      </c>
      <c r="C229" s="39">
        <v>37702</v>
      </c>
      <c r="D229" s="39">
        <v>37702</v>
      </c>
      <c r="E229" s="39">
        <v>61977.85</v>
      </c>
      <c r="F229" s="39">
        <v>322486</v>
      </c>
      <c r="G229" s="39">
        <v>322486</v>
      </c>
    </row>
    <row r="230" spans="1:7" x14ac:dyDescent="0.25">
      <c r="A230" s="40" t="s">
        <v>321</v>
      </c>
      <c r="B230" s="39">
        <v>2101477.33</v>
      </c>
      <c r="C230" s="39">
        <v>2164521</v>
      </c>
      <c r="D230" s="39">
        <v>2164521</v>
      </c>
      <c r="E230" s="39">
        <v>1132466.1299999999</v>
      </c>
      <c r="F230" s="39">
        <v>2876332</v>
      </c>
      <c r="G230" s="39">
        <v>2876332</v>
      </c>
    </row>
    <row r="231" spans="1:7" x14ac:dyDescent="0.25">
      <c r="A231" s="38" t="s">
        <v>322</v>
      </c>
      <c r="B231" s="39">
        <v>20231415.780000001</v>
      </c>
      <c r="C231" s="39">
        <v>18770120</v>
      </c>
      <c r="D231" s="39">
        <v>18770120</v>
      </c>
      <c r="E231" s="39">
        <v>12951807.93</v>
      </c>
      <c r="F231" s="39">
        <v>65336193</v>
      </c>
      <c r="G231" s="39">
        <v>65336193</v>
      </c>
    </row>
    <row r="232" spans="1:7" x14ac:dyDescent="0.25">
      <c r="A232" s="40" t="s">
        <v>323</v>
      </c>
      <c r="B232" s="39"/>
      <c r="C232" s="39"/>
      <c r="D232" s="39"/>
      <c r="E232" s="39">
        <v>2178</v>
      </c>
      <c r="F232" s="39"/>
      <c r="G232" s="39"/>
    </row>
    <row r="233" spans="1:7" x14ac:dyDescent="0.25">
      <c r="A233" s="40" t="s">
        <v>324</v>
      </c>
      <c r="B233" s="39">
        <v>18223417.300000001</v>
      </c>
      <c r="C233" s="39">
        <v>18770120</v>
      </c>
      <c r="D233" s="39">
        <v>18770120</v>
      </c>
      <c r="E233" s="39">
        <v>3228029.93</v>
      </c>
      <c r="F233" s="39">
        <v>65336193</v>
      </c>
      <c r="G233" s="39">
        <v>65336193</v>
      </c>
    </row>
    <row r="234" spans="1:7" x14ac:dyDescent="0.25">
      <c r="A234" s="40" t="s">
        <v>325</v>
      </c>
      <c r="B234" s="39">
        <v>320361.5</v>
      </c>
      <c r="C234" s="39"/>
      <c r="D234" s="39"/>
      <c r="E234" s="39">
        <v>36000</v>
      </c>
      <c r="F234" s="39"/>
      <c r="G234" s="39"/>
    </row>
    <row r="235" spans="1:7" x14ac:dyDescent="0.25">
      <c r="A235" s="40" t="s">
        <v>326</v>
      </c>
      <c r="B235" s="39"/>
      <c r="C235" s="39"/>
      <c r="D235" s="39"/>
      <c r="E235" s="39"/>
      <c r="F235" s="39"/>
      <c r="G235" s="39"/>
    </row>
    <row r="236" spans="1:7" x14ac:dyDescent="0.25">
      <c r="A236" s="40" t="s">
        <v>327</v>
      </c>
      <c r="B236" s="39"/>
      <c r="C236" s="39"/>
      <c r="D236" s="39"/>
      <c r="E236" s="39"/>
      <c r="F236" s="39"/>
      <c r="G236" s="39"/>
    </row>
    <row r="237" spans="1:7" x14ac:dyDescent="0.25">
      <c r="A237" s="40" t="s">
        <v>328</v>
      </c>
      <c r="B237" s="39"/>
      <c r="C237" s="39"/>
      <c r="D237" s="39"/>
      <c r="E237" s="39"/>
      <c r="F237" s="39"/>
      <c r="G237" s="39"/>
    </row>
    <row r="238" spans="1:7" x14ac:dyDescent="0.25">
      <c r="A238" s="40" t="s">
        <v>329</v>
      </c>
      <c r="B238" s="39">
        <v>1687636.98</v>
      </c>
      <c r="C238" s="39"/>
      <c r="D238" s="39"/>
      <c r="E238" s="39">
        <v>9685600</v>
      </c>
      <c r="F238" s="39"/>
      <c r="G238" s="39"/>
    </row>
    <row r="239" spans="1:7" x14ac:dyDescent="0.25">
      <c r="A239" s="40" t="s">
        <v>330</v>
      </c>
      <c r="B239" s="39"/>
      <c r="C239" s="39"/>
      <c r="D239" s="39"/>
      <c r="E239" s="39"/>
      <c r="F239" s="39"/>
      <c r="G239" s="39"/>
    </row>
    <row r="240" spans="1:7" x14ac:dyDescent="0.25">
      <c r="A240" s="38" t="s">
        <v>331</v>
      </c>
      <c r="B240" s="39">
        <v>28079443.149999999</v>
      </c>
      <c r="C240" s="39">
        <v>31946685</v>
      </c>
      <c r="D240" s="39">
        <v>31946685</v>
      </c>
      <c r="E240" s="39">
        <v>28198239.109999999</v>
      </c>
      <c r="F240" s="39">
        <v>68466833</v>
      </c>
      <c r="G240" s="39">
        <v>68466833</v>
      </c>
    </row>
    <row r="241" spans="1:7" x14ac:dyDescent="0.25">
      <c r="A241" s="40" t="s">
        <v>332</v>
      </c>
      <c r="B241" s="39">
        <v>305197</v>
      </c>
      <c r="C241" s="39">
        <v>314351</v>
      </c>
      <c r="D241" s="39">
        <v>314351</v>
      </c>
      <c r="E241" s="39">
        <v>3428245.63</v>
      </c>
      <c r="F241" s="39">
        <v>1265256</v>
      </c>
      <c r="G241" s="39">
        <v>1265256</v>
      </c>
    </row>
    <row r="242" spans="1:7" x14ac:dyDescent="0.25">
      <c r="A242" s="40" t="s">
        <v>333</v>
      </c>
      <c r="B242" s="39">
        <v>17159282</v>
      </c>
      <c r="C242" s="39">
        <v>17674060</v>
      </c>
      <c r="D242" s="39">
        <v>17674060</v>
      </c>
      <c r="E242" s="39">
        <v>2730030</v>
      </c>
      <c r="F242" s="39">
        <v>26189123</v>
      </c>
      <c r="G242" s="39">
        <v>26189123</v>
      </c>
    </row>
    <row r="243" spans="1:7" x14ac:dyDescent="0.25">
      <c r="A243" s="40" t="s">
        <v>334</v>
      </c>
      <c r="B243" s="39">
        <v>-2942567.05</v>
      </c>
      <c r="C243" s="39"/>
      <c r="D243" s="39"/>
      <c r="E243" s="39">
        <v>957344.3</v>
      </c>
      <c r="F243" s="39"/>
      <c r="G243" s="39"/>
    </row>
    <row r="244" spans="1:7" x14ac:dyDescent="0.25">
      <c r="A244" s="40" t="s">
        <v>335</v>
      </c>
      <c r="B244" s="39">
        <v>1313759.6599999999</v>
      </c>
      <c r="C244" s="39">
        <v>1353173</v>
      </c>
      <c r="D244" s="39">
        <v>1353173</v>
      </c>
      <c r="E244" s="39">
        <v>3061242.75</v>
      </c>
      <c r="F244" s="39">
        <v>14177222</v>
      </c>
      <c r="G244" s="39">
        <v>14177222</v>
      </c>
    </row>
    <row r="245" spans="1:7" x14ac:dyDescent="0.25">
      <c r="A245" s="40" t="s">
        <v>336</v>
      </c>
      <c r="B245" s="39"/>
      <c r="C245" s="39"/>
      <c r="D245" s="39"/>
      <c r="E245" s="39"/>
      <c r="F245" s="39"/>
      <c r="G245" s="39"/>
    </row>
    <row r="246" spans="1:7" x14ac:dyDescent="0.25">
      <c r="A246" s="40" t="s">
        <v>337</v>
      </c>
      <c r="B246" s="39">
        <v>5808.1699999999955</v>
      </c>
      <c r="C246" s="39"/>
      <c r="D246" s="39"/>
      <c r="E246" s="39">
        <v>-8183.0899999999956</v>
      </c>
      <c r="F246" s="39"/>
      <c r="G246" s="39"/>
    </row>
    <row r="247" spans="1:7" x14ac:dyDescent="0.25">
      <c r="A247" s="40" t="s">
        <v>338</v>
      </c>
      <c r="B247" s="39">
        <v>0</v>
      </c>
      <c r="C247" s="39">
        <v>0</v>
      </c>
      <c r="D247" s="39">
        <v>0</v>
      </c>
      <c r="E247" s="39"/>
      <c r="F247" s="39">
        <v>692865</v>
      </c>
      <c r="G247" s="39">
        <v>692865</v>
      </c>
    </row>
    <row r="248" spans="1:7" x14ac:dyDescent="0.25">
      <c r="A248" s="40" t="s">
        <v>339</v>
      </c>
      <c r="B248" s="39">
        <v>4980</v>
      </c>
      <c r="C248" s="39">
        <v>5129</v>
      </c>
      <c r="D248" s="39">
        <v>5129</v>
      </c>
      <c r="E248" s="39"/>
      <c r="F248" s="39">
        <v>147572</v>
      </c>
      <c r="G248" s="39">
        <v>147572</v>
      </c>
    </row>
    <row r="249" spans="1:7" x14ac:dyDescent="0.25">
      <c r="A249" s="40" t="s">
        <v>340</v>
      </c>
      <c r="B249" s="39">
        <v>3840</v>
      </c>
      <c r="C249" s="39">
        <v>3954</v>
      </c>
      <c r="D249" s="39">
        <v>3954</v>
      </c>
      <c r="E249" s="39">
        <v>2400</v>
      </c>
      <c r="F249" s="39">
        <v>7862</v>
      </c>
      <c r="G249" s="39">
        <v>7862</v>
      </c>
    </row>
    <row r="250" spans="1:7" x14ac:dyDescent="0.25">
      <c r="A250" s="40" t="s">
        <v>341</v>
      </c>
      <c r="B250" s="39">
        <v>119860</v>
      </c>
      <c r="C250" s="39">
        <v>123456</v>
      </c>
      <c r="D250" s="39">
        <v>123456</v>
      </c>
      <c r="E250" s="39">
        <v>15500</v>
      </c>
      <c r="F250" s="39">
        <v>362827</v>
      </c>
      <c r="G250" s="39">
        <v>362827</v>
      </c>
    </row>
    <row r="251" spans="1:7" x14ac:dyDescent="0.25">
      <c r="A251" s="40" t="s">
        <v>342</v>
      </c>
      <c r="B251" s="39">
        <v>1248621.8699999999</v>
      </c>
      <c r="C251" s="39">
        <v>1286080</v>
      </c>
      <c r="D251" s="39">
        <v>1286080</v>
      </c>
      <c r="E251" s="39">
        <v>641316.71</v>
      </c>
      <c r="F251" s="39">
        <v>2406369</v>
      </c>
      <c r="G251" s="39">
        <v>2406369</v>
      </c>
    </row>
    <row r="252" spans="1:7" x14ac:dyDescent="0.25">
      <c r="A252" s="40" t="s">
        <v>1290</v>
      </c>
      <c r="B252" s="39"/>
      <c r="C252" s="39"/>
      <c r="D252" s="39"/>
      <c r="E252" s="39"/>
      <c r="F252" s="39"/>
      <c r="G252" s="39"/>
    </row>
    <row r="253" spans="1:7" x14ac:dyDescent="0.25">
      <c r="A253" s="40" t="s">
        <v>1291</v>
      </c>
      <c r="B253" s="39">
        <v>0</v>
      </c>
      <c r="C253" s="39"/>
      <c r="D253" s="39"/>
      <c r="E253" s="39"/>
      <c r="F253" s="39"/>
      <c r="G253" s="39"/>
    </row>
    <row r="254" spans="1:7" x14ac:dyDescent="0.25">
      <c r="A254" s="40" t="s">
        <v>1305</v>
      </c>
      <c r="B254" s="39">
        <v>13287.01</v>
      </c>
      <c r="C254" s="39">
        <v>13686</v>
      </c>
      <c r="D254" s="39">
        <v>13686</v>
      </c>
      <c r="E254" s="39">
        <v>69402</v>
      </c>
      <c r="F254" s="39">
        <v>14438</v>
      </c>
      <c r="G254" s="39">
        <v>14438</v>
      </c>
    </row>
    <row r="255" spans="1:7" x14ac:dyDescent="0.25">
      <c r="A255" s="40" t="s">
        <v>1306</v>
      </c>
      <c r="B255" s="39">
        <v>10847145.49</v>
      </c>
      <c r="C255" s="39">
        <v>11172560</v>
      </c>
      <c r="D255" s="39">
        <v>11172560</v>
      </c>
      <c r="E255" s="39">
        <v>17268133.559999999</v>
      </c>
      <c r="F255" s="39">
        <v>23201569</v>
      </c>
      <c r="G255" s="39">
        <v>23201569</v>
      </c>
    </row>
    <row r="256" spans="1:7" x14ac:dyDescent="0.25">
      <c r="A256" s="40" t="s">
        <v>343</v>
      </c>
      <c r="B256" s="39">
        <v>129</v>
      </c>
      <c r="C256" s="39">
        <v>133</v>
      </c>
      <c r="D256" s="39">
        <v>133</v>
      </c>
      <c r="E256" s="39">
        <v>32407.25</v>
      </c>
      <c r="F256" s="39">
        <v>133</v>
      </c>
      <c r="G256" s="39">
        <v>133</v>
      </c>
    </row>
    <row r="257" spans="1:7" x14ac:dyDescent="0.25">
      <c r="A257" s="40" t="s">
        <v>1307</v>
      </c>
      <c r="B257" s="39">
        <v>100</v>
      </c>
      <c r="C257" s="39">
        <v>103</v>
      </c>
      <c r="D257" s="39">
        <v>103</v>
      </c>
      <c r="E257" s="39">
        <v>400</v>
      </c>
      <c r="F257" s="39">
        <v>1597</v>
      </c>
      <c r="G257" s="39">
        <v>1597</v>
      </c>
    </row>
    <row r="258" spans="1:7" x14ac:dyDescent="0.25">
      <c r="A258" s="36" t="s">
        <v>344</v>
      </c>
      <c r="B258" s="37"/>
      <c r="C258" s="37"/>
      <c r="D258" s="37"/>
      <c r="E258" s="37"/>
      <c r="F258" s="37"/>
      <c r="G258" s="37"/>
    </row>
    <row r="259" spans="1:7" x14ac:dyDescent="0.25">
      <c r="A259" s="38" t="s">
        <v>345</v>
      </c>
      <c r="B259" s="39"/>
      <c r="C259" s="39"/>
      <c r="D259" s="39"/>
      <c r="E259" s="39"/>
      <c r="F259" s="39"/>
      <c r="G259" s="39"/>
    </row>
    <row r="260" spans="1:7" x14ac:dyDescent="0.25">
      <c r="A260" s="40" t="s">
        <v>346</v>
      </c>
      <c r="B260" s="39"/>
      <c r="C260" s="39"/>
      <c r="D260" s="39"/>
      <c r="E260" s="39"/>
      <c r="F260" s="39"/>
      <c r="G260" s="39"/>
    </row>
    <row r="261" spans="1:7" s="47" customFormat="1" x14ac:dyDescent="0.25">
      <c r="A261" s="45" t="s">
        <v>347</v>
      </c>
      <c r="B261" s="46"/>
      <c r="C261" s="46"/>
      <c r="D261" s="46"/>
      <c r="E261" s="46"/>
      <c r="F261" s="46"/>
      <c r="G261" s="46"/>
    </row>
    <row r="262" spans="1:7" x14ac:dyDescent="0.25">
      <c r="A262" s="36" t="s">
        <v>348</v>
      </c>
      <c r="B262" s="37"/>
      <c r="C262" s="37"/>
      <c r="D262" s="37"/>
      <c r="E262" s="37"/>
      <c r="F262" s="37"/>
      <c r="G262" s="37"/>
    </row>
    <row r="263" spans="1:7" x14ac:dyDescent="0.25">
      <c r="A263" s="38" t="s">
        <v>349</v>
      </c>
      <c r="B263" s="39"/>
      <c r="C263" s="39"/>
      <c r="D263" s="39"/>
      <c r="E263" s="39"/>
      <c r="F263" s="39"/>
      <c r="G263" s="39"/>
    </row>
    <row r="264" spans="1:7" x14ac:dyDescent="0.25">
      <c r="A264" s="40" t="s">
        <v>350</v>
      </c>
      <c r="B264" s="39"/>
      <c r="C264" s="39"/>
      <c r="D264" s="39"/>
      <c r="E264" s="39"/>
      <c r="F264" s="39"/>
      <c r="G264" s="39"/>
    </row>
    <row r="265" spans="1:7" x14ac:dyDescent="0.25">
      <c r="A265" s="40" t="s">
        <v>351</v>
      </c>
      <c r="B265" s="39"/>
      <c r="C265" s="39"/>
      <c r="D265" s="39"/>
      <c r="E265" s="39"/>
      <c r="F265" s="39"/>
      <c r="G265" s="39"/>
    </row>
    <row r="266" spans="1:7" x14ac:dyDescent="0.25">
      <c r="A266" s="36" t="s">
        <v>352</v>
      </c>
      <c r="B266" s="37"/>
      <c r="C266" s="37"/>
      <c r="D266" s="37"/>
      <c r="E266" s="37"/>
      <c r="F266" s="37"/>
      <c r="G266" s="37"/>
    </row>
    <row r="267" spans="1:7" x14ac:dyDescent="0.25">
      <c r="A267" s="38" t="s">
        <v>353</v>
      </c>
      <c r="B267" s="39"/>
      <c r="C267" s="39"/>
      <c r="D267" s="39"/>
      <c r="E267" s="39"/>
      <c r="F267" s="39"/>
      <c r="G267" s="39"/>
    </row>
    <row r="268" spans="1:7" x14ac:dyDescent="0.25">
      <c r="A268" s="40" t="s">
        <v>354</v>
      </c>
      <c r="B268" s="39"/>
      <c r="C268" s="39"/>
      <c r="D268" s="39"/>
      <c r="E268" s="39"/>
      <c r="F268" s="39"/>
      <c r="G268" s="39"/>
    </row>
    <row r="269" spans="1:7" s="47" customFormat="1" x14ac:dyDescent="0.25">
      <c r="A269" s="45" t="s">
        <v>355</v>
      </c>
      <c r="B269" s="46">
        <v>7354847101.5599995</v>
      </c>
      <c r="C269" s="46">
        <v>7429952122</v>
      </c>
      <c r="D269" s="46">
        <v>7470258128</v>
      </c>
      <c r="E269" s="46">
        <v>7773157942.9400005</v>
      </c>
      <c r="F269" s="46">
        <v>29622497501</v>
      </c>
      <c r="G269" s="46">
        <v>29641819638</v>
      </c>
    </row>
    <row r="270" spans="1:7" x14ac:dyDescent="0.25">
      <c r="A270" s="36" t="s">
        <v>356</v>
      </c>
      <c r="B270" s="37">
        <v>3004382493.809999</v>
      </c>
      <c r="C270" s="37">
        <v>3221901576</v>
      </c>
      <c r="D270" s="37">
        <v>3364132176</v>
      </c>
      <c r="E270" s="37">
        <v>2998546206.6500001</v>
      </c>
      <c r="F270" s="37">
        <v>12379270175</v>
      </c>
      <c r="G270" s="37">
        <v>12342607521</v>
      </c>
    </row>
    <row r="271" spans="1:7" x14ac:dyDescent="0.25">
      <c r="A271" s="38" t="s">
        <v>357</v>
      </c>
      <c r="B271" s="39">
        <v>2205678646</v>
      </c>
      <c r="C271" s="39">
        <v>2268992618</v>
      </c>
      <c r="D271" s="39">
        <v>2392651148</v>
      </c>
      <c r="E271" s="39">
        <v>2279690954.5999999</v>
      </c>
      <c r="F271" s="39">
        <v>8948065333</v>
      </c>
      <c r="G271" s="39">
        <v>8897602209</v>
      </c>
    </row>
    <row r="272" spans="1:7" x14ac:dyDescent="0.25">
      <c r="A272" s="40" t="s">
        <v>358</v>
      </c>
      <c r="B272" s="39">
        <v>865557732</v>
      </c>
      <c r="C272" s="39">
        <v>865557732</v>
      </c>
      <c r="D272" s="39">
        <v>865557732</v>
      </c>
      <c r="E272" s="39">
        <v>865557732</v>
      </c>
      <c r="F272" s="39">
        <v>3462230925</v>
      </c>
      <c r="G272" s="39">
        <v>3462230925</v>
      </c>
    </row>
    <row r="273" spans="1:7" x14ac:dyDescent="0.25">
      <c r="A273" s="40" t="s">
        <v>359</v>
      </c>
      <c r="B273" s="39">
        <v>1323934314</v>
      </c>
      <c r="C273" s="39">
        <v>1386799159</v>
      </c>
      <c r="D273" s="39">
        <v>1510457689</v>
      </c>
      <c r="E273" s="39">
        <v>1397247820.5999999</v>
      </c>
      <c r="F273" s="39">
        <v>5419307480</v>
      </c>
      <c r="G273" s="39">
        <v>5368844356</v>
      </c>
    </row>
    <row r="274" spans="1:7" x14ac:dyDescent="0.25">
      <c r="A274" s="40" t="s">
        <v>360</v>
      </c>
      <c r="B274" s="39">
        <v>16186600</v>
      </c>
      <c r="C274" s="39">
        <v>16635727</v>
      </c>
      <c r="D274" s="39">
        <v>16635727</v>
      </c>
      <c r="E274" s="39">
        <v>16885402</v>
      </c>
      <c r="F274" s="39">
        <v>66526928</v>
      </c>
      <c r="G274" s="39">
        <v>66526928</v>
      </c>
    </row>
    <row r="275" spans="1:7" x14ac:dyDescent="0.25">
      <c r="A275" s="38" t="s">
        <v>361</v>
      </c>
      <c r="B275" s="39">
        <v>197172505</v>
      </c>
      <c r="C275" s="39">
        <v>187631676</v>
      </c>
      <c r="D275" s="39">
        <v>198038573</v>
      </c>
      <c r="E275" s="39">
        <v>187861253</v>
      </c>
      <c r="F275" s="39">
        <v>743079551</v>
      </c>
      <c r="G275" s="39">
        <v>759743652</v>
      </c>
    </row>
    <row r="276" spans="1:7" x14ac:dyDescent="0.25">
      <c r="A276" s="40" t="s">
        <v>362</v>
      </c>
      <c r="B276" s="39">
        <v>116807616</v>
      </c>
      <c r="C276" s="39">
        <v>116807616</v>
      </c>
      <c r="D276" s="39">
        <v>116807616</v>
      </c>
      <c r="E276" s="39">
        <v>116807616</v>
      </c>
      <c r="F276" s="39">
        <v>467230459</v>
      </c>
      <c r="G276" s="39">
        <v>467230459</v>
      </c>
    </row>
    <row r="277" spans="1:7" x14ac:dyDescent="0.25">
      <c r="A277" s="40" t="s">
        <v>363</v>
      </c>
      <c r="B277" s="39">
        <v>33526376</v>
      </c>
      <c r="C277" s="39">
        <v>32170550</v>
      </c>
      <c r="D277" s="39">
        <v>34957144</v>
      </c>
      <c r="E277" s="39">
        <v>34720876</v>
      </c>
      <c r="F277" s="39">
        <v>125299468</v>
      </c>
      <c r="G277" s="39">
        <v>132868835</v>
      </c>
    </row>
    <row r="278" spans="1:7" x14ac:dyDescent="0.25">
      <c r="A278" s="40" t="s">
        <v>364</v>
      </c>
      <c r="B278" s="39">
        <v>46838513</v>
      </c>
      <c r="C278" s="39">
        <v>38653510</v>
      </c>
      <c r="D278" s="39">
        <v>46273813</v>
      </c>
      <c r="E278" s="39">
        <v>36332761</v>
      </c>
      <c r="F278" s="39">
        <v>150549624</v>
      </c>
      <c r="G278" s="39">
        <v>159644358</v>
      </c>
    </row>
    <row r="279" spans="1:7" x14ac:dyDescent="0.25">
      <c r="A279" s="38" t="s">
        <v>365</v>
      </c>
      <c r="B279" s="39">
        <v>63593917</v>
      </c>
      <c r="C279" s="39">
        <v>73921866</v>
      </c>
      <c r="D279" s="39">
        <v>76798394</v>
      </c>
      <c r="E279" s="39">
        <v>65650342</v>
      </c>
      <c r="F279" s="39">
        <v>266839721</v>
      </c>
      <c r="G279" s="39">
        <v>266477506</v>
      </c>
    </row>
    <row r="280" spans="1:7" x14ac:dyDescent="0.25">
      <c r="A280" s="40" t="s">
        <v>366</v>
      </c>
      <c r="B280" s="39">
        <v>63593917</v>
      </c>
      <c r="C280" s="39">
        <v>73921866</v>
      </c>
      <c r="D280" s="39">
        <v>76798394</v>
      </c>
      <c r="E280" s="39">
        <v>65650342</v>
      </c>
      <c r="F280" s="39">
        <v>266839721</v>
      </c>
      <c r="G280" s="39">
        <v>266477506</v>
      </c>
    </row>
    <row r="281" spans="1:7" x14ac:dyDescent="0.25">
      <c r="A281" s="38" t="s">
        <v>367</v>
      </c>
      <c r="B281" s="39">
        <v>118136050</v>
      </c>
      <c r="C281" s="39">
        <v>110347835</v>
      </c>
      <c r="D281" s="39">
        <v>114670542</v>
      </c>
      <c r="E281" s="39">
        <v>100781834</v>
      </c>
      <c r="F281" s="39">
        <v>480320248</v>
      </c>
      <c r="G281" s="39">
        <v>477818833</v>
      </c>
    </row>
    <row r="282" spans="1:7" x14ac:dyDescent="0.25">
      <c r="A282" s="40" t="s">
        <v>368</v>
      </c>
      <c r="B282" s="39">
        <v>118136050</v>
      </c>
      <c r="C282" s="39">
        <v>110347835</v>
      </c>
      <c r="D282" s="39">
        <v>114670542</v>
      </c>
      <c r="E282" s="39">
        <v>100781834</v>
      </c>
      <c r="F282" s="39">
        <v>480320248</v>
      </c>
      <c r="G282" s="39">
        <v>477818833</v>
      </c>
    </row>
    <row r="283" spans="1:7" x14ac:dyDescent="0.25">
      <c r="A283" s="38" t="s">
        <v>369</v>
      </c>
      <c r="B283" s="39">
        <v>327334535</v>
      </c>
      <c r="C283" s="39">
        <v>464784496</v>
      </c>
      <c r="D283" s="39">
        <v>464088012</v>
      </c>
      <c r="E283" s="39">
        <v>264335356</v>
      </c>
      <c r="F283" s="39">
        <v>1459385626</v>
      </c>
      <c r="G283" s="39">
        <v>1459385625</v>
      </c>
    </row>
    <row r="284" spans="1:7" x14ac:dyDescent="0.25">
      <c r="A284" s="40" t="s">
        <v>370</v>
      </c>
      <c r="B284" s="39">
        <v>4959222</v>
      </c>
      <c r="C284" s="39">
        <v>5155110</v>
      </c>
      <c r="D284" s="39">
        <v>5155110</v>
      </c>
      <c r="E284" s="39">
        <v>5155110</v>
      </c>
      <c r="F284" s="39">
        <v>20620440</v>
      </c>
      <c r="G284" s="39">
        <v>20620439</v>
      </c>
    </row>
    <row r="285" spans="1:7" x14ac:dyDescent="0.25">
      <c r="A285" s="40" t="s">
        <v>371</v>
      </c>
      <c r="B285" s="39">
        <v>170062029</v>
      </c>
      <c r="C285" s="39">
        <v>308890859</v>
      </c>
      <c r="D285" s="39">
        <v>308890859</v>
      </c>
      <c r="E285" s="39">
        <v>107703534</v>
      </c>
      <c r="F285" s="39">
        <v>891950880</v>
      </c>
      <c r="G285" s="39">
        <v>891950880</v>
      </c>
    </row>
    <row r="286" spans="1:7" x14ac:dyDescent="0.25">
      <c r="A286" s="40" t="s">
        <v>372</v>
      </c>
      <c r="B286" s="39">
        <v>66926797</v>
      </c>
      <c r="C286" s="39">
        <v>59538352</v>
      </c>
      <c r="D286" s="39">
        <v>59538352</v>
      </c>
      <c r="E286" s="39">
        <v>67488683</v>
      </c>
      <c r="F286" s="39">
        <v>179061270</v>
      </c>
      <c r="G286" s="39">
        <v>179061270</v>
      </c>
    </row>
    <row r="287" spans="1:7" x14ac:dyDescent="0.25">
      <c r="A287" s="40" t="s">
        <v>373</v>
      </c>
      <c r="B287" s="39">
        <v>85386487</v>
      </c>
      <c r="C287" s="39">
        <v>91200175</v>
      </c>
      <c r="D287" s="39">
        <v>90503691</v>
      </c>
      <c r="E287" s="39">
        <v>83988029</v>
      </c>
      <c r="F287" s="39">
        <v>367753036</v>
      </c>
      <c r="G287" s="39">
        <v>367753036</v>
      </c>
    </row>
    <row r="288" spans="1:7" x14ac:dyDescent="0.25">
      <c r="A288" s="38" t="s">
        <v>374</v>
      </c>
      <c r="B288" s="39">
        <v>89978971.520000011</v>
      </c>
      <c r="C288" s="39">
        <v>106451166</v>
      </c>
      <c r="D288" s="39">
        <v>108113588</v>
      </c>
      <c r="E288" s="39">
        <v>90241982.840000004</v>
      </c>
      <c r="F288" s="39">
        <v>438256744</v>
      </c>
      <c r="G288" s="39">
        <v>438256744</v>
      </c>
    </row>
    <row r="289" spans="1:7" x14ac:dyDescent="0.25">
      <c r="A289" s="40" t="s">
        <v>375</v>
      </c>
      <c r="B289" s="39">
        <v>39322118.969999999</v>
      </c>
      <c r="C289" s="39">
        <v>44251782</v>
      </c>
      <c r="D289" s="39">
        <v>44251782</v>
      </c>
      <c r="E289" s="39">
        <v>33434995.690000001</v>
      </c>
      <c r="F289" s="39">
        <v>164316432</v>
      </c>
      <c r="G289" s="39">
        <v>164316432</v>
      </c>
    </row>
    <row r="290" spans="1:7" x14ac:dyDescent="0.25">
      <c r="A290" s="40" t="s">
        <v>376</v>
      </c>
      <c r="B290" s="39">
        <v>25904681</v>
      </c>
      <c r="C290" s="39">
        <v>20779681</v>
      </c>
      <c r="D290" s="39">
        <v>20779681</v>
      </c>
      <c r="E290" s="39">
        <v>30229638</v>
      </c>
      <c r="F290" s="39">
        <v>94710000</v>
      </c>
      <c r="G290" s="39">
        <v>94710000</v>
      </c>
    </row>
    <row r="291" spans="1:7" x14ac:dyDescent="0.25">
      <c r="A291" s="40" t="s">
        <v>377</v>
      </c>
      <c r="B291" s="39"/>
      <c r="C291" s="39"/>
      <c r="D291" s="39"/>
      <c r="E291" s="39"/>
      <c r="F291" s="39"/>
      <c r="G291" s="39"/>
    </row>
    <row r="292" spans="1:7" x14ac:dyDescent="0.25">
      <c r="A292" s="40" t="s">
        <v>378</v>
      </c>
      <c r="B292" s="39">
        <v>0</v>
      </c>
      <c r="C292" s="39">
        <v>98795</v>
      </c>
      <c r="D292" s="39">
        <v>98795</v>
      </c>
      <c r="E292" s="39">
        <v>44450.11</v>
      </c>
      <c r="F292" s="39">
        <v>98795</v>
      </c>
      <c r="G292" s="39">
        <v>98795</v>
      </c>
    </row>
    <row r="293" spans="1:7" x14ac:dyDescent="0.25">
      <c r="A293" s="40" t="s">
        <v>379</v>
      </c>
      <c r="B293" s="39">
        <v>0</v>
      </c>
      <c r="C293" s="39">
        <v>11282</v>
      </c>
      <c r="D293" s="39">
        <v>11282</v>
      </c>
      <c r="E293" s="39">
        <v>1174786.8800000001</v>
      </c>
      <c r="F293" s="39">
        <v>90514</v>
      </c>
      <c r="G293" s="39">
        <v>90514</v>
      </c>
    </row>
    <row r="294" spans="1:7" x14ac:dyDescent="0.25">
      <c r="A294" s="40" t="s">
        <v>380</v>
      </c>
      <c r="B294" s="39"/>
      <c r="C294" s="39"/>
      <c r="D294" s="39"/>
      <c r="E294" s="39"/>
      <c r="F294" s="39"/>
      <c r="G294" s="39"/>
    </row>
    <row r="295" spans="1:7" x14ac:dyDescent="0.25">
      <c r="A295" s="40" t="s">
        <v>381</v>
      </c>
      <c r="B295" s="39"/>
      <c r="C295" s="39"/>
      <c r="D295" s="39"/>
      <c r="E295" s="39"/>
      <c r="F295" s="39"/>
      <c r="G295" s="39"/>
    </row>
    <row r="296" spans="1:7" x14ac:dyDescent="0.25">
      <c r="A296" s="40" t="s">
        <v>382</v>
      </c>
      <c r="B296" s="39"/>
      <c r="C296" s="39"/>
      <c r="D296" s="39"/>
      <c r="E296" s="39"/>
      <c r="F296" s="39"/>
      <c r="G296" s="39"/>
    </row>
    <row r="297" spans="1:7" x14ac:dyDescent="0.25">
      <c r="A297" s="40" t="s">
        <v>383</v>
      </c>
      <c r="B297" s="39"/>
      <c r="C297" s="39"/>
      <c r="D297" s="39"/>
      <c r="E297" s="39"/>
      <c r="F297" s="39"/>
      <c r="G297" s="39"/>
    </row>
    <row r="298" spans="1:7" x14ac:dyDescent="0.25">
      <c r="A298" s="40" t="s">
        <v>384</v>
      </c>
      <c r="B298" s="39">
        <v>8938883.2300000004</v>
      </c>
      <c r="C298" s="39">
        <v>11082051</v>
      </c>
      <c r="D298" s="39">
        <v>11082051</v>
      </c>
      <c r="E298" s="39">
        <v>8283809.3399999999</v>
      </c>
      <c r="F298" s="39">
        <v>42973525</v>
      </c>
      <c r="G298" s="39">
        <v>42973525</v>
      </c>
    </row>
    <row r="299" spans="1:7" x14ac:dyDescent="0.25">
      <c r="A299" s="40" t="s">
        <v>385</v>
      </c>
      <c r="B299" s="39">
        <v>862227.39</v>
      </c>
      <c r="C299" s="39">
        <v>888094</v>
      </c>
      <c r="D299" s="39">
        <v>888094</v>
      </c>
      <c r="E299" s="39">
        <v>527463.41</v>
      </c>
      <c r="F299" s="39">
        <v>3666620</v>
      </c>
      <c r="G299" s="39">
        <v>3666620</v>
      </c>
    </row>
    <row r="300" spans="1:7" x14ac:dyDescent="0.25">
      <c r="A300" s="40" t="s">
        <v>386</v>
      </c>
      <c r="B300" s="39">
        <v>7021013</v>
      </c>
      <c r="C300" s="39">
        <v>8481641</v>
      </c>
      <c r="D300" s="39">
        <v>8481641</v>
      </c>
      <c r="E300" s="39">
        <v>3917031</v>
      </c>
      <c r="F300" s="39">
        <v>37250541</v>
      </c>
      <c r="G300" s="39">
        <v>37250541</v>
      </c>
    </row>
    <row r="301" spans="1:7" x14ac:dyDescent="0.25">
      <c r="A301" s="40" t="s">
        <v>387</v>
      </c>
      <c r="B301" s="39">
        <v>0</v>
      </c>
      <c r="C301" s="39">
        <v>0</v>
      </c>
      <c r="D301" s="39">
        <v>0</v>
      </c>
      <c r="E301" s="39">
        <v>244349.93</v>
      </c>
      <c r="F301" s="39">
        <v>124941</v>
      </c>
      <c r="G301" s="39">
        <v>124941</v>
      </c>
    </row>
    <row r="302" spans="1:7" x14ac:dyDescent="0.25">
      <c r="A302" s="40" t="s">
        <v>1407</v>
      </c>
      <c r="B302" s="39">
        <v>0</v>
      </c>
      <c r="C302" s="39"/>
      <c r="D302" s="39"/>
      <c r="E302" s="39"/>
      <c r="F302" s="39"/>
      <c r="G302" s="39"/>
    </row>
    <row r="303" spans="1:7" x14ac:dyDescent="0.25">
      <c r="A303" s="40" t="s">
        <v>1408</v>
      </c>
      <c r="B303" s="39">
        <v>0</v>
      </c>
      <c r="C303" s="39"/>
      <c r="D303" s="39"/>
      <c r="E303" s="39"/>
      <c r="F303" s="39"/>
      <c r="G303" s="39"/>
    </row>
    <row r="304" spans="1:7" x14ac:dyDescent="0.25">
      <c r="A304" s="40" t="s">
        <v>388</v>
      </c>
      <c r="B304" s="39">
        <v>0</v>
      </c>
      <c r="C304" s="39">
        <v>13500000</v>
      </c>
      <c r="D304" s="39">
        <v>13500000</v>
      </c>
      <c r="E304" s="39">
        <v>6419203</v>
      </c>
      <c r="F304" s="39">
        <v>72000000</v>
      </c>
      <c r="G304" s="39">
        <v>72000000</v>
      </c>
    </row>
    <row r="305" spans="1:7" x14ac:dyDescent="0.25">
      <c r="A305" s="40" t="s">
        <v>389</v>
      </c>
      <c r="B305" s="39">
        <v>6781383</v>
      </c>
      <c r="C305" s="39">
        <v>5674718</v>
      </c>
      <c r="D305" s="39">
        <v>7337140</v>
      </c>
      <c r="E305" s="39">
        <v>5946088</v>
      </c>
      <c r="F305" s="39">
        <v>18713241</v>
      </c>
      <c r="G305" s="39">
        <v>18713241</v>
      </c>
    </row>
    <row r="306" spans="1:7" x14ac:dyDescent="0.25">
      <c r="A306" s="40" t="s">
        <v>390</v>
      </c>
      <c r="B306" s="39"/>
      <c r="C306" s="39">
        <v>0</v>
      </c>
      <c r="D306" s="39">
        <v>0</v>
      </c>
      <c r="E306" s="39"/>
      <c r="F306" s="39">
        <v>7571</v>
      </c>
      <c r="G306" s="39">
        <v>7571</v>
      </c>
    </row>
    <row r="307" spans="1:7" x14ac:dyDescent="0.25">
      <c r="A307" s="40" t="s">
        <v>391</v>
      </c>
      <c r="B307" s="39">
        <v>1148664.93</v>
      </c>
      <c r="C307" s="39">
        <v>1683122</v>
      </c>
      <c r="D307" s="39">
        <v>1683122</v>
      </c>
      <c r="E307" s="39">
        <v>20167.48</v>
      </c>
      <c r="F307" s="39">
        <v>4304564</v>
      </c>
      <c r="G307" s="39">
        <v>4304564</v>
      </c>
    </row>
    <row r="308" spans="1:7" x14ac:dyDescent="0.25">
      <c r="A308" s="38" t="s">
        <v>392</v>
      </c>
      <c r="B308" s="39">
        <v>2486033.5699999998</v>
      </c>
      <c r="C308" s="39">
        <v>9754671</v>
      </c>
      <c r="D308" s="39">
        <v>9754671</v>
      </c>
      <c r="E308" s="39">
        <v>9712584.2200000025</v>
      </c>
      <c r="F308" s="39">
        <v>43110644</v>
      </c>
      <c r="G308" s="39">
        <v>43110644</v>
      </c>
    </row>
    <row r="309" spans="1:7" x14ac:dyDescent="0.25">
      <c r="A309" s="40" t="s">
        <v>393</v>
      </c>
      <c r="B309" s="39">
        <v>262</v>
      </c>
      <c r="C309" s="39">
        <v>270</v>
      </c>
      <c r="D309" s="39">
        <v>270</v>
      </c>
      <c r="E309" s="39">
        <v>30.22</v>
      </c>
      <c r="F309" s="39">
        <v>199985</v>
      </c>
      <c r="G309" s="39">
        <v>199985</v>
      </c>
    </row>
    <row r="310" spans="1:7" x14ac:dyDescent="0.25">
      <c r="A310" s="40" t="s">
        <v>394</v>
      </c>
      <c r="B310" s="39">
        <v>2237.1999999999998</v>
      </c>
      <c r="C310" s="39">
        <v>26239</v>
      </c>
      <c r="D310" s="39">
        <v>26239</v>
      </c>
      <c r="E310" s="39">
        <v>7357.6399999999994</v>
      </c>
      <c r="F310" s="39">
        <v>26515</v>
      </c>
      <c r="G310" s="39">
        <v>26515</v>
      </c>
    </row>
    <row r="311" spans="1:7" x14ac:dyDescent="0.25">
      <c r="A311" s="40" t="s">
        <v>395</v>
      </c>
      <c r="B311" s="39">
        <v>0</v>
      </c>
      <c r="C311" s="39">
        <v>2078</v>
      </c>
      <c r="D311" s="39">
        <v>2078</v>
      </c>
      <c r="E311" s="39">
        <v>12235.16</v>
      </c>
      <c r="F311" s="39">
        <v>75376</v>
      </c>
      <c r="G311" s="39">
        <v>75376</v>
      </c>
    </row>
    <row r="312" spans="1:7" x14ac:dyDescent="0.25">
      <c r="A312" s="40" t="s">
        <v>396</v>
      </c>
      <c r="B312" s="39"/>
      <c r="C312" s="39"/>
      <c r="D312" s="39"/>
      <c r="E312" s="39"/>
      <c r="F312" s="39"/>
      <c r="G312" s="39"/>
    </row>
    <row r="313" spans="1:7" x14ac:dyDescent="0.25">
      <c r="A313" s="40" t="s">
        <v>397</v>
      </c>
      <c r="B313" s="39">
        <v>67172.209999999992</v>
      </c>
      <c r="C313" s="39">
        <v>69189</v>
      </c>
      <c r="D313" s="39">
        <v>69189</v>
      </c>
      <c r="E313" s="39">
        <v>20040</v>
      </c>
      <c r="F313" s="39">
        <v>126580</v>
      </c>
      <c r="G313" s="39">
        <v>126580</v>
      </c>
    </row>
    <row r="314" spans="1:7" x14ac:dyDescent="0.25">
      <c r="A314" s="40" t="s">
        <v>398</v>
      </c>
      <c r="B314" s="39"/>
      <c r="C314" s="39">
        <v>0</v>
      </c>
      <c r="D314" s="39">
        <v>0</v>
      </c>
      <c r="E314" s="39"/>
      <c r="F314" s="39">
        <v>17464</v>
      </c>
      <c r="G314" s="39">
        <v>17464</v>
      </c>
    </row>
    <row r="315" spans="1:7" x14ac:dyDescent="0.25">
      <c r="A315" s="40" t="s">
        <v>399</v>
      </c>
      <c r="B315" s="39">
        <v>0</v>
      </c>
      <c r="C315" s="39">
        <v>0</v>
      </c>
      <c r="D315" s="39">
        <v>0</v>
      </c>
      <c r="E315" s="39">
        <v>318.54000000000002</v>
      </c>
      <c r="F315" s="39">
        <v>3028</v>
      </c>
      <c r="G315" s="39">
        <v>3028</v>
      </c>
    </row>
    <row r="316" spans="1:7" x14ac:dyDescent="0.25">
      <c r="A316" s="40" t="s">
        <v>400</v>
      </c>
      <c r="B316" s="39">
        <v>0</v>
      </c>
      <c r="C316" s="39"/>
      <c r="D316" s="39"/>
      <c r="E316" s="39"/>
      <c r="F316" s="39"/>
      <c r="G316" s="39"/>
    </row>
    <row r="317" spans="1:7" x14ac:dyDescent="0.25">
      <c r="A317" s="40" t="s">
        <v>1409</v>
      </c>
      <c r="B317" s="39">
        <v>0</v>
      </c>
      <c r="C317" s="39"/>
      <c r="D317" s="39"/>
      <c r="E317" s="39"/>
      <c r="F317" s="39"/>
      <c r="G317" s="39"/>
    </row>
    <row r="318" spans="1:7" x14ac:dyDescent="0.25">
      <c r="A318" s="40" t="s">
        <v>401</v>
      </c>
      <c r="B318" s="39">
        <v>23606.2</v>
      </c>
      <c r="C318" s="39">
        <v>24314</v>
      </c>
      <c r="D318" s="39">
        <v>24314</v>
      </c>
      <c r="E318" s="39">
        <v>89.02000000000001</v>
      </c>
      <c r="F318" s="39">
        <v>59119</v>
      </c>
      <c r="G318" s="39">
        <v>59119</v>
      </c>
    </row>
    <row r="319" spans="1:7" x14ac:dyDescent="0.25">
      <c r="A319" s="40" t="s">
        <v>402</v>
      </c>
      <c r="B319" s="39">
        <v>30139.629999999997</v>
      </c>
      <c r="C319" s="39">
        <v>57251</v>
      </c>
      <c r="D319" s="39">
        <v>57251</v>
      </c>
      <c r="E319" s="39">
        <v>310437.20999999996</v>
      </c>
      <c r="F319" s="39">
        <v>112306</v>
      </c>
      <c r="G319" s="39">
        <v>112306</v>
      </c>
    </row>
    <row r="320" spans="1:7" x14ac:dyDescent="0.25">
      <c r="A320" s="40" t="s">
        <v>403</v>
      </c>
      <c r="B320" s="39">
        <v>0</v>
      </c>
      <c r="C320" s="39">
        <v>4058</v>
      </c>
      <c r="D320" s="39">
        <v>4058</v>
      </c>
      <c r="E320" s="39">
        <v>703817.30999999994</v>
      </c>
      <c r="F320" s="39">
        <v>5575</v>
      </c>
      <c r="G320" s="39">
        <v>5575</v>
      </c>
    </row>
    <row r="321" spans="1:7" x14ac:dyDescent="0.25">
      <c r="A321" s="40" t="s">
        <v>404</v>
      </c>
      <c r="B321" s="39">
        <v>0</v>
      </c>
      <c r="C321" s="39"/>
      <c r="D321" s="39"/>
      <c r="E321" s="39"/>
      <c r="F321" s="39"/>
      <c r="G321" s="39"/>
    </row>
    <row r="322" spans="1:7" x14ac:dyDescent="0.25">
      <c r="A322" s="40" t="s">
        <v>405</v>
      </c>
      <c r="B322" s="39"/>
      <c r="C322" s="39"/>
      <c r="D322" s="39"/>
      <c r="E322" s="39"/>
      <c r="F322" s="39"/>
      <c r="G322" s="39"/>
    </row>
    <row r="323" spans="1:7" x14ac:dyDescent="0.25">
      <c r="A323" s="40" t="s">
        <v>406</v>
      </c>
      <c r="B323" s="39"/>
      <c r="C323" s="39"/>
      <c r="D323" s="39"/>
      <c r="E323" s="39"/>
      <c r="F323" s="39"/>
      <c r="G323" s="39"/>
    </row>
    <row r="324" spans="1:7" x14ac:dyDescent="0.25">
      <c r="A324" s="40" t="s">
        <v>407</v>
      </c>
      <c r="B324" s="39">
        <v>175204.73</v>
      </c>
      <c r="C324" s="39">
        <v>180460</v>
      </c>
      <c r="D324" s="39">
        <v>180460</v>
      </c>
      <c r="E324" s="39">
        <v>71702</v>
      </c>
      <c r="F324" s="39">
        <v>471238</v>
      </c>
      <c r="G324" s="39">
        <v>471238</v>
      </c>
    </row>
    <row r="325" spans="1:7" x14ac:dyDescent="0.25">
      <c r="A325" s="40" t="s">
        <v>408</v>
      </c>
      <c r="B325" s="39">
        <v>0</v>
      </c>
      <c r="C325" s="39">
        <v>2223</v>
      </c>
      <c r="D325" s="39">
        <v>2223</v>
      </c>
      <c r="E325" s="39">
        <v>207228.82</v>
      </c>
      <c r="F325" s="39">
        <v>7262</v>
      </c>
      <c r="G325" s="39">
        <v>7262</v>
      </c>
    </row>
    <row r="326" spans="1:7" x14ac:dyDescent="0.25">
      <c r="A326" s="40" t="s">
        <v>409</v>
      </c>
      <c r="B326" s="39">
        <v>682581.04</v>
      </c>
      <c r="C326" s="39">
        <v>1579455</v>
      </c>
      <c r="D326" s="39">
        <v>1579455</v>
      </c>
      <c r="E326" s="39">
        <v>5014311.7700000005</v>
      </c>
      <c r="F326" s="39">
        <v>6764754</v>
      </c>
      <c r="G326" s="39">
        <v>6764754</v>
      </c>
    </row>
    <row r="327" spans="1:7" x14ac:dyDescent="0.25">
      <c r="A327" s="40" t="s">
        <v>410</v>
      </c>
      <c r="B327" s="39">
        <v>1252189</v>
      </c>
      <c r="C327" s="39">
        <v>1298910</v>
      </c>
      <c r="D327" s="39">
        <v>1298910</v>
      </c>
      <c r="E327" s="39">
        <v>3010483.0700000003</v>
      </c>
      <c r="F327" s="39">
        <v>9232703</v>
      </c>
      <c r="G327" s="39">
        <v>9232703</v>
      </c>
    </row>
    <row r="328" spans="1:7" x14ac:dyDescent="0.25">
      <c r="A328" s="40" t="s">
        <v>411</v>
      </c>
      <c r="B328" s="39">
        <v>252641.56</v>
      </c>
      <c r="C328" s="39">
        <v>6510224</v>
      </c>
      <c r="D328" s="39">
        <v>6510224</v>
      </c>
      <c r="E328" s="39">
        <v>354533.46</v>
      </c>
      <c r="F328" s="39">
        <v>26008739</v>
      </c>
      <c r="G328" s="39">
        <v>26008739</v>
      </c>
    </row>
    <row r="329" spans="1:7" x14ac:dyDescent="0.25">
      <c r="A329" s="38" t="s">
        <v>412</v>
      </c>
      <c r="B329" s="39">
        <v>1835.72</v>
      </c>
      <c r="C329" s="39">
        <v>17002</v>
      </c>
      <c r="D329" s="39">
        <v>17002</v>
      </c>
      <c r="E329" s="39">
        <v>266739.99</v>
      </c>
      <c r="F329" s="39">
        <v>181628</v>
      </c>
      <c r="G329" s="39">
        <v>181628</v>
      </c>
    </row>
    <row r="330" spans="1:7" x14ac:dyDescent="0.25">
      <c r="A330" s="40" t="s">
        <v>413</v>
      </c>
      <c r="B330" s="39">
        <v>1835.72</v>
      </c>
      <c r="C330" s="39">
        <v>1892</v>
      </c>
      <c r="D330" s="39">
        <v>1892</v>
      </c>
      <c r="E330" s="39">
        <v>68735.09</v>
      </c>
      <c r="F330" s="39">
        <v>97726</v>
      </c>
      <c r="G330" s="39">
        <v>97726</v>
      </c>
    </row>
    <row r="331" spans="1:7" x14ac:dyDescent="0.25">
      <c r="A331" s="40" t="s">
        <v>414</v>
      </c>
      <c r="B331" s="39"/>
      <c r="C331" s="39"/>
      <c r="D331" s="39"/>
      <c r="E331" s="39"/>
      <c r="F331" s="39"/>
      <c r="G331" s="39"/>
    </row>
    <row r="332" spans="1:7" x14ac:dyDescent="0.25">
      <c r="A332" s="40" t="s">
        <v>415</v>
      </c>
      <c r="B332" s="39">
        <v>0</v>
      </c>
      <c r="C332" s="39">
        <v>15110</v>
      </c>
      <c r="D332" s="39">
        <v>15110</v>
      </c>
      <c r="E332" s="39"/>
      <c r="F332" s="39">
        <v>15110</v>
      </c>
      <c r="G332" s="39">
        <v>15110</v>
      </c>
    </row>
    <row r="333" spans="1:7" x14ac:dyDescent="0.25">
      <c r="A333" s="40" t="s">
        <v>416</v>
      </c>
      <c r="B333" s="39"/>
      <c r="C333" s="39"/>
      <c r="D333" s="39"/>
      <c r="E333" s="39"/>
      <c r="F333" s="39"/>
      <c r="G333" s="39"/>
    </row>
    <row r="334" spans="1:7" x14ac:dyDescent="0.25">
      <c r="A334" s="40" t="s">
        <v>417</v>
      </c>
      <c r="B334" s="39"/>
      <c r="C334" s="39"/>
      <c r="D334" s="39"/>
      <c r="E334" s="39"/>
      <c r="F334" s="39"/>
      <c r="G334" s="39"/>
    </row>
    <row r="335" spans="1:7" x14ac:dyDescent="0.25">
      <c r="A335" s="40" t="s">
        <v>418</v>
      </c>
      <c r="B335" s="39"/>
      <c r="C335" s="39"/>
      <c r="D335" s="39"/>
      <c r="E335" s="39">
        <v>198004.9</v>
      </c>
      <c r="F335" s="39"/>
      <c r="G335" s="39"/>
    </row>
    <row r="336" spans="1:7" x14ac:dyDescent="0.25">
      <c r="A336" s="40" t="s">
        <v>419</v>
      </c>
      <c r="B336" s="39"/>
      <c r="C336" s="39">
        <v>0</v>
      </c>
      <c r="D336" s="39">
        <v>0</v>
      </c>
      <c r="E336" s="39">
        <v>0</v>
      </c>
      <c r="F336" s="39">
        <v>28279</v>
      </c>
      <c r="G336" s="39">
        <v>28279</v>
      </c>
    </row>
    <row r="337" spans="1:7" x14ac:dyDescent="0.25">
      <c r="A337" s="40" t="s">
        <v>420</v>
      </c>
      <c r="B337" s="39"/>
      <c r="C337" s="39">
        <v>0</v>
      </c>
      <c r="D337" s="39">
        <v>0</v>
      </c>
      <c r="E337" s="39">
        <v>0</v>
      </c>
      <c r="F337" s="39">
        <v>38922</v>
      </c>
      <c r="G337" s="39">
        <v>38922</v>
      </c>
    </row>
    <row r="338" spans="1:7" x14ac:dyDescent="0.25">
      <c r="A338" s="40" t="s">
        <v>421</v>
      </c>
      <c r="B338" s="39"/>
      <c r="C338" s="39">
        <v>0</v>
      </c>
      <c r="D338" s="39">
        <v>0</v>
      </c>
      <c r="E338" s="39">
        <v>0</v>
      </c>
      <c r="F338" s="39">
        <v>1591</v>
      </c>
      <c r="G338" s="39">
        <v>1591</v>
      </c>
    </row>
    <row r="339" spans="1:7" x14ac:dyDescent="0.25">
      <c r="A339" s="38" t="s">
        <v>422</v>
      </c>
      <c r="B339" s="39">
        <v>0</v>
      </c>
      <c r="C339" s="39">
        <v>246</v>
      </c>
      <c r="D339" s="39">
        <v>246</v>
      </c>
      <c r="E339" s="39">
        <v>5160</v>
      </c>
      <c r="F339" s="39">
        <v>30680</v>
      </c>
      <c r="G339" s="39">
        <v>30680</v>
      </c>
    </row>
    <row r="340" spans="1:7" x14ac:dyDescent="0.25">
      <c r="A340" s="40" t="s">
        <v>423</v>
      </c>
      <c r="B340" s="39"/>
      <c r="C340" s="39">
        <v>0</v>
      </c>
      <c r="D340" s="39">
        <v>0</v>
      </c>
      <c r="E340" s="39"/>
      <c r="F340" s="39">
        <v>4808</v>
      </c>
      <c r="G340" s="39">
        <v>4808</v>
      </c>
    </row>
    <row r="341" spans="1:7" x14ac:dyDescent="0.25">
      <c r="A341" s="40" t="s">
        <v>424</v>
      </c>
      <c r="B341" s="39"/>
      <c r="C341" s="39">
        <v>0</v>
      </c>
      <c r="D341" s="39">
        <v>0</v>
      </c>
      <c r="E341" s="39"/>
      <c r="F341" s="39">
        <v>7280</v>
      </c>
      <c r="G341" s="39">
        <v>7280</v>
      </c>
    </row>
    <row r="342" spans="1:7" x14ac:dyDescent="0.25">
      <c r="A342" s="40" t="s">
        <v>425</v>
      </c>
      <c r="B342" s="39">
        <v>0</v>
      </c>
      <c r="C342" s="39">
        <v>0</v>
      </c>
      <c r="D342" s="39">
        <v>0</v>
      </c>
      <c r="E342" s="39">
        <v>5160</v>
      </c>
      <c r="F342" s="39">
        <v>5858</v>
      </c>
      <c r="G342" s="39">
        <v>5858</v>
      </c>
    </row>
    <row r="343" spans="1:7" x14ac:dyDescent="0.25">
      <c r="A343" s="40" t="s">
        <v>426</v>
      </c>
      <c r="B343" s="39"/>
      <c r="C343" s="39"/>
      <c r="D343" s="39"/>
      <c r="E343" s="39"/>
      <c r="F343" s="39"/>
      <c r="G343" s="39"/>
    </row>
    <row r="344" spans="1:7" x14ac:dyDescent="0.25">
      <c r="A344" s="40" t="s">
        <v>427</v>
      </c>
      <c r="B344" s="39"/>
      <c r="C344" s="39"/>
      <c r="D344" s="39"/>
      <c r="E344" s="39"/>
      <c r="F344" s="39"/>
      <c r="G344" s="39"/>
    </row>
    <row r="345" spans="1:7" x14ac:dyDescent="0.25">
      <c r="A345" s="40" t="s">
        <v>428</v>
      </c>
      <c r="B345" s="39"/>
      <c r="C345" s="39"/>
      <c r="D345" s="39"/>
      <c r="E345" s="39"/>
      <c r="F345" s="39"/>
      <c r="G345" s="39"/>
    </row>
    <row r="346" spans="1:7" x14ac:dyDescent="0.25">
      <c r="A346" s="40" t="s">
        <v>429</v>
      </c>
      <c r="B346" s="39">
        <v>0</v>
      </c>
      <c r="C346" s="39">
        <v>84</v>
      </c>
      <c r="D346" s="39">
        <v>84</v>
      </c>
      <c r="E346" s="39"/>
      <c r="F346" s="39">
        <v>84</v>
      </c>
      <c r="G346" s="39">
        <v>84</v>
      </c>
    </row>
    <row r="347" spans="1:7" x14ac:dyDescent="0.25">
      <c r="A347" s="40" t="s">
        <v>430</v>
      </c>
      <c r="B347" s="39"/>
      <c r="C347" s="39"/>
      <c r="D347" s="39"/>
      <c r="E347" s="39"/>
      <c r="F347" s="39"/>
      <c r="G347" s="39"/>
    </row>
    <row r="348" spans="1:7" x14ac:dyDescent="0.25">
      <c r="A348" s="40" t="s">
        <v>431</v>
      </c>
      <c r="B348" s="39"/>
      <c r="C348" s="39"/>
      <c r="D348" s="39"/>
      <c r="E348" s="39"/>
      <c r="F348" s="39"/>
      <c r="G348" s="39"/>
    </row>
    <row r="349" spans="1:7" x14ac:dyDescent="0.25">
      <c r="A349" s="40" t="s">
        <v>432</v>
      </c>
      <c r="B349" s="39"/>
      <c r="C349" s="39">
        <v>0</v>
      </c>
      <c r="D349" s="39">
        <v>0</v>
      </c>
      <c r="E349" s="39"/>
      <c r="F349" s="39">
        <v>1814</v>
      </c>
      <c r="G349" s="39">
        <v>1814</v>
      </c>
    </row>
    <row r="350" spans="1:7" x14ac:dyDescent="0.25">
      <c r="A350" s="40" t="s">
        <v>433</v>
      </c>
      <c r="B350" s="39"/>
      <c r="C350" s="39">
        <v>0</v>
      </c>
      <c r="D350" s="39">
        <v>0</v>
      </c>
      <c r="E350" s="39"/>
      <c r="F350" s="39">
        <v>1365</v>
      </c>
      <c r="G350" s="39">
        <v>1365</v>
      </c>
    </row>
    <row r="351" spans="1:7" x14ac:dyDescent="0.25">
      <c r="A351" s="40" t="s">
        <v>434</v>
      </c>
      <c r="B351" s="39"/>
      <c r="C351" s="39">
        <v>0</v>
      </c>
      <c r="D351" s="39">
        <v>0</v>
      </c>
      <c r="E351" s="39">
        <v>0</v>
      </c>
      <c r="F351" s="39">
        <v>111</v>
      </c>
      <c r="G351" s="39">
        <v>111</v>
      </c>
    </row>
    <row r="352" spans="1:7" x14ac:dyDescent="0.25">
      <c r="A352" s="40" t="s">
        <v>435</v>
      </c>
      <c r="B352" s="39"/>
      <c r="C352" s="39"/>
      <c r="D352" s="39"/>
      <c r="E352" s="39"/>
      <c r="F352" s="39"/>
      <c r="G352" s="39"/>
    </row>
    <row r="353" spans="1:7" x14ac:dyDescent="0.25">
      <c r="A353" s="40" t="s">
        <v>436</v>
      </c>
      <c r="B353" s="39"/>
      <c r="C353" s="39"/>
      <c r="D353" s="39"/>
      <c r="E353" s="39"/>
      <c r="F353" s="39"/>
      <c r="G353" s="39"/>
    </row>
    <row r="354" spans="1:7" x14ac:dyDescent="0.25">
      <c r="A354" s="40" t="s">
        <v>437</v>
      </c>
      <c r="B354" s="39">
        <v>0</v>
      </c>
      <c r="C354" s="39">
        <v>162</v>
      </c>
      <c r="D354" s="39">
        <v>162</v>
      </c>
      <c r="E354" s="39"/>
      <c r="F354" s="39">
        <v>162</v>
      </c>
      <c r="G354" s="39">
        <v>162</v>
      </c>
    </row>
    <row r="355" spans="1:7" x14ac:dyDescent="0.25">
      <c r="A355" s="40" t="s">
        <v>438</v>
      </c>
      <c r="B355" s="39"/>
      <c r="C355" s="39"/>
      <c r="D355" s="39"/>
      <c r="E355" s="39"/>
      <c r="F355" s="39"/>
      <c r="G355" s="39"/>
    </row>
    <row r="356" spans="1:7" x14ac:dyDescent="0.25">
      <c r="A356" s="40" t="s">
        <v>439</v>
      </c>
      <c r="B356" s="39"/>
      <c r="C356" s="39"/>
      <c r="D356" s="39"/>
      <c r="E356" s="39"/>
      <c r="F356" s="39"/>
      <c r="G356" s="39"/>
    </row>
    <row r="357" spans="1:7" x14ac:dyDescent="0.25">
      <c r="A357" s="40" t="s">
        <v>440</v>
      </c>
      <c r="B357" s="39"/>
      <c r="C357" s="39">
        <v>0</v>
      </c>
      <c r="D357" s="39">
        <v>0</v>
      </c>
      <c r="E357" s="39"/>
      <c r="F357" s="39">
        <v>3580</v>
      </c>
      <c r="G357" s="39">
        <v>3580</v>
      </c>
    </row>
    <row r="358" spans="1:7" x14ac:dyDescent="0.25">
      <c r="A358" s="40" t="s">
        <v>441</v>
      </c>
      <c r="B358" s="39"/>
      <c r="C358" s="39">
        <v>0</v>
      </c>
      <c r="D358" s="39">
        <v>0</v>
      </c>
      <c r="E358" s="39"/>
      <c r="F358" s="39">
        <v>3832</v>
      </c>
      <c r="G358" s="39">
        <v>3832</v>
      </c>
    </row>
    <row r="359" spans="1:7" x14ac:dyDescent="0.25">
      <c r="A359" s="40" t="s">
        <v>442</v>
      </c>
      <c r="B359" s="39"/>
      <c r="C359" s="39">
        <v>0</v>
      </c>
      <c r="D359" s="39">
        <v>0</v>
      </c>
      <c r="E359" s="39">
        <v>0</v>
      </c>
      <c r="F359" s="39">
        <v>1212</v>
      </c>
      <c r="G359" s="39">
        <v>1212</v>
      </c>
    </row>
    <row r="360" spans="1:7" x14ac:dyDescent="0.25">
      <c r="A360" s="40" t="s">
        <v>443</v>
      </c>
      <c r="B360" s="39"/>
      <c r="C360" s="39">
        <v>0</v>
      </c>
      <c r="D360" s="39">
        <v>0</v>
      </c>
      <c r="E360" s="39"/>
      <c r="F360" s="39">
        <v>574</v>
      </c>
      <c r="G360" s="39">
        <v>574</v>
      </c>
    </row>
    <row r="361" spans="1:7" x14ac:dyDescent="0.25">
      <c r="A361" s="36" t="s">
        <v>444</v>
      </c>
      <c r="B361" s="37">
        <v>3332347380.6900001</v>
      </c>
      <c r="C361" s="37">
        <v>3535539597</v>
      </c>
      <c r="D361" s="37">
        <v>3433615003</v>
      </c>
      <c r="E361" s="37">
        <v>3701069615.73</v>
      </c>
      <c r="F361" s="37">
        <v>14553183524</v>
      </c>
      <c r="G361" s="37">
        <v>14609168315</v>
      </c>
    </row>
    <row r="362" spans="1:7" x14ac:dyDescent="0.25">
      <c r="A362" s="38" t="s">
        <v>445</v>
      </c>
      <c r="B362" s="39">
        <v>1760786942.4000001</v>
      </c>
      <c r="C362" s="39">
        <v>1908367727</v>
      </c>
      <c r="D362" s="39">
        <v>1795952565</v>
      </c>
      <c r="E362" s="39">
        <v>2046815582.8700001</v>
      </c>
      <c r="F362" s="39">
        <v>8208369489</v>
      </c>
      <c r="G362" s="39">
        <v>8208369489</v>
      </c>
    </row>
    <row r="363" spans="1:7" x14ac:dyDescent="0.25">
      <c r="A363" s="40" t="s">
        <v>446</v>
      </c>
      <c r="B363" s="39">
        <v>1584852157.4000001</v>
      </c>
      <c r="C363" s="39">
        <v>1730736033</v>
      </c>
      <c r="D363" s="39">
        <v>1618320871</v>
      </c>
      <c r="E363" s="39">
        <v>1869183888.8700001</v>
      </c>
      <c r="F363" s="39">
        <v>7577319210</v>
      </c>
      <c r="G363" s="39">
        <v>7577319210</v>
      </c>
    </row>
    <row r="364" spans="1:7" x14ac:dyDescent="0.25">
      <c r="A364" s="40" t="s">
        <v>447</v>
      </c>
      <c r="B364" s="39">
        <v>125260351</v>
      </c>
      <c r="C364" s="39">
        <v>125260351</v>
      </c>
      <c r="D364" s="39">
        <v>125260351</v>
      </c>
      <c r="E364" s="39">
        <v>125260351</v>
      </c>
      <c r="F364" s="39">
        <v>421851205</v>
      </c>
      <c r="G364" s="39">
        <v>421851205</v>
      </c>
    </row>
    <row r="365" spans="1:7" x14ac:dyDescent="0.25">
      <c r="A365" s="40" t="s">
        <v>448</v>
      </c>
      <c r="B365" s="39">
        <v>50674434</v>
      </c>
      <c r="C365" s="39">
        <v>52371343</v>
      </c>
      <c r="D365" s="39">
        <v>52371343</v>
      </c>
      <c r="E365" s="39">
        <v>52371343</v>
      </c>
      <c r="F365" s="39">
        <v>209199074</v>
      </c>
      <c r="G365" s="39">
        <v>209199074</v>
      </c>
    </row>
    <row r="366" spans="1:7" x14ac:dyDescent="0.25">
      <c r="A366" s="38" t="s">
        <v>449</v>
      </c>
      <c r="B366" s="39">
        <v>538506457.28999996</v>
      </c>
      <c r="C366" s="39">
        <v>570707187</v>
      </c>
      <c r="D366" s="39">
        <v>563411550</v>
      </c>
      <c r="E366" s="39">
        <v>597789349.86000001</v>
      </c>
      <c r="F366" s="39">
        <v>2383628382</v>
      </c>
      <c r="G366" s="39">
        <v>2383628382</v>
      </c>
    </row>
    <row r="367" spans="1:7" x14ac:dyDescent="0.25">
      <c r="A367" s="40" t="s">
        <v>450</v>
      </c>
      <c r="B367" s="39">
        <v>538506457.28999996</v>
      </c>
      <c r="C367" s="39">
        <v>570707187</v>
      </c>
      <c r="D367" s="39">
        <v>563411550</v>
      </c>
      <c r="E367" s="39">
        <v>597789349.86000001</v>
      </c>
      <c r="F367" s="39">
        <v>2383628382</v>
      </c>
      <c r="G367" s="39">
        <v>2383628382</v>
      </c>
    </row>
    <row r="368" spans="1:7" x14ac:dyDescent="0.25">
      <c r="A368" s="38" t="s">
        <v>451</v>
      </c>
      <c r="B368" s="39">
        <v>340160214</v>
      </c>
      <c r="C368" s="39">
        <v>330087996</v>
      </c>
      <c r="D368" s="39">
        <v>349513299</v>
      </c>
      <c r="E368" s="39">
        <v>330087996</v>
      </c>
      <c r="F368" s="39">
        <v>1100293325</v>
      </c>
      <c r="G368" s="39">
        <v>1165044331</v>
      </c>
    </row>
    <row r="369" spans="1:7" x14ac:dyDescent="0.25">
      <c r="A369" s="40" t="s">
        <v>452</v>
      </c>
      <c r="B369" s="39">
        <v>41232357</v>
      </c>
      <c r="C369" s="39">
        <v>40010481</v>
      </c>
      <c r="D369" s="39">
        <v>42365595</v>
      </c>
      <c r="E369" s="39">
        <v>40010481</v>
      </c>
      <c r="F369" s="39">
        <v>133368273</v>
      </c>
      <c r="G369" s="39">
        <v>141218650</v>
      </c>
    </row>
    <row r="370" spans="1:7" x14ac:dyDescent="0.25">
      <c r="A370" s="40" t="s">
        <v>453</v>
      </c>
      <c r="B370" s="39">
        <v>298927857</v>
      </c>
      <c r="C370" s="39">
        <v>290077515</v>
      </c>
      <c r="D370" s="39">
        <v>307147704</v>
      </c>
      <c r="E370" s="39">
        <v>290077515</v>
      </c>
      <c r="F370" s="39">
        <v>966925052</v>
      </c>
      <c r="G370" s="39">
        <v>1023825681</v>
      </c>
    </row>
    <row r="371" spans="1:7" x14ac:dyDescent="0.25">
      <c r="A371" s="38" t="s">
        <v>454</v>
      </c>
      <c r="B371" s="39">
        <v>302223498</v>
      </c>
      <c r="C371" s="39">
        <v>311427003</v>
      </c>
      <c r="D371" s="39">
        <v>311086935</v>
      </c>
      <c r="E371" s="39">
        <v>311427003</v>
      </c>
      <c r="F371" s="39">
        <v>1245708001</v>
      </c>
      <c r="G371" s="39">
        <v>1244347737</v>
      </c>
    </row>
    <row r="372" spans="1:7" x14ac:dyDescent="0.25">
      <c r="A372" s="40" t="s">
        <v>455</v>
      </c>
      <c r="B372" s="39">
        <v>302223498</v>
      </c>
      <c r="C372" s="39">
        <v>311427003</v>
      </c>
      <c r="D372" s="39">
        <v>311086935</v>
      </c>
      <c r="E372" s="39">
        <v>311427003</v>
      </c>
      <c r="F372" s="39">
        <v>1245708001</v>
      </c>
      <c r="G372" s="39">
        <v>1244347737</v>
      </c>
    </row>
    <row r="373" spans="1:7" x14ac:dyDescent="0.25">
      <c r="A373" s="38" t="s">
        <v>456</v>
      </c>
      <c r="B373" s="39">
        <v>123929691</v>
      </c>
      <c r="C373" s="39">
        <v>133199430</v>
      </c>
      <c r="D373" s="39">
        <v>137562084</v>
      </c>
      <c r="E373" s="39">
        <v>133199430</v>
      </c>
      <c r="F373" s="39">
        <v>532797723</v>
      </c>
      <c r="G373" s="39">
        <v>550248330</v>
      </c>
    </row>
    <row r="374" spans="1:7" x14ac:dyDescent="0.25">
      <c r="A374" s="40" t="s">
        <v>457</v>
      </c>
      <c r="B374" s="39">
        <v>41451369</v>
      </c>
      <c r="C374" s="39">
        <v>44439549</v>
      </c>
      <c r="D374" s="39">
        <v>45882354</v>
      </c>
      <c r="E374" s="39">
        <v>44439549</v>
      </c>
      <c r="F374" s="39">
        <v>177758199</v>
      </c>
      <c r="G374" s="39">
        <v>183529412</v>
      </c>
    </row>
    <row r="375" spans="1:7" x14ac:dyDescent="0.25">
      <c r="A375" s="40" t="s">
        <v>458</v>
      </c>
      <c r="B375" s="39">
        <v>46419396</v>
      </c>
      <c r="C375" s="39">
        <v>46863756</v>
      </c>
      <c r="D375" s="39">
        <v>52172085</v>
      </c>
      <c r="E375" s="39">
        <v>46863756</v>
      </c>
      <c r="F375" s="39">
        <v>187455024</v>
      </c>
      <c r="G375" s="39">
        <v>208688336</v>
      </c>
    </row>
    <row r="376" spans="1:7" x14ac:dyDescent="0.25">
      <c r="A376" s="40" t="s">
        <v>459</v>
      </c>
      <c r="B376" s="39">
        <v>33580311</v>
      </c>
      <c r="C376" s="39">
        <v>39223488</v>
      </c>
      <c r="D376" s="39">
        <v>36887670</v>
      </c>
      <c r="E376" s="39">
        <v>39223488</v>
      </c>
      <c r="F376" s="39">
        <v>156893952</v>
      </c>
      <c r="G376" s="39">
        <v>147550681</v>
      </c>
    </row>
    <row r="377" spans="1:7" x14ac:dyDescent="0.25">
      <c r="A377" s="40" t="s">
        <v>460</v>
      </c>
      <c r="B377" s="39">
        <v>2478615</v>
      </c>
      <c r="C377" s="39">
        <v>2672637</v>
      </c>
      <c r="D377" s="39">
        <v>2619975</v>
      </c>
      <c r="E377" s="39">
        <v>2672637</v>
      </c>
      <c r="F377" s="39">
        <v>10690548</v>
      </c>
      <c r="G377" s="39">
        <v>10479901</v>
      </c>
    </row>
    <row r="378" spans="1:7" x14ac:dyDescent="0.25">
      <c r="A378" s="38" t="s">
        <v>461</v>
      </c>
      <c r="B378" s="39">
        <v>28215294</v>
      </c>
      <c r="C378" s="39">
        <v>29459554</v>
      </c>
      <c r="D378" s="39">
        <v>30628222</v>
      </c>
      <c r="E378" s="39">
        <v>29459554</v>
      </c>
      <c r="F378" s="39">
        <v>113762980</v>
      </c>
      <c r="G378" s="39">
        <v>113762980</v>
      </c>
    </row>
    <row r="379" spans="1:7" x14ac:dyDescent="0.25">
      <c r="A379" s="40" t="s">
        <v>462</v>
      </c>
      <c r="B379" s="39">
        <v>10506302</v>
      </c>
      <c r="C379" s="39">
        <v>11066437</v>
      </c>
      <c r="D379" s="39">
        <v>11078221</v>
      </c>
      <c r="E379" s="39">
        <v>11066437</v>
      </c>
      <c r="F379" s="39">
        <v>43398760</v>
      </c>
      <c r="G379" s="39">
        <v>43398760</v>
      </c>
    </row>
    <row r="380" spans="1:7" x14ac:dyDescent="0.25">
      <c r="A380" s="40" t="s">
        <v>463</v>
      </c>
      <c r="B380" s="39">
        <v>17708992</v>
      </c>
      <c r="C380" s="39">
        <v>18393117</v>
      </c>
      <c r="D380" s="39">
        <v>19550001</v>
      </c>
      <c r="E380" s="39">
        <v>18393117</v>
      </c>
      <c r="F380" s="39">
        <v>70364220</v>
      </c>
      <c r="G380" s="39">
        <v>70364220</v>
      </c>
    </row>
    <row r="381" spans="1:7" x14ac:dyDescent="0.25">
      <c r="A381" s="38" t="s">
        <v>464</v>
      </c>
      <c r="B381" s="39">
        <v>56425080</v>
      </c>
      <c r="C381" s="39">
        <v>60808764</v>
      </c>
      <c r="D381" s="39">
        <v>57111474</v>
      </c>
      <c r="E381" s="39">
        <v>60808764</v>
      </c>
      <c r="F381" s="39">
        <v>202695880</v>
      </c>
      <c r="G381" s="39">
        <v>190371577</v>
      </c>
    </row>
    <row r="382" spans="1:7" x14ac:dyDescent="0.25">
      <c r="A382" s="40" t="s">
        <v>465</v>
      </c>
      <c r="B382" s="39">
        <v>56425080</v>
      </c>
      <c r="C382" s="39">
        <v>60808764</v>
      </c>
      <c r="D382" s="39">
        <v>57111474</v>
      </c>
      <c r="E382" s="39">
        <v>60808764</v>
      </c>
      <c r="F382" s="39">
        <v>202695880</v>
      </c>
      <c r="G382" s="39">
        <v>190371577</v>
      </c>
    </row>
    <row r="383" spans="1:7" x14ac:dyDescent="0.25">
      <c r="A383" s="38" t="s">
        <v>466</v>
      </c>
      <c r="B383" s="39">
        <v>182100204</v>
      </c>
      <c r="C383" s="39">
        <v>191481936</v>
      </c>
      <c r="D383" s="39">
        <v>188348874</v>
      </c>
      <c r="E383" s="39">
        <v>191481936</v>
      </c>
      <c r="F383" s="39">
        <v>765927744</v>
      </c>
      <c r="G383" s="39">
        <v>753395489</v>
      </c>
    </row>
    <row r="384" spans="1:7" x14ac:dyDescent="0.25">
      <c r="A384" s="40" t="s">
        <v>467</v>
      </c>
      <c r="B384" s="39">
        <v>182100204</v>
      </c>
      <c r="C384" s="39">
        <v>191481936</v>
      </c>
      <c r="D384" s="39">
        <v>188348874</v>
      </c>
      <c r="E384" s="39">
        <v>191481936</v>
      </c>
      <c r="F384" s="39">
        <v>765927744</v>
      </c>
      <c r="G384" s="39">
        <v>753395489</v>
      </c>
    </row>
    <row r="385" spans="1:7" x14ac:dyDescent="0.25">
      <c r="A385" s="36" t="s">
        <v>468</v>
      </c>
      <c r="B385" s="37">
        <v>1018117227.0600001</v>
      </c>
      <c r="C385" s="37">
        <v>672510949</v>
      </c>
      <c r="D385" s="37">
        <v>672510949</v>
      </c>
      <c r="E385" s="37">
        <v>1073542120.5599999</v>
      </c>
      <c r="F385" s="37">
        <v>2690043802</v>
      </c>
      <c r="G385" s="37">
        <v>2690043802</v>
      </c>
    </row>
    <row r="386" spans="1:7" x14ac:dyDescent="0.25">
      <c r="A386" s="38" t="s">
        <v>469</v>
      </c>
      <c r="B386" s="39"/>
      <c r="C386" s="39">
        <v>276639404</v>
      </c>
      <c r="D386" s="39">
        <v>276639404</v>
      </c>
      <c r="E386" s="39"/>
      <c r="F386" s="39">
        <v>1106557628</v>
      </c>
      <c r="G386" s="39">
        <v>1106557628</v>
      </c>
    </row>
    <row r="387" spans="1:7" x14ac:dyDescent="0.25">
      <c r="A387" s="40" t="s">
        <v>470</v>
      </c>
      <c r="B387" s="39"/>
      <c r="C387" s="39">
        <v>276639404</v>
      </c>
      <c r="D387" s="39">
        <v>276639404</v>
      </c>
      <c r="E387" s="39"/>
      <c r="F387" s="39">
        <v>1106557628</v>
      </c>
      <c r="G387" s="39">
        <v>1106557628</v>
      </c>
    </row>
    <row r="388" spans="1:7" x14ac:dyDescent="0.25">
      <c r="A388" s="40" t="s">
        <v>471</v>
      </c>
      <c r="B388" s="39"/>
      <c r="C388" s="39"/>
      <c r="D388" s="39"/>
      <c r="E388" s="39"/>
      <c r="F388" s="39"/>
      <c r="G388" s="39"/>
    </row>
    <row r="389" spans="1:7" x14ac:dyDescent="0.25">
      <c r="A389" s="40" t="s">
        <v>472</v>
      </c>
      <c r="B389" s="39"/>
      <c r="C389" s="39"/>
      <c r="D389" s="39"/>
      <c r="E389" s="39"/>
      <c r="F389" s="39"/>
      <c r="G389" s="39"/>
    </row>
    <row r="390" spans="1:7" x14ac:dyDescent="0.25">
      <c r="A390" s="38" t="s">
        <v>473</v>
      </c>
      <c r="B390" s="39">
        <v>1017924372.0600001</v>
      </c>
      <c r="C390" s="39">
        <v>395871545</v>
      </c>
      <c r="D390" s="39">
        <v>395871545</v>
      </c>
      <c r="E390" s="39">
        <v>994542120.55999994</v>
      </c>
      <c r="F390" s="39">
        <v>1583486174</v>
      </c>
      <c r="G390" s="39">
        <v>1583486174</v>
      </c>
    </row>
    <row r="391" spans="1:7" x14ac:dyDescent="0.25">
      <c r="A391" s="40" t="s">
        <v>474</v>
      </c>
      <c r="B391" s="39">
        <v>0</v>
      </c>
      <c r="C391" s="39"/>
      <c r="D391" s="39"/>
      <c r="E391" s="39">
        <v>39347510.399999999</v>
      </c>
      <c r="F391" s="39"/>
      <c r="G391" s="39"/>
    </row>
    <row r="392" spans="1:7" x14ac:dyDescent="0.25">
      <c r="A392" s="40" t="s">
        <v>475</v>
      </c>
      <c r="B392" s="39">
        <v>0</v>
      </c>
      <c r="C392" s="39"/>
      <c r="D392" s="39"/>
      <c r="E392" s="39">
        <v>110000</v>
      </c>
      <c r="F392" s="39"/>
      <c r="G392" s="39"/>
    </row>
    <row r="393" spans="1:7" x14ac:dyDescent="0.25">
      <c r="A393" s="40" t="s">
        <v>476</v>
      </c>
      <c r="B393" s="39">
        <v>53385942.670000002</v>
      </c>
      <c r="C393" s="39"/>
      <c r="D393" s="39"/>
      <c r="E393" s="39">
        <v>272468761.13999999</v>
      </c>
      <c r="F393" s="39"/>
      <c r="G393" s="39"/>
    </row>
    <row r="394" spans="1:7" x14ac:dyDescent="0.25">
      <c r="A394" s="40" t="s">
        <v>477</v>
      </c>
      <c r="B394" s="39"/>
      <c r="C394" s="39"/>
      <c r="D394" s="39"/>
      <c r="E394" s="39"/>
      <c r="F394" s="39"/>
      <c r="G394" s="39"/>
    </row>
    <row r="395" spans="1:7" x14ac:dyDescent="0.25">
      <c r="A395" s="40" t="s">
        <v>478</v>
      </c>
      <c r="B395" s="39">
        <v>691487084.22000003</v>
      </c>
      <c r="C395" s="39">
        <v>350828391</v>
      </c>
      <c r="D395" s="39">
        <v>350828391</v>
      </c>
      <c r="E395" s="39">
        <v>658860136.01999998</v>
      </c>
      <c r="F395" s="39">
        <v>1403313573</v>
      </c>
      <c r="G395" s="39">
        <v>1403313573</v>
      </c>
    </row>
    <row r="396" spans="1:7" x14ac:dyDescent="0.25">
      <c r="A396" s="40" t="s">
        <v>479</v>
      </c>
      <c r="B396" s="39">
        <v>0</v>
      </c>
      <c r="C396" s="39">
        <v>13500000</v>
      </c>
      <c r="D396" s="39">
        <v>13500000</v>
      </c>
      <c r="E396" s="39"/>
      <c r="F396" s="39">
        <v>54000000</v>
      </c>
      <c r="G396" s="39">
        <v>54000000</v>
      </c>
    </row>
    <row r="397" spans="1:7" x14ac:dyDescent="0.25">
      <c r="A397" s="40" t="s">
        <v>480</v>
      </c>
      <c r="B397" s="39">
        <v>0</v>
      </c>
      <c r="C397" s="39"/>
      <c r="D397" s="39"/>
      <c r="E397" s="39"/>
      <c r="F397" s="39"/>
      <c r="G397" s="39"/>
    </row>
    <row r="398" spans="1:7" x14ac:dyDescent="0.25">
      <c r="A398" s="40" t="s">
        <v>481</v>
      </c>
      <c r="B398" s="39"/>
      <c r="C398" s="39">
        <v>31543154</v>
      </c>
      <c r="D398" s="39">
        <v>31543154</v>
      </c>
      <c r="E398" s="39"/>
      <c r="F398" s="39">
        <v>126172601</v>
      </c>
      <c r="G398" s="39">
        <v>126172601</v>
      </c>
    </row>
    <row r="399" spans="1:7" x14ac:dyDescent="0.25">
      <c r="A399" s="40" t="s">
        <v>482</v>
      </c>
      <c r="B399" s="39"/>
      <c r="C399" s="39"/>
      <c r="D399" s="39"/>
      <c r="E399" s="39"/>
      <c r="F399" s="39"/>
      <c r="G399" s="39"/>
    </row>
    <row r="400" spans="1:7" x14ac:dyDescent="0.25">
      <c r="A400" s="40" t="s">
        <v>483</v>
      </c>
      <c r="B400" s="39">
        <v>0</v>
      </c>
      <c r="C400" s="39"/>
      <c r="D400" s="39"/>
      <c r="E400" s="39"/>
      <c r="F400" s="39"/>
      <c r="G400" s="39"/>
    </row>
    <row r="401" spans="1:7" x14ac:dyDescent="0.25">
      <c r="A401" s="40" t="s">
        <v>484</v>
      </c>
      <c r="B401" s="39"/>
      <c r="C401" s="39"/>
      <c r="D401" s="39"/>
      <c r="E401" s="39"/>
      <c r="F401" s="39"/>
      <c r="G401" s="39"/>
    </row>
    <row r="402" spans="1:7" x14ac:dyDescent="0.25">
      <c r="A402" s="40" t="s">
        <v>485</v>
      </c>
      <c r="B402" s="39"/>
      <c r="C402" s="39"/>
      <c r="D402" s="39"/>
      <c r="E402" s="39"/>
      <c r="F402" s="39"/>
      <c r="G402" s="39"/>
    </row>
    <row r="403" spans="1:7" x14ac:dyDescent="0.25">
      <c r="A403" s="40" t="s">
        <v>486</v>
      </c>
      <c r="B403" s="39">
        <v>0</v>
      </c>
      <c r="C403" s="39"/>
      <c r="D403" s="39"/>
      <c r="E403" s="39">
        <v>14755713</v>
      </c>
      <c r="F403" s="39"/>
      <c r="G403" s="39"/>
    </row>
    <row r="404" spans="1:7" x14ac:dyDescent="0.25">
      <c r="A404" s="40" t="s">
        <v>1292</v>
      </c>
      <c r="B404" s="39">
        <v>0</v>
      </c>
      <c r="C404" s="39"/>
      <c r="D404" s="39"/>
      <c r="E404" s="39"/>
      <c r="F404" s="39"/>
      <c r="G404" s="39"/>
    </row>
    <row r="405" spans="1:7" x14ac:dyDescent="0.25">
      <c r="A405" s="40" t="s">
        <v>487</v>
      </c>
      <c r="B405" s="39"/>
      <c r="C405" s="39"/>
      <c r="D405" s="39"/>
      <c r="E405" s="39"/>
      <c r="F405" s="39"/>
      <c r="G405" s="39"/>
    </row>
    <row r="406" spans="1:7" x14ac:dyDescent="0.25">
      <c r="A406" s="40" t="s">
        <v>488</v>
      </c>
      <c r="B406" s="39"/>
      <c r="C406" s="39"/>
      <c r="D406" s="39"/>
      <c r="E406" s="39"/>
      <c r="F406" s="39"/>
      <c r="G406" s="39"/>
    </row>
    <row r="407" spans="1:7" x14ac:dyDescent="0.25">
      <c r="A407" s="40" t="s">
        <v>489</v>
      </c>
      <c r="B407" s="39"/>
      <c r="C407" s="39"/>
      <c r="D407" s="39"/>
      <c r="E407" s="39"/>
      <c r="F407" s="39"/>
      <c r="G407" s="39"/>
    </row>
    <row r="408" spans="1:7" x14ac:dyDescent="0.25">
      <c r="A408" s="40" t="s">
        <v>490</v>
      </c>
      <c r="B408" s="39"/>
      <c r="C408" s="39"/>
      <c r="D408" s="39"/>
      <c r="E408" s="39"/>
      <c r="F408" s="39"/>
      <c r="G408" s="39"/>
    </row>
    <row r="409" spans="1:7" x14ac:dyDescent="0.25">
      <c r="A409" s="40" t="s">
        <v>491</v>
      </c>
      <c r="B409" s="39"/>
      <c r="C409" s="39"/>
      <c r="D409" s="39"/>
      <c r="E409" s="39"/>
      <c r="F409" s="39"/>
      <c r="G409" s="39"/>
    </row>
    <row r="410" spans="1:7" x14ac:dyDescent="0.25">
      <c r="A410" s="40" t="s">
        <v>492</v>
      </c>
      <c r="B410" s="39"/>
      <c r="C410" s="39"/>
      <c r="D410" s="39"/>
      <c r="E410" s="39"/>
      <c r="F410" s="39"/>
      <c r="G410" s="39"/>
    </row>
    <row r="411" spans="1:7" x14ac:dyDescent="0.25">
      <c r="A411" s="40" t="s">
        <v>493</v>
      </c>
      <c r="B411" s="39"/>
      <c r="C411" s="39"/>
      <c r="D411" s="39"/>
      <c r="E411" s="39"/>
      <c r="F411" s="39"/>
      <c r="G411" s="39"/>
    </row>
    <row r="412" spans="1:7" x14ac:dyDescent="0.25">
      <c r="A412" s="40" t="s">
        <v>494</v>
      </c>
      <c r="B412" s="39"/>
      <c r="C412" s="39"/>
      <c r="D412" s="39"/>
      <c r="E412" s="39"/>
      <c r="F412" s="39"/>
      <c r="G412" s="39"/>
    </row>
    <row r="413" spans="1:7" x14ac:dyDescent="0.25">
      <c r="A413" s="40" t="s">
        <v>495</v>
      </c>
      <c r="B413" s="39"/>
      <c r="C413" s="39"/>
      <c r="D413" s="39"/>
      <c r="E413" s="39"/>
      <c r="F413" s="39"/>
      <c r="G413" s="39"/>
    </row>
    <row r="414" spans="1:7" x14ac:dyDescent="0.25">
      <c r="A414" s="40" t="s">
        <v>496</v>
      </c>
      <c r="B414" s="39"/>
      <c r="C414" s="39"/>
      <c r="D414" s="39"/>
      <c r="E414" s="39"/>
      <c r="F414" s="39"/>
      <c r="G414" s="39"/>
    </row>
    <row r="415" spans="1:7" x14ac:dyDescent="0.25">
      <c r="A415" s="40" t="s">
        <v>497</v>
      </c>
      <c r="B415" s="39"/>
      <c r="C415" s="39"/>
      <c r="D415" s="39"/>
      <c r="E415" s="39"/>
      <c r="F415" s="39"/>
      <c r="G415" s="39"/>
    </row>
    <row r="416" spans="1:7" x14ac:dyDescent="0.25">
      <c r="A416" s="40" t="s">
        <v>498</v>
      </c>
      <c r="B416" s="39"/>
      <c r="C416" s="39"/>
      <c r="D416" s="39"/>
      <c r="E416" s="39"/>
      <c r="F416" s="39"/>
      <c r="G416" s="39"/>
    </row>
    <row r="417" spans="1:7" x14ac:dyDescent="0.25">
      <c r="A417" s="40" t="s">
        <v>499</v>
      </c>
      <c r="B417" s="39"/>
      <c r="C417" s="39"/>
      <c r="D417" s="39"/>
      <c r="E417" s="39"/>
      <c r="F417" s="39"/>
      <c r="G417" s="39"/>
    </row>
    <row r="418" spans="1:7" x14ac:dyDescent="0.25">
      <c r="A418" s="40" t="s">
        <v>500</v>
      </c>
      <c r="B418" s="39">
        <v>166893399.56999999</v>
      </c>
      <c r="C418" s="39"/>
      <c r="D418" s="39"/>
      <c r="E418" s="39"/>
      <c r="F418" s="39"/>
      <c r="G418" s="39"/>
    </row>
    <row r="419" spans="1:7" x14ac:dyDescent="0.25">
      <c r="A419" s="40" t="s">
        <v>501</v>
      </c>
      <c r="B419" s="39">
        <v>0</v>
      </c>
      <c r="C419" s="39"/>
      <c r="D419" s="39"/>
      <c r="E419" s="39"/>
      <c r="F419" s="39"/>
      <c r="G419" s="39"/>
    </row>
    <row r="420" spans="1:7" x14ac:dyDescent="0.25">
      <c r="A420" s="40" t="s">
        <v>502</v>
      </c>
      <c r="B420" s="39">
        <v>94981390</v>
      </c>
      <c r="C420" s="39"/>
      <c r="D420" s="39"/>
      <c r="E420" s="39">
        <v>1000000</v>
      </c>
      <c r="F420" s="39"/>
      <c r="G420" s="39"/>
    </row>
    <row r="421" spans="1:7" x14ac:dyDescent="0.25">
      <c r="A421" s="40" t="s">
        <v>503</v>
      </c>
      <c r="B421" s="39"/>
      <c r="C421" s="39"/>
      <c r="D421" s="39"/>
      <c r="E421" s="39"/>
      <c r="F421" s="39"/>
      <c r="G421" s="39"/>
    </row>
    <row r="422" spans="1:7" x14ac:dyDescent="0.25">
      <c r="A422" s="40" t="s">
        <v>504</v>
      </c>
      <c r="B422" s="39"/>
      <c r="C422" s="39"/>
      <c r="D422" s="39"/>
      <c r="E422" s="39"/>
      <c r="F422" s="39"/>
      <c r="G422" s="39"/>
    </row>
    <row r="423" spans="1:7" x14ac:dyDescent="0.25">
      <c r="A423" s="40" t="s">
        <v>505</v>
      </c>
      <c r="B423" s="39">
        <v>0</v>
      </c>
      <c r="C423" s="39"/>
      <c r="D423" s="39"/>
      <c r="E423" s="39"/>
      <c r="F423" s="39"/>
      <c r="G423" s="39"/>
    </row>
    <row r="424" spans="1:7" x14ac:dyDescent="0.25">
      <c r="A424" s="40" t="s">
        <v>506</v>
      </c>
      <c r="B424" s="39">
        <v>0</v>
      </c>
      <c r="C424" s="39"/>
      <c r="D424" s="39"/>
      <c r="E424" s="39"/>
      <c r="F424" s="39"/>
      <c r="G424" s="39"/>
    </row>
    <row r="425" spans="1:7" x14ac:dyDescent="0.25">
      <c r="A425" s="40" t="s">
        <v>507</v>
      </c>
      <c r="B425" s="39"/>
      <c r="C425" s="39"/>
      <c r="D425" s="39"/>
      <c r="E425" s="39"/>
      <c r="F425" s="39"/>
      <c r="G425" s="39"/>
    </row>
    <row r="426" spans="1:7" x14ac:dyDescent="0.25">
      <c r="A426" s="40" t="s">
        <v>508</v>
      </c>
      <c r="B426" s="39">
        <v>5176555.5999999996</v>
      </c>
      <c r="C426" s="39"/>
      <c r="D426" s="39"/>
      <c r="E426" s="39">
        <v>8000000</v>
      </c>
      <c r="F426" s="39"/>
      <c r="G426" s="39"/>
    </row>
    <row r="427" spans="1:7" x14ac:dyDescent="0.25">
      <c r="A427" s="40" t="s">
        <v>509</v>
      </c>
      <c r="B427" s="39">
        <v>0</v>
      </c>
      <c r="C427" s="39"/>
      <c r="D427" s="39"/>
      <c r="E427" s="39"/>
      <c r="F427" s="39"/>
      <c r="G427" s="39"/>
    </row>
    <row r="428" spans="1:7" x14ac:dyDescent="0.25">
      <c r="A428" s="40" t="s">
        <v>510</v>
      </c>
      <c r="B428" s="39">
        <v>6000000</v>
      </c>
      <c r="C428" s="39"/>
      <c r="D428" s="39"/>
      <c r="E428" s="39"/>
      <c r="F428" s="39"/>
      <c r="G428" s="39"/>
    </row>
    <row r="429" spans="1:7" x14ac:dyDescent="0.25">
      <c r="A429" s="40" t="s">
        <v>1284</v>
      </c>
      <c r="B429" s="39">
        <v>0</v>
      </c>
      <c r="C429" s="39"/>
      <c r="D429" s="39"/>
      <c r="E429" s="39"/>
      <c r="F429" s="39"/>
      <c r="G429" s="39"/>
    </row>
    <row r="430" spans="1:7" x14ac:dyDescent="0.25">
      <c r="A430" s="40" t="s">
        <v>1410</v>
      </c>
      <c r="B430" s="39">
        <v>0</v>
      </c>
      <c r="C430" s="39"/>
      <c r="D430" s="39"/>
      <c r="E430" s="39"/>
      <c r="F430" s="39"/>
      <c r="G430" s="39"/>
    </row>
    <row r="431" spans="1:7" x14ac:dyDescent="0.25">
      <c r="A431" s="40" t="s">
        <v>1411</v>
      </c>
      <c r="B431" s="39">
        <v>0</v>
      </c>
      <c r="C431" s="39"/>
      <c r="D431" s="39"/>
      <c r="E431" s="39"/>
      <c r="F431" s="39"/>
      <c r="G431" s="39"/>
    </row>
    <row r="432" spans="1:7" x14ac:dyDescent="0.25">
      <c r="A432" s="40" t="s">
        <v>1412</v>
      </c>
      <c r="B432" s="39">
        <v>0</v>
      </c>
      <c r="C432" s="39"/>
      <c r="D432" s="39"/>
      <c r="E432" s="39"/>
      <c r="F432" s="39"/>
      <c r="G432" s="39"/>
    </row>
    <row r="433" spans="1:7" x14ac:dyDescent="0.25">
      <c r="A433" s="38" t="s">
        <v>511</v>
      </c>
      <c r="B433" s="39">
        <v>192855</v>
      </c>
      <c r="C433" s="39"/>
      <c r="D433" s="39"/>
      <c r="E433" s="39">
        <v>79000000</v>
      </c>
      <c r="F433" s="39"/>
      <c r="G433" s="39"/>
    </row>
    <row r="434" spans="1:7" x14ac:dyDescent="0.25">
      <c r="A434" s="40" t="s">
        <v>512</v>
      </c>
      <c r="B434" s="39">
        <v>0</v>
      </c>
      <c r="C434" s="39"/>
      <c r="D434" s="39"/>
      <c r="E434" s="39"/>
      <c r="F434" s="39"/>
      <c r="G434" s="39"/>
    </row>
    <row r="435" spans="1:7" x14ac:dyDescent="0.25">
      <c r="A435" s="40" t="s">
        <v>513</v>
      </c>
      <c r="B435" s="39">
        <v>0</v>
      </c>
      <c r="C435" s="39"/>
      <c r="D435" s="39"/>
      <c r="E435" s="39"/>
      <c r="F435" s="39"/>
      <c r="G435" s="39"/>
    </row>
    <row r="436" spans="1:7" x14ac:dyDescent="0.25">
      <c r="A436" s="40" t="s">
        <v>514</v>
      </c>
      <c r="B436" s="39">
        <v>192855</v>
      </c>
      <c r="C436" s="39"/>
      <c r="D436" s="39"/>
      <c r="E436" s="39"/>
      <c r="F436" s="39"/>
      <c r="G436" s="39"/>
    </row>
    <row r="437" spans="1:7" x14ac:dyDescent="0.25">
      <c r="A437" s="40" t="s">
        <v>515</v>
      </c>
      <c r="B437" s="39">
        <v>0</v>
      </c>
      <c r="C437" s="39"/>
      <c r="D437" s="39"/>
      <c r="E437" s="39">
        <v>79000000</v>
      </c>
      <c r="F437" s="39"/>
      <c r="G437" s="39"/>
    </row>
    <row r="438" spans="1:7" x14ac:dyDescent="0.25">
      <c r="A438" s="40" t="s">
        <v>516</v>
      </c>
      <c r="B438" s="39"/>
      <c r="C438" s="39"/>
      <c r="D438" s="39"/>
      <c r="E438" s="39"/>
      <c r="F438" s="39"/>
      <c r="G438" s="39"/>
    </row>
    <row r="439" spans="1:7" x14ac:dyDescent="0.25">
      <c r="A439" s="40" t="s">
        <v>517</v>
      </c>
      <c r="B439" s="39"/>
      <c r="C439" s="39"/>
      <c r="D439" s="39"/>
      <c r="E439" s="39"/>
      <c r="F439" s="39"/>
      <c r="G439" s="39"/>
    </row>
    <row r="440" spans="1:7" x14ac:dyDescent="0.25">
      <c r="A440" s="40" t="s">
        <v>518</v>
      </c>
      <c r="B440" s="39"/>
      <c r="C440" s="39"/>
      <c r="D440" s="39"/>
      <c r="E440" s="39"/>
      <c r="F440" s="39"/>
      <c r="G440" s="39"/>
    </row>
    <row r="441" spans="1:7" x14ac:dyDescent="0.25">
      <c r="A441" s="40" t="s">
        <v>519</v>
      </c>
      <c r="B441" s="39"/>
      <c r="C441" s="39"/>
      <c r="D441" s="39"/>
      <c r="E441" s="39"/>
      <c r="F441" s="39"/>
      <c r="G441" s="39"/>
    </row>
    <row r="442" spans="1:7" s="47" customFormat="1" x14ac:dyDescent="0.25">
      <c r="A442" s="45" t="s">
        <v>1287</v>
      </c>
      <c r="B442" s="46">
        <v>0</v>
      </c>
      <c r="C442" s="46"/>
      <c r="D442" s="46"/>
      <c r="E442" s="46">
        <v>290000000</v>
      </c>
      <c r="F442" s="46"/>
      <c r="G442" s="46"/>
    </row>
    <row r="443" spans="1:7" x14ac:dyDescent="0.25">
      <c r="A443" s="36" t="s">
        <v>1288</v>
      </c>
      <c r="B443" s="37"/>
      <c r="C443" s="37"/>
      <c r="D443" s="37"/>
      <c r="E443" s="37">
        <v>0</v>
      </c>
      <c r="F443" s="37"/>
      <c r="G443" s="37"/>
    </row>
    <row r="444" spans="1:7" x14ac:dyDescent="0.25">
      <c r="A444" s="38" t="s">
        <v>1289</v>
      </c>
      <c r="B444" s="39"/>
      <c r="C444" s="39"/>
      <c r="D444" s="39"/>
      <c r="E444" s="39">
        <v>0</v>
      </c>
      <c r="F444" s="39"/>
      <c r="G444" s="39"/>
    </row>
    <row r="445" spans="1:7" x14ac:dyDescent="0.25">
      <c r="A445" s="36" t="s">
        <v>1413</v>
      </c>
      <c r="B445" s="37">
        <v>0</v>
      </c>
      <c r="C445" s="37"/>
      <c r="D445" s="37"/>
      <c r="E445" s="37">
        <v>290000000</v>
      </c>
      <c r="F445" s="37"/>
      <c r="G445" s="37"/>
    </row>
    <row r="446" spans="1:7" x14ac:dyDescent="0.25">
      <c r="A446" s="38" t="s">
        <v>1414</v>
      </c>
      <c r="B446" s="39">
        <v>0</v>
      </c>
      <c r="C446" s="39"/>
      <c r="D446" s="39"/>
      <c r="E446" s="39">
        <v>290000000</v>
      </c>
      <c r="F446" s="39"/>
      <c r="G446" s="39"/>
    </row>
    <row r="447" spans="1:7" x14ac:dyDescent="0.25">
      <c r="A447" s="40" t="s">
        <v>1415</v>
      </c>
      <c r="B447" s="39">
        <v>0</v>
      </c>
      <c r="C447" s="39"/>
      <c r="D447" s="39"/>
      <c r="E447" s="39">
        <v>51000000</v>
      </c>
      <c r="F447" s="39"/>
      <c r="G447" s="39"/>
    </row>
    <row r="448" spans="1:7" x14ac:dyDescent="0.25">
      <c r="A448" s="40" t="s">
        <v>1416</v>
      </c>
      <c r="B448" s="39">
        <v>0</v>
      </c>
      <c r="C448" s="39"/>
      <c r="D448" s="39"/>
      <c r="E448" s="39">
        <v>0</v>
      </c>
      <c r="F448" s="39"/>
      <c r="G448" s="39"/>
    </row>
    <row r="449" spans="1:7" x14ac:dyDescent="0.25">
      <c r="A449" s="40" t="s">
        <v>1417</v>
      </c>
      <c r="B449" s="39">
        <v>0</v>
      </c>
      <c r="C449" s="39"/>
      <c r="D449" s="39"/>
      <c r="E449" s="39">
        <v>0</v>
      </c>
      <c r="F449" s="39"/>
      <c r="G449" s="39"/>
    </row>
    <row r="450" spans="1:7" x14ac:dyDescent="0.25">
      <c r="A450" s="40" t="s">
        <v>1418</v>
      </c>
      <c r="B450" s="39">
        <v>0</v>
      </c>
      <c r="C450" s="39"/>
      <c r="D450" s="39"/>
      <c r="E450" s="39">
        <v>0</v>
      </c>
      <c r="F450" s="39"/>
      <c r="G450" s="39"/>
    </row>
    <row r="451" spans="1:7" x14ac:dyDescent="0.25">
      <c r="A451" s="40" t="s">
        <v>1419</v>
      </c>
      <c r="B451" s="39">
        <v>0</v>
      </c>
      <c r="C451" s="39"/>
      <c r="D451" s="39"/>
      <c r="E451" s="39">
        <v>239000000</v>
      </c>
      <c r="F451" s="39"/>
      <c r="G451" s="39"/>
    </row>
    <row r="452" spans="1:7" ht="15.75" thickBot="1" x14ac:dyDescent="0.3">
      <c r="A452" s="40" t="s">
        <v>1420</v>
      </c>
      <c r="B452" s="39">
        <v>0</v>
      </c>
      <c r="C452" s="39"/>
      <c r="D452" s="39"/>
      <c r="E452" s="39">
        <v>0</v>
      </c>
      <c r="F452" s="39"/>
      <c r="G452" s="39"/>
    </row>
    <row r="453" spans="1:7" ht="15.75" thickTop="1" x14ac:dyDescent="0.25">
      <c r="A453" s="43" t="s">
        <v>520</v>
      </c>
      <c r="B453" s="44">
        <v>8712436016.1600018</v>
      </c>
      <c r="C453" s="44">
        <v>8917521629</v>
      </c>
      <c r="D453" s="44">
        <v>8957827635</v>
      </c>
      <c r="E453" s="44">
        <v>9530265082.0400009</v>
      </c>
      <c r="F453" s="44">
        <v>32828767777</v>
      </c>
      <c r="G453" s="44">
        <v>32848089914</v>
      </c>
    </row>
  </sheetData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24</vt:i4>
      </vt:variant>
      <vt:variant>
        <vt:lpstr>Rangos con nombre</vt:lpstr>
      </vt:variant>
      <vt:variant>
        <vt:i4>15</vt:i4>
      </vt:variant>
    </vt:vector>
  </HeadingPairs>
  <TitlesOfParts>
    <vt:vector size="39" baseType="lpstr">
      <vt:lpstr>RUBRO</vt:lpstr>
      <vt:lpstr>RUBRO Y TIPO</vt:lpstr>
      <vt:lpstr>RUBRO, TIPO Y CLASE</vt:lpstr>
      <vt:lpstr>RUBRO, TIPO, CLASE Y CONCEPTO</vt:lpstr>
      <vt:lpstr>FUENTE DE FINANCIAMIENTO</vt:lpstr>
      <vt:lpstr>TDM23</vt:lpstr>
      <vt:lpstr>TD23-1</vt:lpstr>
      <vt:lpstr>TDA23</vt:lpstr>
      <vt:lpstr>TDJUN23</vt:lpstr>
      <vt:lpstr>BASE</vt:lpstr>
      <vt:lpstr>tdjul23</vt:lpstr>
      <vt:lpstr>TDAG23</vt:lpstr>
      <vt:lpstr>TD MAYO 2024</vt:lpstr>
      <vt:lpstr>ENERO 24</vt:lpstr>
      <vt:lpstr>FEB 24</vt:lpstr>
      <vt:lpstr>Hoja5</vt:lpstr>
      <vt:lpstr>junio 24</vt:lpstr>
      <vt:lpstr>JULIO 24</vt:lpstr>
      <vt:lpstr>tdsep23</vt:lpstr>
      <vt:lpstr>resto</vt:lpstr>
      <vt:lpstr>cta pub 2024</vt:lpstr>
      <vt:lpstr>Hoja1</vt:lpstr>
      <vt:lpstr>para acomodo</vt:lpstr>
      <vt:lpstr>Hoja2</vt:lpstr>
      <vt:lpstr>'cta pub 2024'!Área_de_impresión</vt:lpstr>
      <vt:lpstr>'ENERO 24'!Área_de_impresión</vt:lpstr>
      <vt:lpstr>Hoja1!Área_de_impresión</vt:lpstr>
      <vt:lpstr>'JULIO 24'!Área_de_impresión</vt:lpstr>
      <vt:lpstr>'junio 24'!Área_de_impresión</vt:lpstr>
      <vt:lpstr>resto!Área_de_impresión</vt:lpstr>
      <vt:lpstr>RUBRO!Área_de_impresión</vt:lpstr>
      <vt:lpstr>'RUBRO, TIPO Y CLASE'!Área_de_impresión</vt:lpstr>
      <vt:lpstr>'TD MAYO 2024'!Área_de_impresión</vt:lpstr>
      <vt:lpstr>'TD23-1'!Área_de_impresión</vt:lpstr>
      <vt:lpstr>tdjul23!Área_de_impresión</vt:lpstr>
      <vt:lpstr>TDJUN23!Área_de_impresión</vt:lpstr>
      <vt:lpstr>'TDM23'!Área_de_impresión</vt:lpstr>
      <vt:lpstr>TABLA1</vt:lpstr>
      <vt:lpstr>'RUBRO, TIPO Y CLASE'!Títulos_a_imprimir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Imelda Duarte Vanoye</dc:creator>
  <cp:lastModifiedBy>Susana Imelda Duarte Vanoye</cp:lastModifiedBy>
  <cp:lastPrinted>2025-02-24T22:14:57Z</cp:lastPrinted>
  <dcterms:created xsi:type="dcterms:W3CDTF">2018-04-11T18:16:40Z</dcterms:created>
  <dcterms:modified xsi:type="dcterms:W3CDTF">2025-02-25T17:08:01Z</dcterms:modified>
</cp:coreProperties>
</file>