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langia.galvan\Desktop\CUENTA PUBLICA 2023\ENTREGA CUADERNILLOS\UTT 2023\Anexos\"/>
    </mc:Choice>
  </mc:AlternateContent>
  <bookViews>
    <workbookView xWindow="0" yWindow="0" windowWidth="28800" windowHeight="10815" firstSheet="2" activeTab="10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Guía" sheetId="16" r:id="rId11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b)'!$B$38:$B$38</definedName>
    <definedName name="GASTO_E_FIN_02">'Formato 6 b)'!$C$38:$C$38</definedName>
    <definedName name="GASTO_E_FIN_03">'Formato 6 b)'!$D$38:$D$38</definedName>
    <definedName name="GASTO_E_FIN_04">'Formato 6 b)'!$E$38:$E$38</definedName>
    <definedName name="GASTO_E_FIN_05">'Formato 6 b)'!$F$38:$F$38</definedName>
    <definedName name="GASTO_E_FIN_06">'Formato 6 b)'!$G$38:$G$38</definedName>
    <definedName name="GASTO_E_T1">'Formato 6 b)'!$B$24:$B$24</definedName>
    <definedName name="GASTO_E_T2">'Formato 6 b)'!$C$24:$C$24</definedName>
    <definedName name="GASTO_E_T3">'Formato 6 b)'!$D$24:$D$24</definedName>
    <definedName name="GASTO_E_T4">'Formato 6 b)'!$E$24:$E$24</definedName>
    <definedName name="GASTO_E_T5">'Formato 6 b)'!$F$24:$F$24</definedName>
    <definedName name="GASTO_E_T6">'Formato 6 b)'!$G$24:$G$24</definedName>
    <definedName name="GASTO_NE_FIN_01">'Formato 6 b)'!$B$23:$B$23</definedName>
    <definedName name="GASTO_NE_FIN_02">'Formato 6 b)'!$C$23:$C$23</definedName>
    <definedName name="GASTO_NE_FIN_03">'Formato 6 b)'!$D$23:$D$23</definedName>
    <definedName name="GASTO_NE_FIN_04">'Formato 6 b)'!$E$23:$E$23</definedName>
    <definedName name="GASTO_NE_FIN_05">'Formato 6 b)'!$F$23:$F$23</definedName>
    <definedName name="GASTO_NE_FIN_06">'Formato 6 b)'!$G$23:$G$23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62913"/>
</workbook>
</file>

<file path=xl/calcChain.xml><?xml version="1.0" encoding="utf-8"?>
<calcChain xmlns="http://schemas.openxmlformats.org/spreadsheetml/2006/main">
  <c r="C29" i="10" l="1"/>
  <c r="D29" i="10"/>
  <c r="E29" i="10"/>
  <c r="F29" i="10"/>
  <c r="G29" i="10"/>
  <c r="B29" i="10"/>
  <c r="C19" i="10"/>
  <c r="D19" i="10"/>
  <c r="E19" i="10"/>
  <c r="F19" i="10"/>
  <c r="G19" i="10"/>
  <c r="B19" i="10"/>
  <c r="D20" i="10"/>
  <c r="G20" i="10"/>
  <c r="C9" i="10"/>
  <c r="D9" i="10"/>
  <c r="E9" i="10"/>
  <c r="F9" i="10"/>
  <c r="G9" i="10"/>
  <c r="B9" i="10"/>
  <c r="G10" i="10"/>
  <c r="D10" i="10"/>
  <c r="B9" i="2"/>
  <c r="B47" i="2"/>
  <c r="B62" i="2"/>
  <c r="B17" i="2"/>
  <c r="B25" i="2"/>
  <c r="B31" i="2"/>
  <c r="B38" i="2"/>
  <c r="B41" i="2"/>
  <c r="B60" i="2"/>
  <c r="C9" i="2"/>
  <c r="C17" i="2"/>
  <c r="C25" i="2"/>
  <c r="C47" i="2"/>
  <c r="C62" i="2"/>
  <c r="C31" i="2"/>
  <c r="C38" i="2"/>
  <c r="C41" i="2"/>
  <c r="C60" i="2"/>
  <c r="E9" i="2"/>
  <c r="E19" i="2"/>
  <c r="E23" i="2"/>
  <c r="E47" i="2"/>
  <c r="E59" i="2"/>
  <c r="E81" i="2"/>
  <c r="E27" i="2"/>
  <c r="E31" i="2"/>
  <c r="E38" i="2"/>
  <c r="E42" i="2"/>
  <c r="E57" i="2"/>
  <c r="E63" i="2"/>
  <c r="E68" i="2"/>
  <c r="E75" i="2"/>
  <c r="E79" i="2"/>
  <c r="F9" i="2"/>
  <c r="F47" i="2"/>
  <c r="F59" i="2"/>
  <c r="F81" i="2"/>
  <c r="F19" i="2"/>
  <c r="F23" i="2"/>
  <c r="F27" i="2"/>
  <c r="F31" i="2"/>
  <c r="F38" i="2"/>
  <c r="F42" i="2"/>
  <c r="F57" i="2"/>
  <c r="F63" i="2"/>
  <c r="F79" i="2"/>
  <c r="F68" i="2"/>
  <c r="F75" i="2"/>
  <c r="B9" i="3"/>
  <c r="B8" i="3"/>
  <c r="B20" i="3"/>
  <c r="B13" i="3"/>
  <c r="C9" i="3"/>
  <c r="C8" i="3"/>
  <c r="C20" i="3"/>
  <c r="C13" i="3"/>
  <c r="D8" i="3"/>
  <c r="D20" i="3"/>
  <c r="D9" i="3"/>
  <c r="D13" i="3"/>
  <c r="E9" i="3"/>
  <c r="E8" i="3"/>
  <c r="E20" i="3"/>
  <c r="E13" i="3"/>
  <c r="F9" i="3"/>
  <c r="F8" i="3"/>
  <c r="F20" i="3"/>
  <c r="F13" i="3"/>
  <c r="G8" i="3"/>
  <c r="G20" i="3"/>
  <c r="G9" i="3"/>
  <c r="G13" i="3"/>
  <c r="H9" i="3"/>
  <c r="H8" i="3"/>
  <c r="H20" i="3"/>
  <c r="H13" i="3"/>
  <c r="B8" i="5"/>
  <c r="B13" i="5"/>
  <c r="B17" i="5"/>
  <c r="B21" i="5"/>
  <c r="B23" i="5"/>
  <c r="B25" i="5"/>
  <c r="B33" i="5"/>
  <c r="B29" i="5"/>
  <c r="B37" i="5"/>
  <c r="B40" i="5"/>
  <c r="B44" i="5"/>
  <c r="B48" i="5"/>
  <c r="B49" i="5"/>
  <c r="B53" i="5"/>
  <c r="B55" i="5"/>
  <c r="B57" i="5"/>
  <c r="B59" i="5"/>
  <c r="B63" i="5"/>
  <c r="B64" i="5"/>
  <c r="B68" i="5"/>
  <c r="B70" i="5"/>
  <c r="B72" i="5"/>
  <c r="B74" i="5"/>
  <c r="C8" i="5"/>
  <c r="C13" i="5"/>
  <c r="C17" i="5"/>
  <c r="C21" i="5"/>
  <c r="C23" i="5"/>
  <c r="C25" i="5"/>
  <c r="C33" i="5"/>
  <c r="C29" i="5"/>
  <c r="C37" i="5"/>
  <c r="C40" i="5"/>
  <c r="C44" i="5"/>
  <c r="C48" i="5"/>
  <c r="C57" i="5"/>
  <c r="C59" i="5"/>
  <c r="C49" i="5"/>
  <c r="C53" i="5"/>
  <c r="C55" i="5"/>
  <c r="C63" i="5"/>
  <c r="C72" i="5"/>
  <c r="C74" i="5"/>
  <c r="C64" i="5"/>
  <c r="C68" i="5"/>
  <c r="C70" i="5"/>
  <c r="D8" i="5"/>
  <c r="D21" i="5"/>
  <c r="D23" i="5"/>
  <c r="D25" i="5"/>
  <c r="D33" i="5"/>
  <c r="D13" i="5"/>
  <c r="D17" i="5"/>
  <c r="D29" i="5"/>
  <c r="D37" i="5"/>
  <c r="D40" i="5"/>
  <c r="D44" i="5"/>
  <c r="D48" i="5"/>
  <c r="D57" i="5"/>
  <c r="D59" i="5"/>
  <c r="D49" i="5"/>
  <c r="D53" i="5"/>
  <c r="D55" i="5"/>
  <c r="D63" i="5"/>
  <c r="D72" i="5"/>
  <c r="D74" i="5"/>
  <c r="D64" i="5"/>
  <c r="D68" i="5"/>
  <c r="D70" i="5"/>
</calcChain>
</file>

<file path=xl/sharedStrings.xml><?xml version="1.0" encoding="utf-8"?>
<sst xmlns="http://schemas.openxmlformats.org/spreadsheetml/2006/main" count="862" uniqueCount="560">
  <si>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</si>
  <si>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</si>
  <si>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</si>
  <si>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</si>
  <si>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</si>
  <si>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</si>
  <si>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</si>
  <si>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UNIVERSIDAD TECNOLÓGICA DE TAMAZULA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</si>
  <si>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</si>
  <si>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</si>
  <si>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</si>
  <si>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</si>
  <si>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</si>
  <si>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</si>
  <si>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</si>
  <si>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</si>
  <si>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</si>
  <si>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</si>
  <si>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</si>
  <si>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</si>
  <si>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</si>
  <si>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</si>
  <si>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</si>
  <si>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</si>
  <si>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</si>
  <si>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</si>
  <si>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</si>
  <si>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</si>
  <si>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</si>
  <si>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</si>
  <si>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</si>
  <si>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</si>
  <si>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</si>
  <si>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</si>
  <si>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</si>
  <si>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</si>
  <si>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</si>
  <si>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</si>
  <si>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</si>
  <si>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</si>
  <si>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</si>
  <si>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</si>
  <si>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</si>
  <si>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</si>
  <si>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</si>
  <si>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</si>
  <si>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</si>
  <si>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</si>
  <si>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</si>
  <si>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</si>
  <si>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</si>
  <si>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</si>
  <si>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</si>
  <si>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</si>
  <si>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</si>
  <si>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</si>
  <si>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</si>
  <si>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</si>
  <si>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</si>
  <si>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</si>
  <si>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</si>
  <si>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</si>
  <si>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</si>
  <si>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</si>
  <si>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</si>
  <si>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</si>
  <si>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</si>
  <si>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</si>
  <si>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</si>
  <si>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</si>
  <si>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</si>
  <si>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</si>
  <si>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</si>
  <si>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</si>
  <si>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</si>
  <si>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</si>
  <si>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</si>
  <si>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</si>
  <si>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</si>
  <si>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</si>
  <si>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</si>
  <si>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</si>
  <si>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</si>
  <si>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</si>
  <si>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</si>
  <si>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</si>
  <si>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</si>
  <si>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</si>
  <si>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</si>
  <si>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</si>
  <si>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</si>
  <si>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</si>
  <si>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</si>
  <si>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</si>
  <si>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</si>
  <si>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</si>
  <si>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</si>
  <si>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</si>
  <si>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</si>
  <si>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</si>
  <si>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</si>
  <si>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</si>
  <si>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</si>
  <si>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</si>
  <si>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</si>
  <si>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</si>
  <si>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</si>
  <si>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</si>
  <si>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</si>
  <si>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</si>
  <si>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</si>
  <si>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</si>
  <si>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</si>
  <si>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</si>
  <si>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</si>
  <si>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</si>
  <si>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</si>
  <si>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</si>
  <si>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</si>
  <si>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</si>
  <si>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</si>
  <si>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</si>
  <si>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</si>
  <si>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</si>
  <si>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</si>
  <si>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</si>
  <si>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</si>
  <si>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</si>
  <si>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</si>
  <si>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</si>
  <si>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</si>
  <si>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</si>
  <si>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</si>
  <si>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</si>
  <si>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</si>
  <si>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</si>
  <si>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</si>
  <si>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</si>
  <si>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</si>
  <si>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</si>
  <si>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</si>
  <si>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</si>
  <si>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</si>
  <si>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</si>
  <si>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</si>
  <si>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</si>
  <si>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</si>
  <si>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</si>
  <si>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</si>
  <si>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</si>
  <si>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</si>
  <si>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</si>
  <si>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</si>
  <si>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</si>
  <si>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</si>
  <si>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</si>
  <si>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</si>
  <si>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</si>
  <si>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</si>
  <si>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</si>
  <si>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</si>
  <si>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</si>
  <si>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</si>
  <si>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</si>
  <si>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</si>
  <si>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</si>
  <si>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</si>
  <si>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</si>
  <si>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</si>
  <si>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</si>
  <si>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</si>
  <si>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</si>
  <si>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</si>
  <si>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</si>
  <si>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</si>
  <si>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</si>
  <si>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</si>
  <si>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</si>
  <si>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</si>
  <si>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</si>
  <si>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</si>
  <si>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</si>
  <si>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</si>
  <si>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</si>
  <si>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</si>
  <si>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</si>
  <si>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</si>
  <si>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</si>
  <si>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</si>
  <si>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</si>
  <si>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</si>
  <si>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</si>
  <si>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</si>
  <si>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</si>
  <si>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</si>
  <si>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</si>
  <si>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</si>
  <si>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</si>
  <si>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</si>
  <si>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</si>
  <si>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</si>
  <si>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</si>
  <si>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</si>
  <si>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</si>
  <si>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</si>
  <si>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</si>
  <si>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</si>
  <si>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</si>
  <si>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</si>
  <si>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</si>
  <si>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</si>
  <si>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</si>
  <si>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</si>
  <si>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</si>
  <si>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</si>
  <si>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</si>
  <si>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</si>
  <si>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</si>
  <si>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</si>
  <si>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</si>
  <si>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</si>
  <si>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</si>
  <si>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</si>
  <si>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</si>
  <si>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</si>
  <si>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</si>
  <si>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</si>
  <si>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</si>
  <si>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</si>
  <si>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</si>
  <si>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</si>
  <si>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</si>
  <si>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</si>
  <si>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</si>
  <si>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</si>
  <si>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</si>
  <si>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</si>
  <si>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</si>
  <si>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</si>
  <si>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</si>
  <si>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</si>
  <si>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</si>
  <si>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</si>
  <si>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</si>
  <si>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</si>
  <si>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</si>
  <si>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</si>
  <si>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</si>
  <si>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</si>
  <si>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</si>
  <si>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</si>
  <si>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</si>
  <si>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</si>
  <si>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</si>
  <si>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</si>
  <si>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</si>
  <si>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</si>
  <si>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</si>
  <si>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</si>
  <si>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</si>
  <si>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</si>
  <si>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</si>
  <si>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</si>
  <si>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</si>
  <si>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</si>
  <si>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</si>
  <si>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</si>
  <si>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</si>
  <si>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</si>
  <si>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</si>
  <si>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</si>
  <si>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</si>
  <si>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</si>
  <si>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</si>
  <si>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</si>
  <si>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</si>
  <si>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</si>
  <si>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</si>
  <si>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</si>
  <si>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</si>
  <si>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</si>
  <si>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</si>
  <si>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</si>
  <si>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</si>
  <si>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</si>
  <si>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</si>
  <si>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</si>
  <si>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</si>
  <si>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</si>
  <si>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</si>
  <si>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</si>
  <si>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</si>
  <si>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</si>
  <si>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</si>
  <si>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Ampliaciones/ (Reducciones)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</si>
  <si>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</si>
  <si>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</si>
  <si>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</si>
  <si>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</si>
  <si>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</si>
  <si>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</si>
  <si>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</si>
  <si>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</si>
  <si>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</si>
  <si>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</si>
  <si>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</si>
  <si>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</si>
  <si>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</si>
  <si>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</si>
  <si>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</si>
  <si>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</si>
  <si>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</si>
  <si>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</si>
  <si>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</si>
  <si>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</si>
  <si>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</si>
  <si>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</si>
  <si>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</si>
  <si>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</si>
  <si>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</si>
  <si>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</si>
  <si>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</si>
  <si>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</si>
  <si>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</si>
  <si>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</si>
  <si>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</si>
  <si>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</si>
  <si>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</si>
  <si>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</si>
  <si>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</si>
  <si>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</si>
  <si>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</si>
  <si>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</si>
  <si>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</si>
  <si>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</si>
  <si>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</si>
  <si>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</si>
  <si>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</si>
  <si>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</si>
  <si>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</si>
  <si>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</si>
  <si>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</si>
  <si>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</si>
  <si>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</si>
  <si>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</si>
  <si>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</si>
  <si>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</si>
  <si>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</si>
  <si>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</si>
  <si>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</si>
  <si>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</si>
  <si>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</si>
  <si>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</si>
  <si>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</si>
  <si>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</si>
  <si>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</si>
  <si>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</si>
  <si>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</si>
  <si>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</si>
  <si>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</si>
  <si>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</si>
  <si>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</si>
  <si>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</si>
  <si>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</si>
  <si>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</si>
  <si>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</si>
  <si>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</si>
  <si>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</si>
  <si>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</si>
  <si>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</si>
  <si>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</si>
  <si>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</si>
  <si>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</si>
  <si>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</si>
  <si>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</si>
  <si>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 xml:space="preserve">Ampliaciones/ (Reducciones)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</si>
  <si>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</si>
  <si>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</si>
  <si>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</si>
  <si>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</si>
  <si>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</si>
  <si>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0001 RECTORIA</t>
  </si>
  <si>
    <t>0002 ADMINISTRACIÓN Y FINANZAS</t>
  </si>
  <si>
    <t>0003 COORDINACION ACADEMICA</t>
  </si>
  <si>
    <t>0004 SERVICIOS ESCOLARES</t>
  </si>
  <si>
    <t>0005 SECRETARIA DE RECTOR</t>
  </si>
  <si>
    <t>0006 DOCENTES</t>
  </si>
  <si>
    <t>0007 TECNICO ESPECIALIZADO EN MANTENIMIENTO</t>
  </si>
  <si>
    <t>0008 CHOFER DEL RECTOR</t>
  </si>
  <si>
    <t>0009 JEFES DE MANTENIMIENTO</t>
  </si>
  <si>
    <t>0010 TECNICO BIBLIOTECARIO</t>
  </si>
  <si>
    <t>0011 VINCULACION</t>
  </si>
  <si>
    <t>0012 TECNICO BIBLIOTECARIO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</si>
  <si>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</si>
  <si>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</si>
  <si>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</si>
  <si>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</si>
  <si>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</si>
  <si>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</si>
  <si>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</si>
  <si>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</si>
  <si>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</si>
  <si>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</si>
  <si>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</si>
  <si>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</si>
  <si>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</si>
  <si>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</si>
  <si>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</si>
  <si>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</si>
  <si>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</si>
  <si>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</si>
  <si>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</si>
  <si>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</si>
  <si>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</si>
  <si>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</si>
  <si>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</si>
  <si>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</si>
  <si>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</si>
  <si>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</si>
  <si>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</si>
  <si>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</si>
  <si>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</si>
  <si>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</si>
  <si>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</si>
  <si>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</si>
  <si>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</si>
  <si>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</si>
  <si>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</si>
  <si>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</si>
  <si>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</si>
  <si>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</si>
  <si>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</si>
  <si>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</si>
  <si>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</si>
  <si>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</si>
  <si>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</si>
  <si>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</si>
  <si>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</si>
  <si>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</si>
  <si>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</si>
  <si>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</si>
  <si>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</si>
  <si>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</si>
  <si>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</si>
  <si>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</si>
  <si>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</si>
  <si>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Guía de Cumplimiento - LDF</t>
  </si>
  <si>
    <t>UNIVERSIDAD TECNOLÓGICA DE TAMAZULA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</si>
  <si>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</si>
  <si>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</si>
  <si>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</si>
  <si>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</si>
  <si>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</si>
  <si>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</si>
  <si>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</si>
  <si>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</si>
  <si>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</si>
  <si>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</si>
  <si>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</si>
  <si>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</si>
  <si>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</si>
  <si>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</si>
  <si>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</si>
  <si>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</si>
  <si>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</si>
  <si>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</si>
  <si>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</si>
  <si>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</si>
  <si>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</si>
  <si>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</si>
  <si>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</si>
  <si>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</si>
  <si>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</si>
  <si>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</si>
  <si>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</si>
  <si>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</si>
  <si>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</si>
  <si>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</si>
  <si>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</si>
  <si>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</si>
  <si>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</si>
  <si>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</si>
  <si>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</si>
  <si>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</si>
  <si>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</si>
  <si>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</si>
  <si>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</si>
  <si>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</si>
  <si>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</si>
  <si>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</si>
  <si>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</si>
  <si>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</si>
  <si>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</si>
  <si>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</si>
  <si>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</si>
  <si>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</si>
  <si>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</si>
  <si>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</si>
  <si>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</si>
  <si>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</si>
  <si>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</si>
  <si>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</si>
  <si>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</si>
  <si>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</si>
  <si>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</si>
  <si>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</si>
  <si>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</si>
  <si>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</si>
  <si>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</si>
  <si>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</si>
  <si>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</si>
  <si>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</si>
  <si>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</si>
  <si>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</si>
  <si>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</si>
  <si>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</si>
  <si>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</si>
  <si>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</si>
  <si>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</si>
  <si>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</si>
  <si>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</si>
  <si>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</si>
  <si>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</si>
  <si>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</si>
  <si>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</si>
  <si>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</si>
  <si>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</si>
  <si>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</si>
  <si>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</si>
  <si>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</si>
  <si>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</si>
  <si>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</si>
  <si>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</si>
  <si>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</si>
  <si>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</si>
  <si>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</si>
  <si>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</si>
  <si>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</si>
  <si>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</si>
  <si>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</si>
  <si>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</si>
  <si>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</si>
  <si>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</si>
  <si>
    <t>TAMAZULA, DE VICTORIA</t>
  </si>
  <si>
    <t>Ingreso                  Estimado (d)</t>
  </si>
  <si>
    <t>Ingreso                           Modificado</t>
  </si>
  <si>
    <t>Ingreso                         Devengado</t>
  </si>
  <si>
    <t>Ingreso                   Recaudado</t>
  </si>
  <si>
    <t>Egreso               Aprobado (d)</t>
  </si>
  <si>
    <t xml:space="preserve">Egreso                   Modificado </t>
  </si>
  <si>
    <t>Egreso                 Devengado</t>
  </si>
  <si>
    <t xml:space="preserve">Egreso                            Pagado </t>
  </si>
  <si>
    <t>Egreso                           Aprobado (d)</t>
  </si>
  <si>
    <t>Egreso                              Modificado</t>
  </si>
  <si>
    <t>Egreso                        Devengado</t>
  </si>
  <si>
    <t>Egreso                        Pagado</t>
  </si>
  <si>
    <t>Implementación
SI                                         NO</t>
  </si>
  <si>
    <t>Si</t>
  </si>
  <si>
    <t>No Aplica</t>
  </si>
  <si>
    <t>https://congresodurango.gob.mx/Archivos/LXIX/LEYESINGRESOS/2023/ANEXO%20XXXVI%20LEY%20DE%20EGRESOS%20DEL%20ESTADO%202023.pdf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</si>
</sst>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6">
    <font>
      <sz val="10"/>
      <name val="Arial"/>
    </font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93">
    <xf numFmtId="0" fontId="2" fillId="0" borderId="0" xfId="0" applyFont="1"/>
    <xf numFmtId="49" fontId="2" fillId="0" borderId="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/>
    <xf numFmtId="0" fontId="2" fillId="0" borderId="5" xfId="0" applyNumberFormat="1" applyFont="1" applyFill="1" applyBorder="1" applyAlignment="1" applyProtection="1"/>
    <xf numFmtId="0" fontId="2" fillId="0" borderId="6" xfId="0" applyNumberFormat="1" applyFont="1" applyFill="1" applyBorder="1" applyAlignment="1" applyProtection="1"/>
    <xf numFmtId="49" fontId="2" fillId="0" borderId="7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49" fontId="2" fillId="0" borderId="12" xfId="0" applyNumberFormat="1" applyFont="1" applyFill="1" applyBorder="1" applyAlignment="1" applyProtection="1"/>
    <xf numFmtId="49" fontId="2" fillId="0" borderId="13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0" fontId="5" fillId="2" borderId="7" xfId="0" applyNumberFormat="1" applyFont="1" applyFill="1" applyBorder="1" applyAlignment="1" applyProtection="1">
      <alignment horizontal="left" vertical="center"/>
    </xf>
    <xf numFmtId="0" fontId="5" fillId="0" borderId="14" xfId="0" applyNumberFormat="1" applyFont="1" applyFill="1" applyBorder="1" applyAlignment="1" applyProtection="1">
      <alignment horizontal="left" vertical="center"/>
    </xf>
    <xf numFmtId="0" fontId="5" fillId="0" borderId="15" xfId="0" applyNumberFormat="1" applyFont="1" applyFill="1" applyBorder="1" applyAlignment="1" applyProtection="1">
      <alignment horizontal="left" vertical="center"/>
    </xf>
    <xf numFmtId="0" fontId="2" fillId="0" borderId="15" xfId="0" applyNumberFormat="1" applyFont="1" applyFill="1" applyBorder="1" applyAlignment="1" applyProtection="1">
      <alignment horizontal="left" vertical="center"/>
    </xf>
    <xf numFmtId="0" fontId="2" fillId="0" borderId="15" xfId="0" applyNumberFormat="1" applyFont="1" applyFill="1" applyBorder="1" applyAlignment="1" applyProtection="1">
      <alignment vertical="center"/>
    </xf>
    <xf numFmtId="0" fontId="2" fillId="0" borderId="15" xfId="0" applyNumberFormat="1" applyFont="1" applyFill="1" applyBorder="1" applyAlignment="1" applyProtection="1"/>
    <xf numFmtId="0" fontId="2" fillId="0" borderId="16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/>
    <xf numFmtId="49" fontId="5" fillId="2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14" xfId="0" applyNumberFormat="1" applyFont="1" applyFill="1" applyBorder="1" applyAlignment="1" applyProtection="1">
      <alignment vertical="center"/>
    </xf>
    <xf numFmtId="4" fontId="2" fillId="0" borderId="15" xfId="0" applyNumberFormat="1" applyFont="1" applyFill="1" applyBorder="1" applyAlignment="1" applyProtection="1">
      <alignment vertical="center"/>
      <protection locked="0"/>
    </xf>
    <xf numFmtId="0" fontId="2" fillId="0" borderId="16" xfId="0" applyNumberFormat="1" applyFont="1" applyFill="1" applyBorder="1" applyAlignment="1" applyProtection="1">
      <alignment vertical="center"/>
    </xf>
    <xf numFmtId="49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5" xfId="0" applyNumberFormat="1" applyFont="1" applyFill="1" applyBorder="1" applyAlignment="1" applyProtection="1">
      <alignment horizontal="left"/>
    </xf>
    <xf numFmtId="0" fontId="5" fillId="0" borderId="15" xfId="0" applyNumberFormat="1" applyFont="1" applyFill="1" applyBorder="1" applyAlignment="1" applyProtection="1">
      <alignment horizontal="left"/>
    </xf>
    <xf numFmtId="4" fontId="6" fillId="0" borderId="18" xfId="0" applyNumberFormat="1" applyFont="1" applyFill="1" applyBorder="1" applyAlignment="1" applyProtection="1">
      <alignment horizontal="right" vertical="center"/>
      <protection locked="0"/>
    </xf>
    <xf numFmtId="4" fontId="6" fillId="0" borderId="0" xfId="0" applyNumberFormat="1" applyFont="1" applyFill="1" applyBorder="1" applyAlignment="1" applyProtection="1">
      <alignment horizontal="right" vertical="center"/>
      <protection locked="0"/>
    </xf>
    <xf numFmtId="0" fontId="2" fillId="0" borderId="18" xfId="0" applyNumberFormat="1" applyFont="1" applyFill="1" applyBorder="1" applyAlignment="1" applyProtection="1"/>
    <xf numFmtId="4" fontId="5" fillId="0" borderId="15" xfId="0" applyNumberFormat="1" applyFont="1" applyFill="1" applyBorder="1" applyAlignment="1" applyProtection="1">
      <alignment vertical="center"/>
      <protection locked="0"/>
    </xf>
    <xf numFmtId="0" fontId="3" fillId="0" borderId="19" xfId="0" applyNumberFormat="1" applyFont="1" applyFill="1" applyBorder="1" applyAlignment="1" applyProtection="1">
      <alignment horizontal="left" vertical="center"/>
    </xf>
    <xf numFmtId="0" fontId="5" fillId="2" borderId="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/>
    <xf numFmtId="0" fontId="7" fillId="0" borderId="15" xfId="0" applyNumberFormat="1" applyFont="1" applyFill="1" applyBorder="1" applyAlignment="1" applyProtection="1">
      <alignment vertical="center"/>
    </xf>
    <xf numFmtId="0" fontId="7" fillId="0" borderId="16" xfId="0" applyNumberFormat="1" applyFont="1" applyFill="1" applyBorder="1" applyAlignment="1" applyProtection="1">
      <alignment vertical="center"/>
    </xf>
    <xf numFmtId="0" fontId="2" fillId="0" borderId="17" xfId="0" applyNumberFormat="1" applyFont="1" applyFill="1" applyBorder="1" applyAlignment="1" applyProtection="1">
      <alignment vertical="center"/>
    </xf>
    <xf numFmtId="0" fontId="2" fillId="0" borderId="19" xfId="0" applyNumberFormat="1" applyFont="1" applyFill="1" applyBorder="1" applyAlignment="1" applyProtection="1">
      <alignment vertical="center"/>
    </xf>
    <xf numFmtId="0" fontId="7" fillId="0" borderId="16" xfId="0" applyNumberFormat="1" applyFont="1" applyFill="1" applyBorder="1" applyAlignment="1" applyProtection="1"/>
    <xf numFmtId="0" fontId="2" fillId="0" borderId="19" xfId="0" applyNumberFormat="1" applyFont="1" applyFill="1" applyBorder="1" applyAlignment="1" applyProtection="1"/>
    <xf numFmtId="0" fontId="2" fillId="2" borderId="15" xfId="0" applyNumberFormat="1" applyFont="1" applyFill="1" applyBorder="1" applyAlignment="1" applyProtection="1"/>
    <xf numFmtId="0" fontId="2" fillId="0" borderId="18" xfId="0" applyNumberFormat="1" applyFont="1" applyFill="1" applyBorder="1" applyAlignment="1" applyProtection="1">
      <alignment wrapText="1"/>
    </xf>
    <xf numFmtId="49" fontId="5" fillId="2" borderId="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left"/>
    </xf>
    <xf numFmtId="0" fontId="7" fillId="0" borderId="15" xfId="0" applyNumberFormat="1" applyFont="1" applyFill="1" applyBorder="1" applyAlignment="1" applyProtection="1">
      <alignment horizontal="left" vertical="center"/>
    </xf>
    <xf numFmtId="0" fontId="2" fillId="2" borderId="15" xfId="0" applyNumberFormat="1" applyFont="1" applyFill="1" applyBorder="1" applyAlignment="1" applyProtection="1">
      <alignment vertical="center"/>
    </xf>
    <xf numFmtId="16" fontId="2" fillId="0" borderId="15" xfId="0" applyNumberFormat="1" applyFont="1" applyFill="1" applyBorder="1" applyAlignment="1" applyProtection="1">
      <alignment vertical="center"/>
    </xf>
    <xf numFmtId="49" fontId="2" fillId="2" borderId="15" xfId="0" applyNumberFormat="1" applyFont="1" applyFill="1" applyBorder="1" applyAlignment="1" applyProtection="1">
      <alignment vertical="center"/>
    </xf>
    <xf numFmtId="2" fontId="2" fillId="0" borderId="15" xfId="0" applyNumberFormat="1" applyFont="1" applyFill="1" applyBorder="1" applyAlignment="1" applyProtection="1">
      <alignment vertical="center"/>
      <protection locked="0"/>
    </xf>
    <xf numFmtId="2" fontId="5" fillId="0" borderId="15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vertical="center"/>
    </xf>
    <xf numFmtId="49" fontId="4" fillId="0" borderId="19" xfId="0" applyNumberFormat="1" applyFont="1" applyFill="1" applyBorder="1" applyAlignment="1" applyProtection="1">
      <alignment horizontal="left" vertical="center"/>
    </xf>
    <xf numFmtId="49" fontId="5" fillId="2" borderId="7" xfId="0" applyNumberFormat="1" applyFont="1" applyFill="1" applyBorder="1" applyAlignment="1" applyProtection="1">
      <alignment horizontal="left" vertical="center" wrapText="1"/>
    </xf>
    <xf numFmtId="49" fontId="5" fillId="0" borderId="14" xfId="0" applyNumberFormat="1" applyFont="1" applyFill="1" applyBorder="1" applyAlignment="1" applyProtection="1">
      <alignment horizontal="left" vertical="center"/>
    </xf>
    <xf numFmtId="49" fontId="2" fillId="0" borderId="15" xfId="0" applyNumberFormat="1" applyFont="1" applyFill="1" applyBorder="1" applyAlignment="1" applyProtection="1">
      <alignment horizontal="left" vertical="center"/>
    </xf>
    <xf numFmtId="49" fontId="5" fillId="0" borderId="15" xfId="0" applyNumberFormat="1" applyFont="1" applyFill="1" applyBorder="1" applyAlignment="1" applyProtection="1">
      <alignment horizontal="left" vertical="center"/>
    </xf>
    <xf numFmtId="49" fontId="5" fillId="0" borderId="15" xfId="0" applyNumberFormat="1" applyFont="1" applyFill="1" applyBorder="1" applyAlignment="1" applyProtection="1">
      <alignment horizontal="left" vertical="center" wrapText="1"/>
    </xf>
    <xf numFmtId="49" fontId="5" fillId="0" borderId="16" xfId="0" applyNumberFormat="1" applyFont="1" applyFill="1" applyBorder="1" applyAlignment="1" applyProtection="1">
      <alignment horizontal="left" vertical="center" wrapText="1"/>
    </xf>
    <xf numFmtId="49" fontId="2" fillId="0" borderId="8" xfId="0" applyNumberFormat="1" applyFont="1" applyFill="1" applyBorder="1" applyAlignment="1" applyProtection="1">
      <alignment vertical="center"/>
    </xf>
    <xf numFmtId="49" fontId="2" fillId="0" borderId="15" xfId="0" applyNumberFormat="1" applyFont="1" applyFill="1" applyBorder="1" applyAlignment="1" applyProtection="1">
      <alignment vertical="center"/>
    </xf>
    <xf numFmtId="49" fontId="2" fillId="0" borderId="16" xfId="0" applyNumberFormat="1" applyFont="1" applyFill="1" applyBorder="1" applyAlignment="1" applyProtection="1">
      <alignment vertical="center"/>
    </xf>
    <xf numFmtId="49" fontId="5" fillId="0" borderId="16" xfId="0" applyNumberFormat="1" applyFont="1" applyFill="1" applyBorder="1" applyAlignment="1" applyProtection="1">
      <alignment horizontal="left" vertical="center"/>
    </xf>
    <xf numFmtId="49" fontId="2" fillId="0" borderId="14" xfId="0" applyNumberFormat="1" applyFont="1" applyFill="1" applyBorder="1" applyAlignment="1" applyProtection="1">
      <alignment horizontal="left" vertical="center"/>
    </xf>
    <xf numFmtId="49" fontId="5" fillId="0" borderId="15" xfId="0" applyNumberFormat="1" applyFont="1" applyFill="1" applyBorder="1" applyAlignment="1" applyProtection="1">
      <alignment vertical="center"/>
    </xf>
    <xf numFmtId="4" fontId="2" fillId="0" borderId="15" xfId="0" applyNumberFormat="1" applyFont="1" applyFill="1" applyBorder="1" applyAlignment="1" applyProtection="1">
      <protection locked="0"/>
    </xf>
    <xf numFmtId="49" fontId="2" fillId="0" borderId="15" xfId="0" applyNumberFormat="1" applyFont="1" applyFill="1" applyBorder="1" applyAlignment="1" applyProtection="1"/>
    <xf numFmtId="49" fontId="9" fillId="2" borderId="15" xfId="0" applyNumberFormat="1" applyFont="1" applyFill="1" applyBorder="1" applyAlignment="1" applyProtection="1"/>
    <xf numFmtId="49" fontId="5" fillId="0" borderId="15" xfId="0" applyNumberFormat="1" applyFont="1" applyFill="1" applyBorder="1" applyAlignment="1" applyProtection="1"/>
    <xf numFmtId="49" fontId="2" fillId="0" borderId="16" xfId="0" applyNumberFormat="1" applyFont="1" applyFill="1" applyBorder="1" applyAlignment="1" applyProtection="1"/>
    <xf numFmtId="4" fontId="10" fillId="0" borderId="15" xfId="0" applyNumberFormat="1" applyFont="1" applyFill="1" applyBorder="1" applyAlignment="1" applyProtection="1">
      <protection locked="0"/>
    </xf>
    <xf numFmtId="49" fontId="4" fillId="0" borderId="0" xfId="0" applyNumberFormat="1" applyFont="1" applyFill="1" applyBorder="1" applyAlignment="1" applyProtection="1">
      <alignment vertical="center"/>
    </xf>
    <xf numFmtId="4" fontId="5" fillId="0" borderId="14" xfId="0" applyNumberFormat="1" applyFont="1" applyFill="1" applyBorder="1" applyAlignment="1" applyProtection="1">
      <protection locked="0"/>
    </xf>
    <xf numFmtId="4" fontId="5" fillId="0" borderId="15" xfId="0" applyNumberFormat="1" applyFont="1" applyFill="1" applyBorder="1" applyAlignment="1" applyProtection="1">
      <protection locked="0"/>
    </xf>
    <xf numFmtId="49" fontId="11" fillId="2" borderId="15" xfId="0" applyNumberFormat="1" applyFont="1" applyFill="1" applyBorder="1" applyAlignment="1" applyProtection="1"/>
    <xf numFmtId="4" fontId="5" fillId="0" borderId="14" xfId="0" applyNumberFormat="1" applyFont="1" applyFill="1" applyBorder="1" applyAlignment="1" applyProtection="1">
      <alignment vertical="center"/>
      <protection locked="0"/>
    </xf>
    <xf numFmtId="4" fontId="2" fillId="0" borderId="14" xfId="0" applyNumberFormat="1" applyFont="1" applyFill="1" applyBorder="1" applyAlignment="1" applyProtection="1">
      <alignment vertical="center"/>
      <protection locked="0"/>
    </xf>
    <xf numFmtId="49" fontId="9" fillId="2" borderId="15" xfId="0" applyNumberFormat="1" applyFont="1" applyFill="1" applyBorder="1" applyAlignment="1" applyProtection="1">
      <alignment vertical="center"/>
    </xf>
    <xf numFmtId="4" fontId="2" fillId="0" borderId="14" xfId="0" applyNumberFormat="1" applyFont="1" applyFill="1" applyBorder="1" applyAlignment="1" applyProtection="1">
      <protection locked="0"/>
    </xf>
    <xf numFmtId="0" fontId="5" fillId="2" borderId="14" xfId="0" applyNumberFormat="1" applyFont="1" applyFill="1" applyBorder="1" applyAlignment="1" applyProtection="1">
      <alignment horizontal="center" vertical="center"/>
    </xf>
    <xf numFmtId="0" fontId="5" fillId="2" borderId="16" xfId="0" applyNumberFormat="1" applyFont="1" applyFill="1" applyBorder="1" applyAlignment="1" applyProtection="1">
      <alignment horizontal="center" vertical="center"/>
    </xf>
    <xf numFmtId="0" fontId="12" fillId="0" borderId="15" xfId="0" applyNumberFormat="1" applyFont="1" applyFill="1" applyBorder="1" applyAlignment="1" applyProtection="1">
      <alignment horizontal="left" vertical="center"/>
    </xf>
    <xf numFmtId="0" fontId="2" fillId="0" borderId="15" xfId="0" applyNumberFormat="1" applyFont="1" applyFill="1" applyBorder="1" applyAlignment="1" applyProtection="1">
      <alignment horizontal="left" vertical="center" wrapText="1"/>
    </xf>
    <xf numFmtId="0" fontId="2" fillId="0" borderId="15" xfId="0" applyNumberFormat="1" applyFont="1" applyFill="1" applyBorder="1" applyAlignment="1" applyProtection="1">
      <alignment horizontal="left" wrapText="1"/>
    </xf>
    <xf numFmtId="0" fontId="5" fillId="0" borderId="15" xfId="0" applyNumberFormat="1" applyFont="1" applyFill="1" applyBorder="1" applyAlignment="1" applyProtection="1">
      <alignment horizontal="left" vertical="center" wrapText="1"/>
    </xf>
    <xf numFmtId="49" fontId="2" fillId="0" borderId="15" xfId="0" applyNumberFormat="1" applyFont="1" applyFill="1" applyBorder="1" applyAlignment="1" applyProtection="1">
      <alignment vertical="center"/>
      <protection locked="0"/>
    </xf>
    <xf numFmtId="0" fontId="13" fillId="0" borderId="18" xfId="0" applyNumberFormat="1" applyFont="1" applyFill="1" applyBorder="1" applyAlignment="1" applyProtection="1"/>
    <xf numFmtId="49" fontId="4" fillId="0" borderId="19" xfId="0" applyNumberFormat="1" applyFont="1" applyFill="1" applyBorder="1" applyAlignment="1" applyProtection="1">
      <alignment horizontal="left" vertical="center" wrapText="1"/>
    </xf>
    <xf numFmtId="49" fontId="2" fillId="0" borderId="15" xfId="0" applyNumberFormat="1" applyFont="1" applyFill="1" applyBorder="1" applyAlignment="1" applyProtection="1">
      <alignment horizontal="left"/>
    </xf>
    <xf numFmtId="49" fontId="5" fillId="0" borderId="15" xfId="0" applyNumberFormat="1" applyFont="1" applyFill="1" applyBorder="1" applyAlignment="1" applyProtection="1">
      <alignment horizontal="left"/>
    </xf>
    <xf numFmtId="49" fontId="7" fillId="0" borderId="15" xfId="0" applyNumberFormat="1" applyFont="1" applyFill="1" applyBorder="1" applyAlignment="1" applyProtection="1">
      <alignment vertical="center"/>
    </xf>
    <xf numFmtId="4" fontId="2" fillId="0" borderId="15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horizontal="left" vertical="center" wrapText="1"/>
    </xf>
    <xf numFmtId="49" fontId="2" fillId="0" borderId="15" xfId="0" applyNumberFormat="1" applyFont="1" applyFill="1" applyBorder="1" applyAlignment="1" applyProtection="1">
      <alignment horizontal="left" vertical="center" wrapText="1"/>
    </xf>
    <xf numFmtId="49" fontId="2" fillId="0" borderId="15" xfId="0" applyNumberFormat="1" applyFont="1" applyFill="1" applyBorder="1" applyAlignment="1" applyProtection="1">
      <alignment horizontal="left" wrapText="1"/>
    </xf>
    <xf numFmtId="49" fontId="4" fillId="0" borderId="7" xfId="0" applyNumberFormat="1" applyFont="1" applyFill="1" applyBorder="1" applyAlignment="1" applyProtection="1">
      <alignment horizontal="left" vertical="center"/>
    </xf>
    <xf numFmtId="4" fontId="2" fillId="0" borderId="15" xfId="0" applyNumberFormat="1" applyFont="1" applyFill="1" applyBorder="1" applyAlignment="1" applyProtection="1">
      <alignment vertical="center" wrapText="1"/>
      <protection locked="0"/>
    </xf>
    <xf numFmtId="4" fontId="5" fillId="0" borderId="14" xfId="0" applyNumberFormat="1" applyFont="1" applyFill="1" applyBorder="1" applyAlignment="1" applyProtection="1">
      <alignment horizontal="right" vertical="center"/>
      <protection locked="0"/>
    </xf>
    <xf numFmtId="4" fontId="2" fillId="0" borderId="15" xfId="0" applyNumberFormat="1" applyFont="1" applyFill="1" applyBorder="1" applyAlignment="1" applyProtection="1">
      <alignment horizontal="right" vertical="center"/>
      <protection locked="0"/>
    </xf>
    <xf numFmtId="49" fontId="2" fillId="0" borderId="15" xfId="0" applyNumberFormat="1" applyFont="1" applyFill="1" applyBorder="1" applyAlignment="1" applyProtection="1">
      <alignment horizontal="right" vertical="center"/>
    </xf>
    <xf numFmtId="4" fontId="5" fillId="0" borderId="15" xfId="0" applyNumberFormat="1" applyFont="1" applyFill="1" applyBorder="1" applyAlignment="1" applyProtection="1">
      <alignment horizontal="right" vertical="center"/>
      <protection locked="0"/>
    </xf>
    <xf numFmtId="49" fontId="2" fillId="0" borderId="16" xfId="0" applyNumberFormat="1" applyFont="1" applyFill="1" applyBorder="1" applyAlignment="1" applyProtection="1">
      <alignment horizontal="center"/>
    </xf>
    <xf numFmtId="0" fontId="2" fillId="0" borderId="20" xfId="0" applyNumberFormat="1" applyFont="1" applyFill="1" applyBorder="1" applyAlignment="1" applyProtection="1"/>
    <xf numFmtId="0" fontId="14" fillId="0" borderId="20" xfId="0" applyNumberFormat="1" applyFont="1" applyFill="1" applyBorder="1" applyAlignment="1" applyProtection="1"/>
    <xf numFmtId="0" fontId="15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23" xfId="0" applyNumberFormat="1" applyFont="1" applyFill="1" applyBorder="1" applyAlignment="1" applyProtection="1">
      <alignment horizontal="center" vertical="top"/>
    </xf>
    <xf numFmtId="0" fontId="17" fillId="2" borderId="23" xfId="0" applyNumberFormat="1" applyFont="1" applyFill="1" applyBorder="1" applyAlignment="1" applyProtection="1">
      <alignment horizontal="center" vertical="center"/>
    </xf>
    <xf numFmtId="0" fontId="18" fillId="0" borderId="23" xfId="0" applyNumberFormat="1" applyFont="1" applyFill="1" applyBorder="1" applyAlignment="1" applyProtection="1">
      <alignment horizontal="right"/>
    </xf>
    <xf numFmtId="0" fontId="17" fillId="0" borderId="23" xfId="0" applyNumberFormat="1" applyFont="1" applyFill="1" applyBorder="1" applyAlignment="1" applyProtection="1">
      <alignment horizontal="center" vertical="center"/>
    </xf>
    <xf numFmtId="0" fontId="18" fillId="3" borderId="23" xfId="0" applyNumberFormat="1" applyFont="1" applyFill="1" applyBorder="1" applyAlignment="1" applyProtection="1">
      <alignment horizontal="center" vertical="center"/>
    </xf>
    <xf numFmtId="0" fontId="17" fillId="3" borderId="23" xfId="0" applyNumberFormat="1" applyFont="1" applyFill="1" applyBorder="1" applyAlignment="1" applyProtection="1">
      <alignment horizontal="center" vertical="center"/>
    </xf>
    <xf numFmtId="0" fontId="17" fillId="0" borderId="17" xfId="0" applyNumberFormat="1" applyFont="1" applyFill="1" applyBorder="1" applyAlignment="1" applyProtection="1"/>
    <xf numFmtId="0" fontId="15" fillId="2" borderId="24" xfId="0" applyNumberFormat="1" applyFont="1" applyFill="1" applyBorder="1" applyAlignment="1" applyProtection="1">
      <alignment horizontal="center" vertical="center"/>
    </xf>
    <xf numFmtId="0" fontId="15" fillId="2" borderId="25" xfId="0" applyNumberFormat="1" applyFont="1" applyFill="1" applyBorder="1" applyAlignment="1" applyProtection="1">
      <alignment horizontal="center" vertical="top"/>
    </xf>
    <xf numFmtId="0" fontId="15" fillId="3" borderId="8" xfId="0" applyNumberFormat="1" applyFont="1" applyFill="1" applyBorder="1" applyAlignment="1" applyProtection="1">
      <alignment vertical="center"/>
    </xf>
    <xf numFmtId="0" fontId="19" fillId="2" borderId="8" xfId="0" applyNumberFormat="1" applyFont="1" applyFill="1" applyBorder="1" applyAlignment="1" applyProtection="1">
      <alignment horizontal="left" vertical="center" wrapText="1"/>
    </xf>
    <xf numFmtId="0" fontId="20" fillId="0" borderId="26" xfId="0" applyNumberFormat="1" applyFont="1" applyFill="1" applyBorder="1" applyAlignment="1" applyProtection="1">
      <alignment horizontal="left" vertical="center"/>
    </xf>
    <xf numFmtId="0" fontId="20" fillId="0" borderId="8" xfId="0" applyNumberFormat="1" applyFont="1" applyFill="1" applyBorder="1" applyAlignment="1" applyProtection="1">
      <alignment horizontal="left" vertical="center" wrapText="1"/>
    </xf>
    <xf numFmtId="0" fontId="20" fillId="0" borderId="26" xfId="0" applyNumberFormat="1" applyFont="1" applyFill="1" applyBorder="1" applyAlignment="1" applyProtection="1">
      <alignment horizontal="left" vertical="center" wrapText="1"/>
    </xf>
    <xf numFmtId="0" fontId="21" fillId="0" borderId="26" xfId="0" applyNumberFormat="1" applyFont="1" applyFill="1" applyBorder="1" applyAlignment="1" applyProtection="1">
      <alignment horizontal="left" vertical="center" wrapText="1"/>
    </xf>
    <xf numFmtId="0" fontId="15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7" xfId="0" applyNumberFormat="1" applyFont="1" applyFill="1" applyBorder="1" applyAlignment="1" applyProtection="1">
      <protection locked="0"/>
    </xf>
    <xf numFmtId="0" fontId="17" fillId="2" borderId="7" xfId="0" applyNumberFormat="1" applyFont="1" applyFill="1" applyBorder="1" applyAlignment="1" applyProtection="1">
      <protection locked="0"/>
    </xf>
    <xf numFmtId="0" fontId="22" fillId="0" borderId="7" xfId="0" applyNumberFormat="1" applyFont="1" applyFill="1" applyBorder="1" applyAlignment="1" applyProtection="1">
      <protection locked="0"/>
    </xf>
    <xf numFmtId="0" fontId="17" fillId="0" borderId="7" xfId="0" applyNumberFormat="1" applyFont="1" applyFill="1" applyBorder="1" applyAlignment="1" applyProtection="1">
      <alignment horizontal="center" vertical="center" wrapText="1"/>
    </xf>
    <xf numFmtId="0" fontId="17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26" xfId="0" applyNumberFormat="1" applyFont="1" applyFill="1" applyBorder="1" applyAlignment="1" applyProtection="1">
      <alignment horizontal="center" vertical="center" wrapText="1"/>
      <protection locked="0"/>
    </xf>
    <xf numFmtId="15" fontId="17" fillId="0" borderId="7" xfId="0" applyNumberFormat="1" applyFont="1" applyFill="1" applyBorder="1" applyAlignment="1" applyProtection="1">
      <protection locked="0"/>
    </xf>
    <xf numFmtId="15" fontId="17" fillId="0" borderId="17" xfId="0" applyNumberFormat="1" applyFont="1" applyFill="1" applyBorder="1" applyAlignment="1" applyProtection="1"/>
    <xf numFmtId="4" fontId="15" fillId="2" borderId="7" xfId="0" applyNumberFormat="1" applyFont="1" applyFill="1" applyBorder="1" applyAlignment="1" applyProtection="1">
      <alignment horizontal="center" vertical="center" wrapText="1"/>
    </xf>
    <xf numFmtId="3" fontId="17" fillId="0" borderId="7" xfId="0" applyNumberFormat="1" applyFont="1" applyFill="1" applyBorder="1" applyAlignment="1" applyProtection="1">
      <protection locked="0"/>
    </xf>
    <xf numFmtId="4" fontId="17" fillId="2" borderId="7" xfId="0" applyNumberFormat="1" applyFont="1" applyFill="1" applyBorder="1" applyAlignment="1" applyProtection="1">
      <protection locked="0"/>
    </xf>
    <xf numFmtId="4" fontId="5" fillId="0" borderId="7" xfId="0" applyNumberFormat="1" applyFont="1" applyFill="1" applyBorder="1" applyAlignment="1" applyProtection="1">
      <alignment vertical="center"/>
      <protection locked="0"/>
    </xf>
    <xf numFmtId="0" fontId="17" fillId="0" borderId="7" xfId="0" applyNumberFormat="1" applyFont="1" applyFill="1" applyBorder="1" applyAlignment="1" applyProtection="1">
      <alignment horizontal="center" vertical="center"/>
    </xf>
    <xf numFmtId="0" fontId="17" fillId="0" borderId="7" xfId="0" applyNumberFormat="1" applyFont="1" applyFill="1" applyBorder="1" applyAlignment="1" applyProtection="1">
      <alignment horizontal="center" vertical="center"/>
      <protection locked="0"/>
    </xf>
    <xf numFmtId="0" fontId="17" fillId="2" borderId="7" xfId="0" applyNumberFormat="1" applyFont="1" applyFill="1" applyBorder="1" applyAlignment="1" applyProtection="1">
      <alignment horizontal="center" vertical="center"/>
      <protection locked="0"/>
    </xf>
    <xf numFmtId="4" fontId="15" fillId="2" borderId="14" xfId="0" applyNumberFormat="1" applyFont="1" applyFill="1" applyBorder="1" applyAlignment="1" applyProtection="1">
      <alignment horizontal="center" vertical="center" wrapText="1"/>
    </xf>
    <xf numFmtId="4" fontId="15" fillId="2" borderId="16" xfId="0" applyNumberFormat="1" applyFont="1" applyFill="1" applyBorder="1" applyAlignment="1" applyProtection="1">
      <alignment horizontal="center" vertical="top" wrapText="1"/>
    </xf>
    <xf numFmtId="0" fontId="15" fillId="3" borderId="26" xfId="0" applyNumberFormat="1" applyFont="1" applyFill="1" applyBorder="1" applyAlignment="1" applyProtection="1">
      <alignment vertical="center"/>
    </xf>
    <xf numFmtId="0" fontId="19" fillId="2" borderId="26" xfId="0" applyNumberFormat="1" applyFont="1" applyFill="1" applyBorder="1" applyAlignment="1" applyProtection="1">
      <alignment horizontal="left" vertical="center" wrapText="1"/>
    </xf>
    <xf numFmtId="0" fontId="17" fillId="0" borderId="7" xfId="0" applyNumberFormat="1" applyFont="1" applyFill="1" applyBorder="1" applyAlignment="1" applyProtection="1">
      <alignment wrapText="1"/>
      <protection locked="0"/>
    </xf>
    <xf numFmtId="0" fontId="22" fillId="0" borderId="7" xfId="0" applyNumberFormat="1" applyFont="1" applyFill="1" applyBorder="1" applyAlignment="1" applyProtection="1">
      <alignment wrapText="1"/>
      <protection locked="0"/>
    </xf>
    <xf numFmtId="0" fontId="23" fillId="0" borderId="7" xfId="0" applyNumberFormat="1" applyFont="1" applyFill="1" applyBorder="1" applyAlignment="1" applyProtection="1">
      <alignment wrapText="1"/>
      <protection locked="0"/>
    </xf>
    <xf numFmtId="49" fontId="24" fillId="0" borderId="7" xfId="0" applyNumberFormat="1" applyFont="1" applyFill="1" applyBorder="1" applyAlignment="1" applyProtection="1">
      <alignment vertical="center"/>
      <protection locked="0"/>
    </xf>
    <xf numFmtId="0" fontId="24" fillId="0" borderId="8" xfId="0" applyNumberFormat="1" applyFont="1" applyFill="1" applyBorder="1" applyAlignment="1" applyProtection="1"/>
    <xf numFmtId="49" fontId="24" fillId="0" borderId="7" xfId="0" applyNumberFormat="1" applyFont="1" applyFill="1" applyBorder="1" applyAlignment="1" applyProtection="1">
      <alignment horizontal="left"/>
    </xf>
    <xf numFmtId="49" fontId="24" fillId="0" borderId="9" xfId="0" applyNumberFormat="1" applyFont="1" applyFill="1" applyBorder="1" applyAlignment="1" applyProtection="1"/>
    <xf numFmtId="43" fontId="2" fillId="0" borderId="7" xfId="2" applyFont="1" applyFill="1" applyBorder="1" applyAlignment="1" applyProtection="1">
      <protection locked="0"/>
    </xf>
    <xf numFmtId="0" fontId="25" fillId="0" borderId="7" xfId="1" applyNumberFormat="1" applyFill="1" applyBorder="1" applyAlignment="1" applyProtection="1">
      <alignment wrapText="1"/>
      <protection locked="0"/>
    </xf>
    <xf numFmtId="4" fontId="2" fillId="0" borderId="7" xfId="0" applyNumberFormat="1" applyFont="1" applyFill="1" applyBorder="1" applyAlignment="1" applyProtection="1">
      <protection locked="0"/>
    </xf>
    <xf numFmtId="4" fontId="2" fillId="0" borderId="7" xfId="0" applyNumberFormat="1" applyFont="1" applyFill="1" applyBorder="1" applyAlignment="1" applyProtection="1">
      <alignment vertical="center"/>
      <protection locked="0"/>
    </xf>
    <xf numFmtId="49" fontId="3" fillId="0" borderId="27" xfId="0" applyNumberFormat="1" applyFont="1" applyFill="1" applyBorder="1" applyAlignment="1" applyProtection="1">
      <alignment horizontal="center" vertical="center"/>
    </xf>
    <xf numFmtId="49" fontId="3" fillId="0" borderId="28" xfId="0" applyNumberFormat="1" applyFont="1" applyFill="1" applyBorder="1" applyAlignment="1" applyProtection="1">
      <alignment horizontal="center" vertical="center"/>
    </xf>
    <xf numFmtId="49" fontId="3" fillId="0" borderId="29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left" vertical="center"/>
    </xf>
    <xf numFmtId="0" fontId="5" fillId="2" borderId="22" xfId="0" applyNumberFormat="1" applyFont="1" applyFill="1" applyBorder="1" applyAlignment="1" applyProtection="1">
      <alignment horizontal="center" vertical="center"/>
    </xf>
    <xf numFmtId="0" fontId="5" fillId="2" borderId="19" xfId="0" applyNumberFormat="1" applyFont="1" applyFill="1" applyBorder="1" applyAlignment="1" applyProtection="1">
      <alignment horizontal="center" vertical="center"/>
    </xf>
    <xf numFmtId="0" fontId="5" fillId="2" borderId="25" xfId="0" applyNumberFormat="1" applyFont="1" applyFill="1" applyBorder="1" applyAlignment="1" applyProtection="1">
      <alignment horizontal="center" vertical="center"/>
    </xf>
    <xf numFmtId="49" fontId="5" fillId="2" borderId="18" xfId="0" applyNumberFormat="1" applyFont="1" applyFill="1" applyBorder="1" applyAlignment="1" applyProtection="1">
      <alignment horizontal="center" vertical="center"/>
    </xf>
    <xf numFmtId="49" fontId="5" fillId="2" borderId="0" xfId="0" applyNumberFormat="1" applyFont="1" applyFill="1" applyBorder="1" applyAlignment="1" applyProtection="1">
      <alignment horizontal="center" vertical="center"/>
    </xf>
    <xf numFmtId="49" fontId="5" fillId="2" borderId="20" xfId="0" applyNumberFormat="1" applyFont="1" applyFill="1" applyBorder="1" applyAlignment="1" applyProtection="1">
      <alignment horizontal="center" vertical="center"/>
    </xf>
    <xf numFmtId="0" fontId="5" fillId="2" borderId="18" xfId="0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/>
    </xf>
    <xf numFmtId="0" fontId="5" fillId="2" borderId="20" xfId="0" applyNumberFormat="1" applyFont="1" applyFill="1" applyBorder="1" applyAlignment="1" applyProtection="1">
      <alignment horizontal="center" vertical="center"/>
    </xf>
    <xf numFmtId="49" fontId="5" fillId="2" borderId="21" xfId="0" applyNumberFormat="1" applyFont="1" applyFill="1" applyBorder="1" applyAlignment="1" applyProtection="1">
      <alignment horizontal="center" vertical="center"/>
    </xf>
    <xf numFmtId="49" fontId="5" fillId="2" borderId="17" xfId="0" applyNumberFormat="1" applyFont="1" applyFill="1" applyBorder="1" applyAlignment="1" applyProtection="1">
      <alignment horizontal="center" vertical="center"/>
    </xf>
    <xf numFmtId="49" fontId="5" fillId="2" borderId="2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justify" vertical="center" wrapText="1"/>
    </xf>
    <xf numFmtId="49" fontId="4" fillId="0" borderId="19" xfId="0" applyNumberFormat="1" applyFont="1" applyFill="1" applyBorder="1" applyAlignment="1" applyProtection="1">
      <alignment horizontal="left" vertical="center"/>
    </xf>
    <xf numFmtId="49" fontId="5" fillId="2" borderId="22" xfId="0" applyNumberFormat="1" applyFont="1" applyFill="1" applyBorder="1" applyAlignment="1" applyProtection="1">
      <alignment horizontal="center" vertical="center"/>
    </xf>
    <xf numFmtId="49" fontId="5" fillId="2" borderId="19" xfId="0" applyNumberFormat="1" applyFont="1" applyFill="1" applyBorder="1" applyAlignment="1" applyProtection="1">
      <alignment horizontal="center" vertical="center"/>
    </xf>
    <xf numFmtId="49" fontId="5" fillId="2" borderId="25" xfId="0" applyNumberFormat="1" applyFont="1" applyFill="1" applyBorder="1" applyAlignment="1" applyProtection="1">
      <alignment horizontal="center" vertical="center"/>
    </xf>
    <xf numFmtId="0" fontId="5" fillId="2" borderId="14" xfId="0" applyNumberFormat="1" applyFont="1" applyFill="1" applyBorder="1" applyAlignment="1" applyProtection="1">
      <alignment horizontal="center" vertical="center" wrapText="1"/>
    </xf>
    <xf numFmtId="0" fontId="5" fillId="2" borderId="16" xfId="0" applyNumberFormat="1" applyFont="1" applyFill="1" applyBorder="1" applyAlignment="1" applyProtection="1">
      <alignment horizontal="center" vertical="center" wrapText="1"/>
    </xf>
    <xf numFmtId="49" fontId="5" fillId="2" borderId="14" xfId="0" applyNumberFormat="1" applyFont="1" applyFill="1" applyBorder="1" applyAlignment="1" applyProtection="1">
      <alignment horizontal="center" vertical="center" wrapText="1"/>
    </xf>
    <xf numFmtId="49" fontId="5" fillId="2" borderId="16" xfId="0" applyNumberFormat="1" applyFont="1" applyFill="1" applyBorder="1" applyAlignment="1" applyProtection="1">
      <alignment horizontal="center" vertical="center" wrapText="1"/>
    </xf>
    <xf numFmtId="49" fontId="5" fillId="2" borderId="7" xfId="0" applyNumberFormat="1" applyFont="1" applyFill="1" applyBorder="1" applyAlignment="1" applyProtection="1">
      <alignment horizontal="center" vertical="center" wrapText="1"/>
    </xf>
    <xf numFmtId="49" fontId="5" fillId="2" borderId="14" xfId="0" applyNumberFormat="1" applyFont="1" applyFill="1" applyBorder="1" applyAlignment="1" applyProtection="1">
      <alignment horizontal="center" vertical="center"/>
    </xf>
    <xf numFmtId="49" fontId="5" fillId="2" borderId="16" xfId="0" applyNumberFormat="1" applyFont="1" applyFill="1" applyBorder="1" applyAlignment="1" applyProtection="1">
      <alignment horizontal="center" vertical="center"/>
    </xf>
    <xf numFmtId="0" fontId="4" fillId="0" borderId="23" xfId="0" applyNumberFormat="1" applyFont="1" applyFill="1" applyBorder="1" applyAlignment="1" applyProtection="1">
      <alignment horizontal="left" vertical="center"/>
    </xf>
    <xf numFmtId="0" fontId="4" fillId="0" borderId="8" xfId="0" applyNumberFormat="1" applyFont="1" applyFill="1" applyBorder="1" applyAlignment="1" applyProtection="1">
      <alignment horizontal="left" vertical="center"/>
    </xf>
    <xf numFmtId="0" fontId="4" fillId="0" borderId="26" xfId="0" applyNumberFormat="1" applyFont="1" applyFill="1" applyBorder="1" applyAlignment="1" applyProtection="1">
      <alignment horizontal="left" vertical="center"/>
    </xf>
    <xf numFmtId="49" fontId="15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5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5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5" fillId="2" borderId="23" xfId="0" applyNumberFormat="1" applyFont="1" applyFill="1" applyBorder="1" applyAlignment="1" applyProtection="1">
      <alignment horizontal="center" vertical="center" wrapText="1"/>
    </xf>
    <xf numFmtId="4" fontId="15" fillId="2" borderId="26" xfId="0" applyNumberFormat="1" applyFont="1" applyFill="1" applyBorder="1" applyAlignment="1" applyProtection="1">
      <alignment horizontal="center" vertical="center" wrapText="1"/>
    </xf>
    <xf numFmtId="0" fontId="15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26" xfId="0" applyNumberFormat="1" applyFont="1" applyFill="1" applyBorder="1" applyAlignment="1" applyProtection="1">
      <alignment horizontal="center" vertical="center" wrapText="1"/>
      <protection locked="0"/>
    </xf>
  </cellXfs>
  <cellStyles count="6">
    <cellStyle name="Hipervínculo" xfId="1" builtinId="8"/>
    <cellStyle name="Millares" xfId="2" builtinId="3"/>
    <cellStyle name="Moneda" xfId="2" builtinId="4"/>
    <cellStyle name="Moneda [0]" xfId="2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congresodurango.gob.mx/Archivos/LXIX/LEYESINGRESOS/2023/ANEXO%20XXXVI%20LEY%20DE%20EGRESOS%20DEL%20ESTADO%202023.pdf" TargetMode="External"/><Relationship Id="rId2" Type="http://schemas.openxmlformats.org/officeDocument/2006/relationships/hyperlink" Target="https://congresodurango.gob.mx/Archivos/LXIX/LEYESINGRESOS/2023/ANEXO%20XXXVI%20LEY%20DE%20EGRESOS%20DEL%20ESTADO%202023.pdf" TargetMode="External"/><Relationship Id="rId1" Type="http://schemas.openxmlformats.org/officeDocument/2006/relationships/hyperlink" Target="https://congresodurango.gob.mx/Archivos/LXIX/LEYESINGRESOS/2023/ANEXO%20XXXVI%20LEY%20DE%20EGRESOS%20DEL%20ESTADO%202023.pdf" TargetMode="External"/><Relationship Id="rId4" Type="http://schemas.openxmlformats.org/officeDocument/2006/relationships/hyperlink" Target="https://congresodurango.gob.mx/Archivos/LXIX/LEYESINGRESOS/2023/ANEXO%20XXXVI%20LEY%20DE%20EGRESOS%20DEL%20ESTADO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activeCell="C23" sqref="C23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54" t="s">
        <v>1</v>
      </c>
      <c r="B1" s="155"/>
      <c r="C1" s="155"/>
      <c r="D1" s="155"/>
      <c r="E1" s="156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46" t="s">
        <v>7</v>
      </c>
      <c r="D3" s="146"/>
      <c r="E3" s="11"/>
      <c r="F3" s="14"/>
    </row>
    <row r="4" spans="1:6" ht="14.45" customHeight="1">
      <c r="A4" s="3"/>
      <c r="B4" s="8"/>
      <c r="C4" s="147"/>
      <c r="D4" s="147"/>
      <c r="E4" s="12"/>
      <c r="F4" s="14"/>
    </row>
    <row r="5" spans="1:6" ht="15.2" customHeight="1">
      <c r="A5" s="2"/>
      <c r="B5" s="7" t="s">
        <v>3</v>
      </c>
      <c r="C5" s="148" t="s">
        <v>8</v>
      </c>
      <c r="D5" s="148"/>
      <c r="E5" s="11"/>
      <c r="F5" s="14"/>
    </row>
    <row r="6" spans="1:6" ht="14.45" customHeight="1">
      <c r="A6" s="3"/>
      <c r="B6" s="8"/>
      <c r="C6" s="147"/>
      <c r="D6" s="147"/>
      <c r="E6" s="12"/>
      <c r="F6" s="14"/>
    </row>
    <row r="7" spans="1:6" ht="15.2" customHeight="1">
      <c r="A7" s="2"/>
      <c r="B7" s="7" t="s">
        <v>4</v>
      </c>
      <c r="C7" s="148" t="s">
        <v>543</v>
      </c>
      <c r="D7" s="148"/>
      <c r="E7" s="11"/>
      <c r="F7" s="14"/>
    </row>
    <row r="8" spans="1:6" ht="14.45" customHeight="1">
      <c r="A8" s="3"/>
      <c r="B8" s="8"/>
      <c r="C8" s="147"/>
      <c r="D8" s="147"/>
      <c r="E8" s="12"/>
      <c r="F8" s="14"/>
    </row>
    <row r="9" spans="1:6" ht="15.2" customHeight="1">
      <c r="A9" s="2"/>
      <c r="B9" s="7" t="s">
        <v>5</v>
      </c>
      <c r="C9" s="148" t="s">
        <v>9</v>
      </c>
      <c r="D9" s="148"/>
      <c r="E9" s="11"/>
      <c r="F9" s="14"/>
    </row>
    <row r="10" spans="1:6" ht="14.45" customHeight="1">
      <c r="A10" s="3"/>
      <c r="B10" s="8"/>
      <c r="C10" s="147"/>
      <c r="D10" s="147"/>
      <c r="E10" s="12"/>
      <c r="F10" s="14"/>
    </row>
    <row r="11" spans="1:6" ht="15.2" customHeight="1">
      <c r="A11" s="2"/>
      <c r="B11" s="7" t="s">
        <v>6</v>
      </c>
      <c r="C11" s="148" t="s">
        <v>10</v>
      </c>
      <c r="D11" s="148"/>
      <c r="E11" s="11"/>
      <c r="F11" s="14"/>
    </row>
    <row r="12" spans="1:6" ht="15.2" customHeight="1">
      <c r="A12" s="4"/>
      <c r="B12" s="9"/>
      <c r="C12" s="149"/>
      <c r="D12" s="149"/>
      <c r="E12" s="13"/>
      <c r="F12" s="14"/>
    </row>
    <row r="13" spans="1:6">
      <c r="A13" s="5"/>
      <c r="B13" s="5"/>
      <c r="C13" s="5"/>
      <c r="D13" s="5"/>
      <c r="E13" s="5"/>
    </row>
  </sheetData>
  <mergeCells count="1">
    <mergeCell ref="A1:E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>
      <selection activeCell="A14" sqref="A14"/>
    </sheetView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7" t="s">
        <v>11</v>
      </c>
      <c r="B1" s="157"/>
      <c r="C1" s="157"/>
      <c r="D1" s="157"/>
      <c r="E1" s="157"/>
      <c r="F1" s="157"/>
    </row>
    <row r="2" spans="1:7" ht="14.45" customHeight="1">
      <c r="A2" s="167" t="s">
        <v>7</v>
      </c>
      <c r="B2" s="168"/>
      <c r="C2" s="168"/>
      <c r="D2" s="168"/>
      <c r="E2" s="168"/>
      <c r="F2" s="169"/>
      <c r="G2" s="32"/>
    </row>
    <row r="3" spans="1:7" ht="14.45" customHeight="1">
      <c r="A3" s="164" t="s">
        <v>12</v>
      </c>
      <c r="B3" s="165"/>
      <c r="C3" s="165"/>
      <c r="D3" s="165"/>
      <c r="E3" s="165"/>
      <c r="F3" s="166"/>
      <c r="G3" s="32"/>
    </row>
    <row r="4" spans="1:7" ht="14.45" customHeight="1">
      <c r="A4" s="161" t="s">
        <v>13</v>
      </c>
      <c r="B4" s="162"/>
      <c r="C4" s="162"/>
      <c r="D4" s="162"/>
      <c r="E4" s="162"/>
      <c r="F4" s="163"/>
      <c r="G4" s="32"/>
    </row>
    <row r="5" spans="1:7" ht="14.45" customHeight="1">
      <c r="A5" s="158" t="s">
        <v>14</v>
      </c>
      <c r="B5" s="159"/>
      <c r="C5" s="159"/>
      <c r="D5" s="159"/>
      <c r="E5" s="159"/>
      <c r="F5" s="160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1241387.81</v>
      </c>
      <c r="C9" s="25">
        <f>SUM(C10:C16)</f>
        <v>1462009.17</v>
      </c>
      <c r="D9" s="18" t="s">
        <v>73</v>
      </c>
      <c r="E9" s="25">
        <f>SUM(E10:E18)</f>
        <v>178608.58000000002</v>
      </c>
      <c r="F9" s="25">
        <f>SUM(F10:F18)</f>
        <v>160045.71</v>
      </c>
      <c r="G9" s="32"/>
    </row>
    <row r="10" spans="1:7" ht="15.2" customHeight="1">
      <c r="A10" s="18" t="s">
        <v>19</v>
      </c>
      <c r="B10" s="25">
        <v>0</v>
      </c>
      <c r="C10" s="25">
        <v>0</v>
      </c>
      <c r="D10" s="18" t="s">
        <v>74</v>
      </c>
      <c r="E10" s="25">
        <v>10823</v>
      </c>
      <c r="F10" s="25">
        <v>0</v>
      </c>
      <c r="G10" s="32"/>
    </row>
    <row r="11" spans="1:7" ht="15.2" customHeight="1">
      <c r="A11" s="18" t="s">
        <v>20</v>
      </c>
      <c r="B11" s="25">
        <v>1152552.81</v>
      </c>
      <c r="C11" s="25">
        <v>1373174.17</v>
      </c>
      <c r="D11" s="18" t="s">
        <v>75</v>
      </c>
      <c r="E11" s="25">
        <v>0</v>
      </c>
      <c r="F11" s="25">
        <v>450</v>
      </c>
      <c r="G11" s="32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-450</v>
      </c>
      <c r="G14" s="32"/>
    </row>
    <row r="15" spans="1:7" ht="15.2" customHeight="1">
      <c r="A15" s="18" t="s">
        <v>24</v>
      </c>
      <c r="B15" s="25">
        <v>88835</v>
      </c>
      <c r="C15" s="25">
        <v>88835</v>
      </c>
      <c r="D15" s="18" t="s">
        <v>79</v>
      </c>
      <c r="E15" s="25">
        <v>0</v>
      </c>
      <c r="F15" s="25">
        <v>0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167710.6</v>
      </c>
      <c r="F16" s="25">
        <v>160008.56</v>
      </c>
      <c r="G16" s="32"/>
    </row>
    <row r="17" spans="1:7" ht="15.2" customHeight="1">
      <c r="A17" s="18" t="s">
        <v>26</v>
      </c>
      <c r="B17" s="25">
        <f>SUM(B18:B24)</f>
        <v>11.6</v>
      </c>
      <c r="C17" s="25">
        <f>SUM(C18:C24)</f>
        <v>0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74.98</v>
      </c>
      <c r="F18" s="25">
        <v>37.15</v>
      </c>
      <c r="G18" s="32"/>
    </row>
    <row r="19" spans="1:7" ht="15.2" customHeight="1">
      <c r="A19" s="18" t="s">
        <v>28</v>
      </c>
      <c r="B19" s="25">
        <v>0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0</v>
      </c>
      <c r="C20" s="25">
        <v>500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11.6</v>
      </c>
      <c r="C24" s="25">
        <v>-500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0</v>
      </c>
      <c r="C25" s="25">
        <f>SUM(C26:C30)</f>
        <v>0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0</v>
      </c>
      <c r="C26" s="25">
        <v>0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1241399.4100000001</v>
      </c>
      <c r="C47" s="33">
        <f>C9+C17+C25+C31+C37+C38+C41</f>
        <v>1462009.17</v>
      </c>
      <c r="D47" s="17" t="s">
        <v>110</v>
      </c>
      <c r="E47" s="33">
        <f>E9+E19+E23+E26+E27+E31+E38+E42</f>
        <v>178608.58000000002</v>
      </c>
      <c r="F47" s="33">
        <f>F9+F19+F23+F26+F27+F31+F38+F42</f>
        <v>160045.71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32"/>
    </row>
    <row r="52" spans="1:7" ht="15.2" customHeight="1">
      <c r="A52" s="18" t="s">
        <v>59</v>
      </c>
      <c r="B52" s="25">
        <v>0</v>
      </c>
      <c r="C52" s="25">
        <v>0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17916159.050000001</v>
      </c>
      <c r="C53" s="25">
        <v>17909426.23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296278.59999999998</v>
      </c>
      <c r="C54" s="25">
        <v>296278.59999999998</v>
      </c>
      <c r="D54" s="18" t="s">
        <v>116</v>
      </c>
      <c r="E54" s="25">
        <v>0</v>
      </c>
      <c r="F54" s="25">
        <v>0</v>
      </c>
      <c r="G54" s="32"/>
    </row>
    <row r="55" spans="1:7" ht="15.2" customHeight="1">
      <c r="A55" s="18" t="s">
        <v>62</v>
      </c>
      <c r="B55" s="25">
        <v>-11390489.699999999</v>
      </c>
      <c r="C55" s="25">
        <v>-8553876.6199999992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0</v>
      </c>
      <c r="F57" s="33">
        <f>SUM(F50:F55)</f>
        <v>0</v>
      </c>
      <c r="G57" s="32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178608.58000000002</v>
      </c>
      <c r="F59" s="33">
        <f>F47+F57</f>
        <v>160045.71</v>
      </c>
      <c r="G59" s="32"/>
    </row>
    <row r="60" spans="1:7" ht="15.2" customHeight="1">
      <c r="A60" s="17" t="s">
        <v>66</v>
      </c>
      <c r="B60" s="33">
        <f>SUM(B50:B58)</f>
        <v>6821947.950000003</v>
      </c>
      <c r="C60" s="33">
        <f>SUM(C50:C58)</f>
        <v>9651828.2100000028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8063347.3600000031</v>
      </c>
      <c r="C62" s="33">
        <f>SUM(C47+C60)</f>
        <v>11113837.380000003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0</v>
      </c>
      <c r="F63" s="25">
        <f>SUM(F64:F66)</f>
        <v>0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0</v>
      </c>
      <c r="F64" s="25">
        <v>0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0</v>
      </c>
      <c r="F65" s="25">
        <v>0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7884738.7800000003</v>
      </c>
      <c r="F68" s="25">
        <f>SUM(F69:F73)</f>
        <v>10953791.67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-1989500.88</v>
      </c>
      <c r="F69" s="31">
        <v>-2859574.76</v>
      </c>
    </row>
    <row r="70" spans="1:7" ht="15.2" customHeight="1">
      <c r="A70" s="20"/>
      <c r="B70" s="19"/>
      <c r="C70" s="19"/>
      <c r="D70" s="18" t="s">
        <v>127</v>
      </c>
      <c r="E70" s="30">
        <v>9874239.6600000001</v>
      </c>
      <c r="F70" s="31">
        <v>13813366.43</v>
      </c>
    </row>
    <row r="71" spans="1:7" ht="15.2" customHeight="1">
      <c r="A71" s="20"/>
      <c r="B71" s="19"/>
      <c r="C71" s="19"/>
      <c r="D71" s="18" t="s">
        <v>128</v>
      </c>
      <c r="E71" s="30">
        <v>0</v>
      </c>
      <c r="F71" s="31">
        <v>0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0</v>
      </c>
      <c r="F73" s="31">
        <v>0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7884738.7800000003</v>
      </c>
      <c r="F79" s="33">
        <f>F63+F68+F75</f>
        <v>10953791.67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8063347.3600000003</v>
      </c>
      <c r="F81" s="33">
        <f>F59+F79</f>
        <v>11113837.380000001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5:F5"/>
    <mergeCell ref="A4:F4"/>
    <mergeCell ref="A3:F3"/>
    <mergeCell ref="A2:F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>
      <selection activeCell="A5" activeCellId="3" sqref="A2:H2 A3:H3 A4:H4 A5:H5"/>
    </sheetView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34" t="s">
        <v>138</v>
      </c>
      <c r="B1" s="34"/>
      <c r="C1" s="34"/>
      <c r="D1" s="34"/>
      <c r="E1" s="34"/>
      <c r="F1" s="34"/>
      <c r="G1" s="34"/>
      <c r="H1" s="34"/>
    </row>
    <row r="2" spans="1:9" ht="14.45" customHeight="1">
      <c r="A2" s="167" t="s">
        <v>7</v>
      </c>
      <c r="B2" s="168"/>
      <c r="C2" s="168"/>
      <c r="D2" s="168"/>
      <c r="E2" s="168"/>
      <c r="F2" s="168"/>
      <c r="G2" s="168"/>
      <c r="H2" s="169"/>
      <c r="I2" s="32"/>
    </row>
    <row r="3" spans="1:9" ht="14.45" customHeight="1">
      <c r="A3" s="164" t="s">
        <v>139</v>
      </c>
      <c r="B3" s="165"/>
      <c r="C3" s="165"/>
      <c r="D3" s="165"/>
      <c r="E3" s="165"/>
      <c r="F3" s="165"/>
      <c r="G3" s="165"/>
      <c r="H3" s="166"/>
      <c r="I3" s="32"/>
    </row>
    <row r="4" spans="1:9" ht="14.45" customHeight="1">
      <c r="A4" s="161" t="s">
        <v>13</v>
      </c>
      <c r="B4" s="162"/>
      <c r="C4" s="162"/>
      <c r="D4" s="162"/>
      <c r="E4" s="162"/>
      <c r="F4" s="162"/>
      <c r="G4" s="162"/>
      <c r="H4" s="163"/>
      <c r="I4" s="32"/>
    </row>
    <row r="5" spans="1:9" ht="14.45" customHeight="1">
      <c r="A5" s="158" t="s">
        <v>14</v>
      </c>
      <c r="B5" s="159"/>
      <c r="C5" s="159"/>
      <c r="D5" s="159"/>
      <c r="E5" s="159"/>
      <c r="F5" s="159"/>
      <c r="G5" s="159"/>
      <c r="H5" s="160"/>
      <c r="I5" s="32"/>
    </row>
    <row r="6" spans="1:9" ht="45.4" customHeight="1">
      <c r="A6" s="35" t="s">
        <v>140</v>
      </c>
      <c r="B6" s="27" t="s">
        <v>157</v>
      </c>
      <c r="C6" s="35" t="s">
        <v>159</v>
      </c>
      <c r="D6" s="35" t="s">
        <v>161</v>
      </c>
      <c r="E6" s="35" t="s">
        <v>163</v>
      </c>
      <c r="F6" s="35" t="s">
        <v>165</v>
      </c>
      <c r="G6" s="35" t="s">
        <v>167</v>
      </c>
      <c r="H6" s="35" t="s">
        <v>168</v>
      </c>
      <c r="I6" s="44"/>
    </row>
    <row r="7" spans="1:9" ht="14.45" customHeight="1">
      <c r="A7" s="36"/>
      <c r="B7" s="36"/>
      <c r="C7" s="36"/>
      <c r="D7" s="36"/>
      <c r="E7" s="36"/>
      <c r="F7" s="36"/>
      <c r="G7" s="36"/>
      <c r="H7" s="36"/>
      <c r="I7" s="44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160045.71</v>
      </c>
      <c r="C18" s="43"/>
      <c r="D18" s="43"/>
      <c r="E18" s="43"/>
      <c r="F18" s="33">
        <v>178608.58</v>
      </c>
      <c r="G18" s="43"/>
      <c r="H18" s="43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160045.71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178608.58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7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8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9"/>
      <c r="B26" s="22"/>
      <c r="C26" s="22"/>
      <c r="D26" s="22"/>
      <c r="E26" s="22"/>
      <c r="F26" s="22"/>
      <c r="G26" s="22"/>
      <c r="H26" s="22"/>
    </row>
    <row r="27" spans="1:9" ht="12.2" customHeight="1">
      <c r="A27" s="170" t="s">
        <v>0</v>
      </c>
      <c r="B27" s="170"/>
      <c r="C27" s="170"/>
      <c r="D27" s="170"/>
      <c r="E27" s="170"/>
      <c r="F27" s="170"/>
      <c r="G27" s="170"/>
      <c r="H27" s="170"/>
    </row>
    <row r="28" spans="1:9" ht="12.2" customHeight="1">
      <c r="A28" s="170"/>
      <c r="B28" s="170"/>
      <c r="C28" s="170"/>
      <c r="D28" s="170"/>
      <c r="E28" s="170"/>
      <c r="F28" s="170"/>
      <c r="G28" s="170"/>
      <c r="H28" s="170"/>
    </row>
    <row r="29" spans="1:9" ht="12.2" customHeight="1">
      <c r="A29" s="170"/>
      <c r="B29" s="170"/>
      <c r="C29" s="170"/>
      <c r="D29" s="170"/>
      <c r="E29" s="170"/>
      <c r="F29" s="170"/>
      <c r="G29" s="170"/>
      <c r="H29" s="170"/>
    </row>
    <row r="30" spans="1:9" ht="12.2" customHeight="1">
      <c r="A30" s="170"/>
      <c r="B30" s="170"/>
      <c r="C30" s="170"/>
      <c r="D30" s="170"/>
      <c r="E30" s="170"/>
      <c r="F30" s="170"/>
      <c r="G30" s="170"/>
      <c r="H30" s="170"/>
    </row>
    <row r="31" spans="1:9" ht="12.2" customHeight="1">
      <c r="A31" s="170"/>
      <c r="B31" s="170"/>
      <c r="C31" s="170"/>
      <c r="D31" s="170"/>
      <c r="E31" s="170"/>
      <c r="F31" s="170"/>
      <c r="G31" s="170"/>
      <c r="H31" s="170"/>
    </row>
    <row r="32" spans="1:9" ht="14.45" customHeight="1">
      <c r="A32" s="40"/>
      <c r="B32" s="42"/>
      <c r="C32" s="42"/>
      <c r="D32" s="42"/>
      <c r="E32" s="42"/>
      <c r="F32" s="42"/>
    </row>
    <row r="33" spans="1:7" ht="30.2" customHeight="1">
      <c r="A33" s="35" t="s">
        <v>155</v>
      </c>
      <c r="B33" s="35" t="s">
        <v>158</v>
      </c>
      <c r="C33" s="35" t="s">
        <v>160</v>
      </c>
      <c r="D33" s="35" t="s">
        <v>162</v>
      </c>
      <c r="E33" s="35" t="s">
        <v>164</v>
      </c>
      <c r="F33" s="35" t="s">
        <v>166</v>
      </c>
      <c r="G33" s="32"/>
    </row>
    <row r="34" spans="1:7" ht="14.45" customHeight="1">
      <c r="A34" s="24"/>
      <c r="B34" s="36"/>
      <c r="C34" s="36"/>
      <c r="D34" s="36"/>
      <c r="E34" s="36"/>
      <c r="F34" s="36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1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5">
    <mergeCell ref="A27:H31"/>
    <mergeCell ref="A5:H5"/>
    <mergeCell ref="A4:H4"/>
    <mergeCell ref="A3:H3"/>
    <mergeCell ref="A2:H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topLeftCell="F1" workbookViewId="0">
      <selection activeCell="A5" activeCellId="3" sqref="A2:K2 A3:K3 A4:K4 A5:K5"/>
    </sheetView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7" t="s">
        <v>169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53"/>
    </row>
    <row r="2" spans="1:12" ht="14.45" customHeight="1">
      <c r="A2" s="167" t="s">
        <v>7</v>
      </c>
      <c r="B2" s="168"/>
      <c r="C2" s="168"/>
      <c r="D2" s="168"/>
      <c r="E2" s="168"/>
      <c r="F2" s="168"/>
      <c r="G2" s="168"/>
      <c r="H2" s="168"/>
      <c r="I2" s="168"/>
      <c r="J2" s="168"/>
      <c r="K2" s="169"/>
      <c r="L2" s="32"/>
    </row>
    <row r="3" spans="1:12" ht="14.45" customHeight="1">
      <c r="A3" s="164" t="s">
        <v>170</v>
      </c>
      <c r="B3" s="165"/>
      <c r="C3" s="165"/>
      <c r="D3" s="165"/>
      <c r="E3" s="165"/>
      <c r="F3" s="165"/>
      <c r="G3" s="165"/>
      <c r="H3" s="165"/>
      <c r="I3" s="165"/>
      <c r="J3" s="165"/>
      <c r="K3" s="166"/>
      <c r="L3" s="32"/>
    </row>
    <row r="4" spans="1:12" ht="14.45" customHeight="1">
      <c r="A4" s="161" t="s">
        <v>171</v>
      </c>
      <c r="B4" s="162"/>
      <c r="C4" s="162"/>
      <c r="D4" s="162"/>
      <c r="E4" s="162"/>
      <c r="F4" s="162"/>
      <c r="G4" s="162"/>
      <c r="H4" s="162"/>
      <c r="I4" s="162"/>
      <c r="J4" s="162"/>
      <c r="K4" s="163"/>
      <c r="L4" s="32"/>
    </row>
    <row r="5" spans="1:12" ht="14.45" customHeight="1">
      <c r="A5" s="158" t="s">
        <v>14</v>
      </c>
      <c r="B5" s="159"/>
      <c r="C5" s="159"/>
      <c r="D5" s="159"/>
      <c r="E5" s="159"/>
      <c r="F5" s="159"/>
      <c r="G5" s="159"/>
      <c r="H5" s="159"/>
      <c r="I5" s="159"/>
      <c r="J5" s="159"/>
      <c r="K5" s="160"/>
      <c r="L5" s="32"/>
    </row>
    <row r="6" spans="1:12" ht="75.400000000000006" customHeight="1">
      <c r="A6" s="45" t="s">
        <v>172</v>
      </c>
      <c r="B6" s="45" t="s">
        <v>176</v>
      </c>
      <c r="C6" s="45" t="s">
        <v>177</v>
      </c>
      <c r="D6" s="45" t="s">
        <v>178</v>
      </c>
      <c r="E6" s="45" t="s">
        <v>179</v>
      </c>
      <c r="F6" s="45" t="s">
        <v>180</v>
      </c>
      <c r="G6" s="45" t="s">
        <v>181</v>
      </c>
      <c r="H6" s="45" t="s">
        <v>182</v>
      </c>
      <c r="I6" s="27" t="s">
        <v>183</v>
      </c>
      <c r="J6" s="27" t="s">
        <v>184</v>
      </c>
      <c r="K6" s="27" t="s">
        <v>185</v>
      </c>
      <c r="L6" s="32"/>
    </row>
    <row r="7" spans="1:12" ht="14.45" customHeight="1">
      <c r="A7" s="46"/>
      <c r="B7" s="36"/>
      <c r="C7" s="36"/>
      <c r="D7" s="36"/>
      <c r="E7" s="36"/>
      <c r="F7" s="36"/>
      <c r="G7" s="36"/>
      <c r="H7" s="36"/>
      <c r="I7" s="36"/>
      <c r="J7" s="36"/>
      <c r="K7" s="36"/>
      <c r="L7" s="32"/>
    </row>
    <row r="8" spans="1:12" ht="15.2" customHeight="1">
      <c r="A8" s="17" t="s">
        <v>173</v>
      </c>
      <c r="B8" s="48"/>
      <c r="C8" s="48"/>
      <c r="D8" s="48"/>
      <c r="E8" s="25">
        <v>0</v>
      </c>
      <c r="F8" s="50"/>
      <c r="G8" s="25">
        <v>0</v>
      </c>
      <c r="H8" s="51">
        <v>0</v>
      </c>
      <c r="I8" s="51">
        <v>0</v>
      </c>
      <c r="J8" s="51">
        <v>0</v>
      </c>
      <c r="K8" s="25">
        <v>0</v>
      </c>
      <c r="L8" s="32"/>
    </row>
    <row r="9" spans="1:12" ht="15.2" customHeight="1">
      <c r="A9" s="47" t="s">
        <v>153</v>
      </c>
      <c r="B9" s="49"/>
      <c r="C9" s="49"/>
      <c r="D9" s="49"/>
      <c r="E9" s="19"/>
      <c r="F9" s="19"/>
      <c r="G9" s="19"/>
      <c r="H9" s="19"/>
      <c r="I9" s="19"/>
      <c r="J9" s="19"/>
      <c r="K9" s="19"/>
      <c r="L9" s="32"/>
    </row>
    <row r="10" spans="1:12" ht="15.2" customHeight="1">
      <c r="A10" s="17" t="s">
        <v>174</v>
      </c>
      <c r="B10" s="48"/>
      <c r="C10" s="48"/>
      <c r="D10" s="48"/>
      <c r="E10" s="25">
        <v>0</v>
      </c>
      <c r="F10" s="48"/>
      <c r="G10" s="25">
        <v>0</v>
      </c>
      <c r="H10" s="51">
        <v>0</v>
      </c>
      <c r="I10" s="51">
        <v>0</v>
      </c>
      <c r="J10" s="51">
        <v>0</v>
      </c>
      <c r="K10" s="25">
        <v>0</v>
      </c>
      <c r="L10" s="32"/>
    </row>
    <row r="11" spans="1:12" ht="15.2" customHeight="1">
      <c r="A11" s="47" t="s">
        <v>153</v>
      </c>
      <c r="B11" s="49"/>
      <c r="C11" s="49"/>
      <c r="D11" s="49"/>
      <c r="E11" s="19"/>
      <c r="F11" s="19"/>
      <c r="G11" s="19"/>
      <c r="H11" s="19"/>
      <c r="I11" s="19"/>
      <c r="J11" s="19"/>
      <c r="K11" s="19"/>
      <c r="L11" s="32"/>
    </row>
    <row r="12" spans="1:12" ht="15.2" customHeight="1">
      <c r="A12" s="17" t="s">
        <v>175</v>
      </c>
      <c r="B12" s="48"/>
      <c r="C12" s="48"/>
      <c r="D12" s="48"/>
      <c r="E12" s="25">
        <v>0</v>
      </c>
      <c r="F12" s="48"/>
      <c r="G12" s="33">
        <v>0</v>
      </c>
      <c r="H12" s="52">
        <v>0</v>
      </c>
      <c r="I12" s="52">
        <v>0</v>
      </c>
      <c r="J12" s="52">
        <v>0</v>
      </c>
      <c r="K12" s="33">
        <v>0</v>
      </c>
      <c r="L12" s="32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2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5:K5"/>
    <mergeCell ref="A4:K4"/>
    <mergeCell ref="A3:K3"/>
    <mergeCell ref="A2:K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>
      <selection activeCell="A17" sqref="A17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71" t="s">
        <v>186</v>
      </c>
      <c r="B1" s="171"/>
      <c r="C1" s="171"/>
      <c r="D1" s="171"/>
      <c r="E1" s="73"/>
      <c r="F1" s="73"/>
      <c r="G1" s="73"/>
      <c r="H1" s="73"/>
      <c r="I1" s="73"/>
      <c r="J1" s="73"/>
      <c r="K1" s="73"/>
    </row>
    <row r="2" spans="1:11" ht="14.45" customHeight="1">
      <c r="A2" s="167" t="s">
        <v>7</v>
      </c>
      <c r="B2" s="168"/>
      <c r="C2" s="168"/>
      <c r="D2" s="169"/>
      <c r="E2" s="32"/>
    </row>
    <row r="3" spans="1:11" ht="14.45" customHeight="1">
      <c r="A3" s="161" t="s">
        <v>187</v>
      </c>
      <c r="B3" s="162"/>
      <c r="C3" s="162"/>
      <c r="D3" s="163"/>
      <c r="E3" s="32"/>
    </row>
    <row r="4" spans="1:11" ht="14.45" customHeight="1">
      <c r="A4" s="161" t="s">
        <v>171</v>
      </c>
      <c r="B4" s="162"/>
      <c r="C4" s="162"/>
      <c r="D4" s="163"/>
      <c r="E4" s="32"/>
    </row>
    <row r="5" spans="1:11" ht="14.45" customHeight="1">
      <c r="A5" s="172" t="s">
        <v>14</v>
      </c>
      <c r="B5" s="173"/>
      <c r="C5" s="173"/>
      <c r="D5" s="174"/>
      <c r="E5" s="32"/>
    </row>
    <row r="6" spans="1:11" ht="14.45" customHeight="1">
      <c r="A6" s="8"/>
      <c r="B6" s="8"/>
      <c r="C6" s="8"/>
      <c r="D6" s="8"/>
    </row>
    <row r="7" spans="1:11" ht="39.200000000000003" customHeight="1">
      <c r="A7" s="55" t="s">
        <v>188</v>
      </c>
      <c r="B7" s="45" t="s">
        <v>222</v>
      </c>
      <c r="C7" s="45" t="s">
        <v>226</v>
      </c>
      <c r="D7" s="45" t="s">
        <v>227</v>
      </c>
      <c r="E7" s="32"/>
    </row>
    <row r="8" spans="1:11" ht="15.2" customHeight="1">
      <c r="A8" s="56" t="s">
        <v>189</v>
      </c>
      <c r="B8" s="74">
        <f>SUM(B9:B11)</f>
        <v>7888096</v>
      </c>
      <c r="C8" s="74">
        <f>SUM(C9:C11)</f>
        <v>7431768.3100000005</v>
      </c>
      <c r="D8" s="74">
        <f>SUM(D9:D11)</f>
        <v>7431768.3100000005</v>
      </c>
      <c r="E8" s="32"/>
    </row>
    <row r="9" spans="1:11" ht="15.2" customHeight="1">
      <c r="A9" s="57" t="s">
        <v>190</v>
      </c>
      <c r="B9" s="67">
        <v>4138048</v>
      </c>
      <c r="C9" s="67">
        <v>3273263.34</v>
      </c>
      <c r="D9" s="67">
        <v>3273263.34</v>
      </c>
      <c r="E9" s="32"/>
    </row>
    <row r="10" spans="1:11" ht="15.2" customHeight="1">
      <c r="A10" s="57" t="s">
        <v>191</v>
      </c>
      <c r="B10" s="67">
        <v>3750048</v>
      </c>
      <c r="C10" s="67">
        <v>4158504.97</v>
      </c>
      <c r="D10" s="67">
        <v>4158504.97</v>
      </c>
      <c r="E10" s="32"/>
    </row>
    <row r="11" spans="1:11" ht="15.2" customHeight="1">
      <c r="A11" s="57" t="s">
        <v>192</v>
      </c>
      <c r="B11" s="67">
        <v>0</v>
      </c>
      <c r="C11" s="67">
        <v>0</v>
      </c>
      <c r="D11" s="67">
        <v>0</v>
      </c>
      <c r="E11" s="32"/>
    </row>
    <row r="12" spans="1:11" ht="14.45" customHeight="1">
      <c r="A12" s="57"/>
      <c r="B12" s="68"/>
      <c r="C12" s="68"/>
      <c r="D12" s="68"/>
      <c r="E12" s="32"/>
    </row>
    <row r="13" spans="1:11" ht="15.2" customHeight="1">
      <c r="A13" s="58" t="s">
        <v>193</v>
      </c>
      <c r="B13" s="75">
        <f>B14+B15</f>
        <v>7888096</v>
      </c>
      <c r="C13" s="75">
        <f>C14+C15</f>
        <v>6592808.7699999996</v>
      </c>
      <c r="D13" s="75">
        <f>D14+D15</f>
        <v>6592808.7699999996</v>
      </c>
      <c r="E13" s="32"/>
    </row>
    <row r="14" spans="1:11" ht="15.2" customHeight="1">
      <c r="A14" s="57" t="s">
        <v>194</v>
      </c>
      <c r="B14" s="67">
        <v>4138048</v>
      </c>
      <c r="C14" s="67">
        <v>2849693.86</v>
      </c>
      <c r="D14" s="67">
        <v>2849693.86</v>
      </c>
      <c r="E14" s="32"/>
    </row>
    <row r="15" spans="1:11" ht="15.2" customHeight="1">
      <c r="A15" s="57" t="s">
        <v>195</v>
      </c>
      <c r="B15" s="67">
        <v>3750048</v>
      </c>
      <c r="C15" s="67">
        <v>3743114.91</v>
      </c>
      <c r="D15" s="67">
        <v>3743114.91</v>
      </c>
      <c r="E15" s="32"/>
    </row>
    <row r="16" spans="1:11" ht="14.45" customHeight="1">
      <c r="A16" s="57"/>
      <c r="B16" s="68"/>
      <c r="C16" s="68"/>
      <c r="D16" s="68"/>
      <c r="E16" s="32"/>
    </row>
    <row r="17" spans="1:5" ht="15.2" customHeight="1">
      <c r="A17" s="58" t="s">
        <v>196</v>
      </c>
      <c r="B17" s="76">
        <f>B18+B19</f>
        <v>0</v>
      </c>
      <c r="C17" s="75">
        <f>C18+C19</f>
        <v>125289.92</v>
      </c>
      <c r="D17" s="75">
        <f>D18+D19</f>
        <v>125289.92</v>
      </c>
      <c r="E17" s="32"/>
    </row>
    <row r="18" spans="1:5" ht="15.2" customHeight="1">
      <c r="A18" s="57" t="s">
        <v>197</v>
      </c>
      <c r="B18" s="69" t="s">
        <v>223</v>
      </c>
      <c r="C18" s="67">
        <v>125289.92</v>
      </c>
      <c r="D18" s="67">
        <v>125289.92</v>
      </c>
      <c r="E18" s="32"/>
    </row>
    <row r="19" spans="1:5" ht="15.2" customHeight="1">
      <c r="A19" s="57" t="s">
        <v>198</v>
      </c>
      <c r="B19" s="69" t="s">
        <v>223</v>
      </c>
      <c r="C19" s="67">
        <v>0</v>
      </c>
      <c r="D19" s="72">
        <v>0</v>
      </c>
      <c r="E19" s="32"/>
    </row>
    <row r="20" spans="1:5" ht="14.45" customHeight="1">
      <c r="A20" s="57"/>
      <c r="B20" s="68"/>
      <c r="C20" s="68"/>
      <c r="D20" s="68"/>
      <c r="E20" s="32"/>
    </row>
    <row r="21" spans="1:5" ht="15.2" customHeight="1">
      <c r="A21" s="58" t="s">
        <v>199</v>
      </c>
      <c r="B21" s="75">
        <f>B8-B13+B17</f>
        <v>0</v>
      </c>
      <c r="C21" s="75">
        <f>C8-C13+C17</f>
        <v>964249.46000000101</v>
      </c>
      <c r="D21" s="75">
        <f>D8-D13+D17</f>
        <v>964249.46000000101</v>
      </c>
      <c r="E21" s="32"/>
    </row>
    <row r="22" spans="1:5" ht="14.45" customHeight="1">
      <c r="A22" s="58"/>
      <c r="B22" s="68"/>
      <c r="C22" s="68"/>
      <c r="D22" s="68"/>
      <c r="E22" s="32"/>
    </row>
    <row r="23" spans="1:5" ht="15.2" customHeight="1">
      <c r="A23" s="58" t="s">
        <v>200</v>
      </c>
      <c r="B23" s="75">
        <f>B21-B11</f>
        <v>0</v>
      </c>
      <c r="C23" s="75">
        <f>C21-C11</f>
        <v>964249.46000000101</v>
      </c>
      <c r="D23" s="75">
        <f>D21-D11</f>
        <v>964249.46000000101</v>
      </c>
      <c r="E23" s="32"/>
    </row>
    <row r="24" spans="1:5" ht="14.45" customHeight="1">
      <c r="A24" s="58"/>
      <c r="B24" s="70"/>
      <c r="C24" s="70"/>
      <c r="D24" s="70"/>
      <c r="E24" s="32"/>
    </row>
    <row r="25" spans="1:5" ht="17.45" customHeight="1">
      <c r="A25" s="59" t="s">
        <v>201</v>
      </c>
      <c r="B25" s="75">
        <f>B23-B17</f>
        <v>0</v>
      </c>
      <c r="C25" s="75">
        <f>C23-C17</f>
        <v>838959.54000000097</v>
      </c>
      <c r="D25" s="75">
        <f>D23-D17</f>
        <v>838959.54000000097</v>
      </c>
      <c r="E25" s="32"/>
    </row>
    <row r="26" spans="1:5" ht="14.45" customHeight="1">
      <c r="A26" s="60"/>
      <c r="B26" s="71"/>
      <c r="C26" s="71"/>
      <c r="D26" s="71"/>
      <c r="E26" s="32"/>
    </row>
    <row r="27" spans="1:5" ht="14.45" customHeight="1">
      <c r="A27" s="61"/>
      <c r="B27" s="8"/>
      <c r="C27" s="8"/>
      <c r="D27" s="8"/>
    </row>
    <row r="28" spans="1:5" ht="30.2" customHeight="1">
      <c r="A28" s="55" t="s">
        <v>202</v>
      </c>
      <c r="B28" s="45" t="s">
        <v>224</v>
      </c>
      <c r="C28" s="45" t="s">
        <v>226</v>
      </c>
      <c r="D28" s="45" t="s">
        <v>228</v>
      </c>
      <c r="E28" s="32"/>
    </row>
    <row r="29" spans="1:5" ht="15.2" customHeight="1">
      <c r="A29" s="56" t="s">
        <v>203</v>
      </c>
      <c r="B29" s="77">
        <f>B30+B31</f>
        <v>0</v>
      </c>
      <c r="C29" s="77">
        <f>C30+C31</f>
        <v>0</v>
      </c>
      <c r="D29" s="77">
        <f>D30+D31</f>
        <v>0</v>
      </c>
      <c r="E29" s="32"/>
    </row>
    <row r="30" spans="1:5" ht="15.2" customHeight="1">
      <c r="A30" s="57" t="s">
        <v>204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57" t="s">
        <v>205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62"/>
      <c r="B32" s="62"/>
      <c r="C32" s="62"/>
      <c r="D32" s="62"/>
      <c r="E32" s="32"/>
    </row>
    <row r="33" spans="1:5" ht="15.2" customHeight="1">
      <c r="A33" s="58" t="s">
        <v>206</v>
      </c>
      <c r="B33" s="33">
        <f>B25+B29</f>
        <v>0</v>
      </c>
      <c r="C33" s="33">
        <f>C25+C29</f>
        <v>838959.54000000097</v>
      </c>
      <c r="D33" s="33">
        <f>D25+D29</f>
        <v>838959.54000000097</v>
      </c>
      <c r="E33" s="32"/>
    </row>
    <row r="34" spans="1:5" ht="14.45" customHeight="1">
      <c r="A34" s="63"/>
      <c r="B34" s="63"/>
      <c r="C34" s="63"/>
      <c r="D34" s="63"/>
      <c r="E34" s="32"/>
    </row>
    <row r="35" spans="1:5" ht="14.45" customHeight="1">
      <c r="A35" s="61"/>
      <c r="B35" s="8"/>
      <c r="C35" s="8"/>
      <c r="D35" s="8"/>
    </row>
    <row r="36" spans="1:5" ht="30.2" customHeight="1">
      <c r="A36" s="55" t="s">
        <v>202</v>
      </c>
      <c r="B36" s="45" t="s">
        <v>225</v>
      </c>
      <c r="C36" s="45" t="s">
        <v>226</v>
      </c>
      <c r="D36" s="45" t="s">
        <v>227</v>
      </c>
      <c r="E36" s="32"/>
    </row>
    <row r="37" spans="1:5" ht="15.2" customHeight="1">
      <c r="A37" s="56" t="s">
        <v>207</v>
      </c>
      <c r="B37" s="77">
        <f>B38+B39</f>
        <v>0</v>
      </c>
      <c r="C37" s="77">
        <f>C38+C39</f>
        <v>0</v>
      </c>
      <c r="D37" s="77">
        <f>D38+D39</f>
        <v>0</v>
      </c>
      <c r="E37" s="32"/>
    </row>
    <row r="38" spans="1:5" ht="15.2" customHeight="1">
      <c r="A38" s="57" t="s">
        <v>208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57" t="s">
        <v>209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58" t="s">
        <v>210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57" t="s">
        <v>211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57" t="s">
        <v>212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62"/>
      <c r="B43" s="62"/>
      <c r="C43" s="62"/>
      <c r="D43" s="62"/>
      <c r="E43" s="32"/>
    </row>
    <row r="44" spans="1:5" ht="15.2" customHeight="1">
      <c r="A44" s="58" t="s">
        <v>213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4"/>
      <c r="B45" s="63"/>
      <c r="C45" s="63"/>
      <c r="D45" s="63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5" t="s">
        <v>202</v>
      </c>
      <c r="B47" s="45" t="s">
        <v>225</v>
      </c>
      <c r="C47" s="45" t="s">
        <v>226</v>
      </c>
      <c r="D47" s="45" t="s">
        <v>227</v>
      </c>
      <c r="E47" s="32"/>
    </row>
    <row r="48" spans="1:5" ht="15.2" customHeight="1">
      <c r="A48" s="65" t="s">
        <v>214</v>
      </c>
      <c r="B48" s="78">
        <f>B9</f>
        <v>4138048</v>
      </c>
      <c r="C48" s="78">
        <f>C9</f>
        <v>3273263.34</v>
      </c>
      <c r="D48" s="78">
        <f>D9</f>
        <v>3273263.34</v>
      </c>
      <c r="E48" s="32"/>
    </row>
    <row r="49" spans="1:5" ht="17.45" customHeight="1">
      <c r="A49" s="59" t="s">
        <v>215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57" t="s">
        <v>208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57" t="s">
        <v>211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62"/>
      <c r="B52" s="62"/>
      <c r="C52" s="62"/>
      <c r="D52" s="62"/>
      <c r="E52" s="32"/>
    </row>
    <row r="53" spans="1:5" ht="15.2" customHeight="1">
      <c r="A53" s="57" t="s">
        <v>194</v>
      </c>
      <c r="B53" s="25">
        <f>B14</f>
        <v>4138048</v>
      </c>
      <c r="C53" s="25">
        <f>C14</f>
        <v>2849693.86</v>
      </c>
      <c r="D53" s="25">
        <f>D14</f>
        <v>2849693.86</v>
      </c>
      <c r="E53" s="32"/>
    </row>
    <row r="54" spans="1:5" ht="14.45" customHeight="1">
      <c r="A54" s="62"/>
      <c r="B54" s="62"/>
      <c r="C54" s="62"/>
      <c r="D54" s="62"/>
      <c r="E54" s="32"/>
    </row>
    <row r="55" spans="1:5" ht="15.2" customHeight="1">
      <c r="A55" s="57" t="s">
        <v>197</v>
      </c>
      <c r="B55" s="79" t="str">
        <f>B18</f>
        <v>0</v>
      </c>
      <c r="C55" s="25">
        <f>C18</f>
        <v>125289.92</v>
      </c>
      <c r="D55" s="25">
        <f>D18</f>
        <v>125289.92</v>
      </c>
      <c r="E55" s="32"/>
    </row>
    <row r="56" spans="1:5" ht="14.45" customHeight="1">
      <c r="A56" s="62"/>
      <c r="B56" s="62"/>
      <c r="C56" s="62"/>
      <c r="D56" s="62"/>
      <c r="E56" s="32"/>
    </row>
    <row r="57" spans="1:5" ht="32.450000000000003" customHeight="1">
      <c r="A57" s="59" t="s">
        <v>216</v>
      </c>
      <c r="B57" s="33">
        <f>B48+B49-B53+B55</f>
        <v>0</v>
      </c>
      <c r="C57" s="33">
        <f>C48+C49-C53+C55</f>
        <v>548859.4</v>
      </c>
      <c r="D57" s="33">
        <f>D48+D49-D53+D55</f>
        <v>548859.4</v>
      </c>
      <c r="E57" s="32"/>
    </row>
    <row r="58" spans="1:5" ht="14.45" customHeight="1">
      <c r="A58" s="66"/>
      <c r="B58" s="66"/>
      <c r="C58" s="66"/>
      <c r="D58" s="66"/>
      <c r="E58" s="32"/>
    </row>
    <row r="59" spans="1:5" ht="30.2" customHeight="1">
      <c r="A59" s="59" t="s">
        <v>217</v>
      </c>
      <c r="B59" s="33">
        <f>B57-B49</f>
        <v>0</v>
      </c>
      <c r="C59" s="33">
        <f>C57-C49</f>
        <v>548859.4</v>
      </c>
      <c r="D59" s="33">
        <f>D57-D49</f>
        <v>548859.4</v>
      </c>
      <c r="E59" s="32"/>
    </row>
    <row r="60" spans="1:5" ht="14.45" customHeight="1">
      <c r="A60" s="63"/>
      <c r="B60" s="63"/>
      <c r="C60" s="63"/>
      <c r="D60" s="63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5" t="s">
        <v>202</v>
      </c>
      <c r="B62" s="45" t="s">
        <v>225</v>
      </c>
      <c r="C62" s="45" t="s">
        <v>226</v>
      </c>
      <c r="D62" s="45" t="s">
        <v>227</v>
      </c>
      <c r="E62" s="32"/>
    </row>
    <row r="63" spans="1:5" ht="15.2" customHeight="1">
      <c r="A63" s="65" t="s">
        <v>191</v>
      </c>
      <c r="B63" s="80">
        <f>B10</f>
        <v>3750048</v>
      </c>
      <c r="C63" s="80">
        <f>C10</f>
        <v>4158504.97</v>
      </c>
      <c r="D63" s="80">
        <f>D10</f>
        <v>4158504.97</v>
      </c>
      <c r="E63" s="32"/>
    </row>
    <row r="64" spans="1:5" ht="17.45" customHeight="1">
      <c r="A64" s="59" t="s">
        <v>218</v>
      </c>
      <c r="B64" s="75">
        <f>B65-B66</f>
        <v>0</v>
      </c>
      <c r="C64" s="75">
        <f>C65-C66</f>
        <v>0</v>
      </c>
      <c r="D64" s="75">
        <f>D65-D66</f>
        <v>0</v>
      </c>
      <c r="E64" s="32"/>
    </row>
    <row r="65" spans="1:5" ht="15.2" customHeight="1">
      <c r="A65" s="57" t="s">
        <v>209</v>
      </c>
      <c r="B65" s="67">
        <v>0</v>
      </c>
      <c r="C65" s="67">
        <v>0</v>
      </c>
      <c r="D65" s="67">
        <v>0</v>
      </c>
      <c r="E65" s="32"/>
    </row>
    <row r="66" spans="1:5" ht="15.2" customHeight="1">
      <c r="A66" s="57" t="s">
        <v>212</v>
      </c>
      <c r="B66" s="67">
        <v>0</v>
      </c>
      <c r="C66" s="67">
        <v>0</v>
      </c>
      <c r="D66" s="67">
        <v>0</v>
      </c>
      <c r="E66" s="32"/>
    </row>
    <row r="67" spans="1:5" ht="14.45" customHeight="1">
      <c r="A67" s="62"/>
      <c r="B67" s="68"/>
      <c r="C67" s="68"/>
      <c r="D67" s="68"/>
      <c r="E67" s="32"/>
    </row>
    <row r="68" spans="1:5" ht="15.2" customHeight="1">
      <c r="A68" s="57" t="s">
        <v>219</v>
      </c>
      <c r="B68" s="67">
        <f>B15</f>
        <v>3750048</v>
      </c>
      <c r="C68" s="67">
        <f>C15</f>
        <v>3743114.91</v>
      </c>
      <c r="D68" s="67">
        <f>D15</f>
        <v>3743114.91</v>
      </c>
      <c r="E68" s="32"/>
    </row>
    <row r="69" spans="1:5" ht="14.45" customHeight="1">
      <c r="A69" s="62"/>
      <c r="B69" s="68"/>
      <c r="C69" s="68"/>
      <c r="D69" s="68"/>
      <c r="E69" s="32"/>
    </row>
    <row r="70" spans="1:5" ht="15.2" customHeight="1">
      <c r="A70" s="57" t="s">
        <v>198</v>
      </c>
      <c r="B70" s="69" t="str">
        <f>B19</f>
        <v>0</v>
      </c>
      <c r="C70" s="67">
        <f>C19</f>
        <v>0</v>
      </c>
      <c r="D70" s="67">
        <f>D19</f>
        <v>0</v>
      </c>
      <c r="E70" s="32"/>
    </row>
    <row r="71" spans="1:5" ht="14.45" customHeight="1">
      <c r="A71" s="62"/>
      <c r="B71" s="68"/>
      <c r="C71" s="68"/>
      <c r="D71" s="68"/>
      <c r="E71" s="32"/>
    </row>
    <row r="72" spans="1:5" ht="30.2" customHeight="1">
      <c r="A72" s="59" t="s">
        <v>220</v>
      </c>
      <c r="B72" s="75">
        <f>B63+B64-B68+B70</f>
        <v>0</v>
      </c>
      <c r="C72" s="75">
        <f>C63+C64-C68+C70</f>
        <v>415390.06000000006</v>
      </c>
      <c r="D72" s="75">
        <f>D63+D64-D68+D70</f>
        <v>415390.06000000006</v>
      </c>
      <c r="E72" s="32"/>
    </row>
    <row r="73" spans="1:5" ht="14.45" customHeight="1">
      <c r="A73" s="62"/>
      <c r="B73" s="68"/>
      <c r="C73" s="68"/>
      <c r="D73" s="68"/>
      <c r="E73" s="32"/>
    </row>
    <row r="74" spans="1:5" ht="30.2" customHeight="1">
      <c r="A74" s="59" t="s">
        <v>221</v>
      </c>
      <c r="B74" s="75">
        <f>B72-B64</f>
        <v>0</v>
      </c>
      <c r="C74" s="75">
        <f>C72-C64</f>
        <v>415390.06000000006</v>
      </c>
      <c r="D74" s="75">
        <f>D72-D64</f>
        <v>415390.06000000006</v>
      </c>
      <c r="E74" s="32"/>
    </row>
    <row r="75" spans="1:5" ht="14.45" customHeight="1">
      <c r="A75" s="63"/>
      <c r="B75" s="71"/>
      <c r="C75" s="71"/>
      <c r="D75" s="71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topLeftCell="A67" workbookViewId="0">
      <selection activeCell="F17" sqref="F17"/>
    </sheetView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7" t="s">
        <v>229</v>
      </c>
      <c r="B1" s="157"/>
      <c r="C1" s="157"/>
      <c r="D1" s="157"/>
      <c r="E1" s="157"/>
      <c r="F1" s="157"/>
      <c r="G1" s="157"/>
    </row>
    <row r="2" spans="1:8" ht="14.45" customHeight="1">
      <c r="A2" s="167" t="s">
        <v>7</v>
      </c>
      <c r="B2" s="168"/>
      <c r="C2" s="168"/>
      <c r="D2" s="168"/>
      <c r="E2" s="168"/>
      <c r="F2" s="168"/>
      <c r="G2" s="169"/>
      <c r="H2" s="32"/>
    </row>
    <row r="3" spans="1:8" ht="14.45" customHeight="1">
      <c r="A3" s="161" t="s">
        <v>230</v>
      </c>
      <c r="B3" s="162"/>
      <c r="C3" s="162"/>
      <c r="D3" s="162"/>
      <c r="E3" s="162"/>
      <c r="F3" s="162"/>
      <c r="G3" s="163"/>
      <c r="H3" s="32"/>
    </row>
    <row r="4" spans="1:8" ht="14.45" customHeight="1">
      <c r="A4" s="161" t="s">
        <v>171</v>
      </c>
      <c r="B4" s="162"/>
      <c r="C4" s="162"/>
      <c r="D4" s="162"/>
      <c r="E4" s="162"/>
      <c r="F4" s="162"/>
      <c r="G4" s="163"/>
      <c r="H4" s="32"/>
    </row>
    <row r="5" spans="1:8" ht="14.45" customHeight="1">
      <c r="A5" s="172" t="s">
        <v>14</v>
      </c>
      <c r="B5" s="173"/>
      <c r="C5" s="173"/>
      <c r="D5" s="173"/>
      <c r="E5" s="173"/>
      <c r="F5" s="173"/>
      <c r="G5" s="174"/>
      <c r="H5" s="32"/>
    </row>
    <row r="6" spans="1:8" ht="14.45" customHeight="1">
      <c r="A6" s="81" t="s">
        <v>231</v>
      </c>
      <c r="B6" s="175" t="s">
        <v>544</v>
      </c>
      <c r="C6" s="175" t="s">
        <v>294</v>
      </c>
      <c r="D6" s="175" t="s">
        <v>545</v>
      </c>
      <c r="E6" s="175" t="s">
        <v>546</v>
      </c>
      <c r="F6" s="175" t="s">
        <v>547</v>
      </c>
      <c r="G6" s="175" t="s">
        <v>295</v>
      </c>
      <c r="H6" s="32"/>
    </row>
    <row r="7" spans="1:8" ht="30.2" customHeight="1">
      <c r="A7" s="82"/>
      <c r="B7" s="176"/>
      <c r="C7" s="176"/>
      <c r="D7" s="176"/>
      <c r="E7" s="176"/>
      <c r="F7" s="176"/>
      <c r="G7" s="176"/>
      <c r="H7" s="32"/>
    </row>
    <row r="8" spans="1:8" ht="15.2" customHeight="1">
      <c r="A8" s="16" t="s">
        <v>232</v>
      </c>
      <c r="B8" s="36"/>
      <c r="C8" s="36"/>
      <c r="D8" s="36"/>
      <c r="E8" s="36"/>
      <c r="F8" s="36"/>
      <c r="G8" s="36"/>
      <c r="H8" s="32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8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237</v>
      </c>
      <c r="B13" s="25">
        <v>0</v>
      </c>
      <c r="C13" s="25">
        <v>10686.29</v>
      </c>
      <c r="D13" s="25">
        <v>10686.29</v>
      </c>
      <c r="E13" s="25">
        <v>10686.29</v>
      </c>
      <c r="F13" s="25">
        <v>10686.29</v>
      </c>
      <c r="G13" s="25">
        <v>10686.29</v>
      </c>
      <c r="H13" s="32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83" t="s">
        <v>239</v>
      </c>
      <c r="B15" s="25">
        <v>388000</v>
      </c>
      <c r="C15" s="25">
        <v>-73600</v>
      </c>
      <c r="D15" s="25">
        <v>314400</v>
      </c>
      <c r="E15" s="25">
        <v>314400</v>
      </c>
      <c r="F15" s="25">
        <v>314400</v>
      </c>
      <c r="G15" s="25">
        <v>-73600</v>
      </c>
      <c r="H15" s="32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258</v>
      </c>
      <c r="B34" s="25">
        <v>3750048</v>
      </c>
      <c r="C34" s="25">
        <v>-801870.95</v>
      </c>
      <c r="D34" s="25">
        <v>2948177.05</v>
      </c>
      <c r="E34" s="25">
        <v>2948177.05</v>
      </c>
      <c r="F34" s="25">
        <v>2948177.05</v>
      </c>
      <c r="G34" s="25">
        <v>-801870.95</v>
      </c>
      <c r="H34" s="32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7"/>
      <c r="C40" s="87"/>
      <c r="D40" s="87"/>
      <c r="E40" s="87"/>
      <c r="F40" s="87"/>
      <c r="G40" s="87"/>
      <c r="H40" s="32"/>
    </row>
    <row r="41" spans="1:8" ht="15.2" customHeight="1">
      <c r="A41" s="17" t="s">
        <v>264</v>
      </c>
      <c r="B41" s="33">
        <v>4138048</v>
      </c>
      <c r="C41" s="33">
        <v>-864784.66</v>
      </c>
      <c r="D41" s="33">
        <v>3273263.34</v>
      </c>
      <c r="E41" s="33">
        <v>3273263.34</v>
      </c>
      <c r="F41" s="33">
        <v>3273263.34</v>
      </c>
      <c r="G41" s="33">
        <v>-864784.66</v>
      </c>
      <c r="H41" s="32"/>
    </row>
    <row r="42" spans="1:8" ht="15.2" customHeight="1">
      <c r="A42" s="17" t="s">
        <v>265</v>
      </c>
      <c r="B42" s="48"/>
      <c r="C42" s="48"/>
      <c r="D42" s="48"/>
      <c r="E42" s="48"/>
      <c r="F42" s="48"/>
      <c r="G42" s="33">
        <v>0</v>
      </c>
      <c r="H42" s="88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4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4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4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4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4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4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5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5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4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4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5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4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4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284</v>
      </c>
      <c r="B62" s="25">
        <v>3750048</v>
      </c>
      <c r="C62" s="25">
        <v>406137.59</v>
      </c>
      <c r="D62" s="25">
        <v>4156185.59</v>
      </c>
      <c r="E62" s="25">
        <v>4156185.59</v>
      </c>
      <c r="F62" s="25">
        <v>4156185.59</v>
      </c>
      <c r="G62" s="25">
        <v>406137.59</v>
      </c>
      <c r="H62" s="32"/>
    </row>
    <row r="63" spans="1:8" ht="15.2" customHeight="1">
      <c r="A63" s="18" t="s">
        <v>285</v>
      </c>
      <c r="B63" s="25">
        <v>0</v>
      </c>
      <c r="C63" s="25">
        <v>2319.38</v>
      </c>
      <c r="D63" s="25">
        <v>2319.38</v>
      </c>
      <c r="E63" s="25">
        <v>2319.38</v>
      </c>
      <c r="F63" s="25">
        <v>2319.38</v>
      </c>
      <c r="G63" s="25">
        <v>2319.38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286</v>
      </c>
      <c r="B65" s="33">
        <v>3750048</v>
      </c>
      <c r="C65" s="33">
        <v>408456.97</v>
      </c>
      <c r="D65" s="33">
        <v>4158504.97</v>
      </c>
      <c r="E65" s="33">
        <v>4158504.97</v>
      </c>
      <c r="F65" s="33">
        <v>4158504.97</v>
      </c>
      <c r="G65" s="33">
        <v>408456.97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287</v>
      </c>
      <c r="B67" s="33">
        <v>0</v>
      </c>
      <c r="C67" s="33">
        <v>125289.92</v>
      </c>
      <c r="D67" s="33">
        <v>125289.92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288</v>
      </c>
      <c r="B68" s="25">
        <v>0</v>
      </c>
      <c r="C68" s="25">
        <v>125289.92</v>
      </c>
      <c r="D68" s="25">
        <v>125289.92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289</v>
      </c>
      <c r="B70" s="33">
        <v>7888096</v>
      </c>
      <c r="C70" s="33">
        <v>-331037.77</v>
      </c>
      <c r="D70" s="33">
        <v>7557058.2300000004</v>
      </c>
      <c r="E70" s="33">
        <v>7431768.3099999996</v>
      </c>
      <c r="F70" s="33">
        <v>7431768.3099999996</v>
      </c>
      <c r="G70" s="33">
        <v>-456327.69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2"/>
    </row>
    <row r="73" spans="1:8">
      <c r="A73" s="84" t="s">
        <v>291</v>
      </c>
      <c r="B73" s="25">
        <v>0</v>
      </c>
      <c r="C73" s="25">
        <v>125289.92</v>
      </c>
      <c r="D73" s="25">
        <v>125289.92</v>
      </c>
      <c r="E73" s="25">
        <v>0</v>
      </c>
      <c r="F73" s="25">
        <v>0</v>
      </c>
      <c r="G73" s="25">
        <v>0</v>
      </c>
      <c r="H73" s="32"/>
    </row>
    <row r="74" spans="1:8" ht="30">
      <c r="A74" s="84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6" t="s">
        <v>293</v>
      </c>
      <c r="B75" s="33">
        <v>0</v>
      </c>
      <c r="C75" s="33">
        <v>125289.92</v>
      </c>
      <c r="D75" s="33">
        <v>125289.92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11">
    <mergeCell ref="E6:E7"/>
    <mergeCell ref="D6:D7"/>
    <mergeCell ref="C6:C7"/>
    <mergeCell ref="B6:B7"/>
    <mergeCell ref="A1:G1"/>
    <mergeCell ref="A5:G5"/>
    <mergeCell ref="A4:G4"/>
    <mergeCell ref="A3:G3"/>
    <mergeCell ref="A2:G2"/>
    <mergeCell ref="G6:G7"/>
    <mergeCell ref="F6:F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>
      <selection activeCell="B22" sqref="B22"/>
    </sheetView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89" t="s">
        <v>296</v>
      </c>
      <c r="B1" s="54"/>
      <c r="C1" s="54"/>
      <c r="D1" s="54"/>
      <c r="E1" s="54"/>
      <c r="F1" s="54"/>
      <c r="G1" s="54"/>
    </row>
    <row r="2" spans="1:8" ht="14.45" customHeight="1">
      <c r="A2" s="167" t="s">
        <v>7</v>
      </c>
      <c r="B2" s="168"/>
      <c r="C2" s="168"/>
      <c r="D2" s="168"/>
      <c r="E2" s="168"/>
      <c r="F2" s="168"/>
      <c r="G2" s="169"/>
      <c r="H2" s="32"/>
    </row>
    <row r="3" spans="1:8" ht="14.45" customHeight="1">
      <c r="A3" s="161" t="s">
        <v>297</v>
      </c>
      <c r="B3" s="162"/>
      <c r="C3" s="162"/>
      <c r="D3" s="162"/>
      <c r="E3" s="162"/>
      <c r="F3" s="162"/>
      <c r="G3" s="163"/>
      <c r="H3" s="32"/>
    </row>
    <row r="4" spans="1:8" ht="14.45" customHeight="1">
      <c r="A4" s="161" t="s">
        <v>298</v>
      </c>
      <c r="B4" s="162"/>
      <c r="C4" s="162"/>
      <c r="D4" s="162"/>
      <c r="E4" s="162"/>
      <c r="F4" s="162"/>
      <c r="G4" s="163"/>
      <c r="H4" s="32"/>
    </row>
    <row r="5" spans="1:8" ht="14.45" customHeight="1">
      <c r="A5" s="161" t="s">
        <v>171</v>
      </c>
      <c r="B5" s="162"/>
      <c r="C5" s="162"/>
      <c r="D5" s="162"/>
      <c r="E5" s="162"/>
      <c r="F5" s="162"/>
      <c r="G5" s="163"/>
      <c r="H5" s="32"/>
    </row>
    <row r="6" spans="1:8" ht="14.45" customHeight="1">
      <c r="A6" s="172" t="s">
        <v>14</v>
      </c>
      <c r="B6" s="173"/>
      <c r="C6" s="173"/>
      <c r="D6" s="173"/>
      <c r="E6" s="173"/>
      <c r="F6" s="173"/>
      <c r="G6" s="174"/>
      <c r="H6" s="32"/>
    </row>
    <row r="7" spans="1:8" ht="15.2" customHeight="1">
      <c r="A7" s="179" t="s">
        <v>188</v>
      </c>
      <c r="B7" s="177" t="s">
        <v>548</v>
      </c>
      <c r="C7" s="177" t="s">
        <v>375</v>
      </c>
      <c r="D7" s="177" t="s">
        <v>549</v>
      </c>
      <c r="E7" s="177" t="s">
        <v>550</v>
      </c>
      <c r="F7" s="177" t="s">
        <v>551</v>
      </c>
      <c r="G7" s="177" t="s">
        <v>376</v>
      </c>
      <c r="H7" s="32"/>
    </row>
    <row r="8" spans="1:8" ht="30.2" customHeight="1">
      <c r="A8" s="179"/>
      <c r="B8" s="178"/>
      <c r="C8" s="178"/>
      <c r="D8" s="178"/>
      <c r="E8" s="178"/>
      <c r="F8" s="178"/>
      <c r="G8" s="178"/>
      <c r="H8" s="32"/>
    </row>
    <row r="9" spans="1:8" ht="15.2" customHeight="1">
      <c r="A9" s="56" t="s">
        <v>299</v>
      </c>
      <c r="B9" s="77">
        <v>4138048</v>
      </c>
      <c r="C9" s="77">
        <v>-739494.74</v>
      </c>
      <c r="D9" s="77">
        <v>3398553.26</v>
      </c>
      <c r="E9" s="77">
        <v>2849693.86</v>
      </c>
      <c r="F9" s="77">
        <v>2849693.86</v>
      </c>
      <c r="G9" s="77">
        <v>548859.4</v>
      </c>
      <c r="H9" s="32"/>
    </row>
    <row r="10" spans="1:8" ht="15.2" customHeight="1">
      <c r="A10" s="57" t="s">
        <v>300</v>
      </c>
      <c r="B10" s="25">
        <v>2975807</v>
      </c>
      <c r="C10" s="25">
        <v>-563781.23</v>
      </c>
      <c r="D10" s="25">
        <v>2412025.77</v>
      </c>
      <c r="E10" s="25">
        <v>2321362.13</v>
      </c>
      <c r="F10" s="25">
        <v>2321362.13</v>
      </c>
      <c r="G10" s="25">
        <v>90663.64</v>
      </c>
      <c r="H10" s="32"/>
    </row>
    <row r="11" spans="1:8" ht="15.2" customHeight="1">
      <c r="A11" s="57" t="s">
        <v>301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7" t="s">
        <v>302</v>
      </c>
      <c r="B12" s="25">
        <v>2975807</v>
      </c>
      <c r="C12" s="25">
        <v>-563782.03</v>
      </c>
      <c r="D12" s="25">
        <v>2412024.9700000002</v>
      </c>
      <c r="E12" s="25">
        <v>2321361.33</v>
      </c>
      <c r="F12" s="25">
        <v>2321361.33</v>
      </c>
      <c r="G12" s="25">
        <v>90663.64</v>
      </c>
      <c r="H12" s="32"/>
    </row>
    <row r="13" spans="1:8" ht="15.2" customHeight="1">
      <c r="A13" s="57" t="s">
        <v>303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7" t="s">
        <v>304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7" t="s">
        <v>305</v>
      </c>
      <c r="B15" s="25">
        <v>0</v>
      </c>
      <c r="C15" s="25">
        <v>0.8</v>
      </c>
      <c r="D15" s="25">
        <v>0.8</v>
      </c>
      <c r="E15" s="25">
        <v>0.8</v>
      </c>
      <c r="F15" s="25">
        <v>0.8</v>
      </c>
      <c r="G15" s="25">
        <v>0</v>
      </c>
      <c r="H15" s="32"/>
    </row>
    <row r="16" spans="1:8" ht="15.2" customHeight="1">
      <c r="A16" s="57" t="s">
        <v>306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7" t="s">
        <v>307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7" t="s">
        <v>308</v>
      </c>
      <c r="B18" s="25">
        <v>541869.79</v>
      </c>
      <c r="C18" s="25">
        <v>-129938.12</v>
      </c>
      <c r="D18" s="25">
        <v>411931.67</v>
      </c>
      <c r="E18" s="25">
        <v>277005.8</v>
      </c>
      <c r="F18" s="25">
        <v>277005.8</v>
      </c>
      <c r="G18" s="25">
        <v>134925.87</v>
      </c>
      <c r="H18" s="32"/>
    </row>
    <row r="19" spans="1:8" ht="15.2" customHeight="1">
      <c r="A19" s="57" t="s">
        <v>309</v>
      </c>
      <c r="B19" s="25">
        <v>48000</v>
      </c>
      <c r="C19" s="25">
        <v>10850.03</v>
      </c>
      <c r="D19" s="25">
        <v>58850.03</v>
      </c>
      <c r="E19" s="25">
        <v>53850.03</v>
      </c>
      <c r="F19" s="25">
        <v>53850.03</v>
      </c>
      <c r="G19" s="25">
        <v>5000</v>
      </c>
      <c r="H19" s="32"/>
    </row>
    <row r="20" spans="1:8" ht="15.2" customHeight="1">
      <c r="A20" s="57" t="s">
        <v>310</v>
      </c>
      <c r="B20" s="25">
        <v>256000</v>
      </c>
      <c r="C20" s="25">
        <v>-99879.360000000001</v>
      </c>
      <c r="D20" s="25">
        <v>156120.64000000001</v>
      </c>
      <c r="E20" s="25">
        <v>150120.64000000001</v>
      </c>
      <c r="F20" s="25">
        <v>150120.64000000001</v>
      </c>
      <c r="G20" s="25">
        <v>6000</v>
      </c>
      <c r="H20" s="32"/>
    </row>
    <row r="21" spans="1:8" ht="15.2" customHeight="1">
      <c r="A21" s="57" t="s">
        <v>311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7" t="s">
        <v>312</v>
      </c>
      <c r="B22" s="25">
        <v>46500</v>
      </c>
      <c r="C22" s="25">
        <v>9472.5</v>
      </c>
      <c r="D22" s="25">
        <v>55972.5</v>
      </c>
      <c r="E22" s="25">
        <v>21472.5</v>
      </c>
      <c r="F22" s="25">
        <v>21472.5</v>
      </c>
      <c r="G22" s="25">
        <v>34500</v>
      </c>
      <c r="H22" s="32"/>
    </row>
    <row r="23" spans="1:8" ht="15.2" customHeight="1">
      <c r="A23" s="57" t="s">
        <v>313</v>
      </c>
      <c r="B23" s="25">
        <v>24030</v>
      </c>
      <c r="C23" s="25">
        <v>20990</v>
      </c>
      <c r="D23" s="25">
        <v>45020</v>
      </c>
      <c r="E23" s="25">
        <v>20990</v>
      </c>
      <c r="F23" s="25">
        <v>20990</v>
      </c>
      <c r="G23" s="25">
        <v>24030</v>
      </c>
      <c r="H23" s="32"/>
    </row>
    <row r="24" spans="1:8" ht="15.2" customHeight="1">
      <c r="A24" s="57" t="s">
        <v>314</v>
      </c>
      <c r="B24" s="25">
        <v>20000</v>
      </c>
      <c r="C24" s="25">
        <v>-5051.45</v>
      </c>
      <c r="D24" s="25">
        <v>14948.55</v>
      </c>
      <c r="E24" s="25">
        <v>14948.55</v>
      </c>
      <c r="F24" s="25">
        <v>14948.55</v>
      </c>
      <c r="G24" s="25">
        <v>0</v>
      </c>
      <c r="H24" s="32"/>
    </row>
    <row r="25" spans="1:8" ht="15.2" customHeight="1">
      <c r="A25" s="57" t="s">
        <v>315</v>
      </c>
      <c r="B25" s="25">
        <v>87339.79</v>
      </c>
      <c r="C25" s="25">
        <v>-69495.710000000006</v>
      </c>
      <c r="D25" s="25">
        <v>17844.080000000002</v>
      </c>
      <c r="E25" s="25">
        <v>11844.08</v>
      </c>
      <c r="F25" s="25">
        <v>11844.08</v>
      </c>
      <c r="G25" s="25">
        <v>6000</v>
      </c>
      <c r="H25" s="32"/>
    </row>
    <row r="26" spans="1:8" ht="15.2" customHeight="1">
      <c r="A26" s="57" t="s">
        <v>316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7" t="s">
        <v>317</v>
      </c>
      <c r="B27" s="25">
        <v>60000</v>
      </c>
      <c r="C27" s="25">
        <v>3175.87</v>
      </c>
      <c r="D27" s="25">
        <v>63175.87</v>
      </c>
      <c r="E27" s="25">
        <v>3780</v>
      </c>
      <c r="F27" s="25">
        <v>3780</v>
      </c>
      <c r="G27" s="25">
        <v>59395.87</v>
      </c>
      <c r="H27" s="32"/>
    </row>
    <row r="28" spans="1:8" ht="15.2" customHeight="1">
      <c r="A28" s="57" t="s">
        <v>318</v>
      </c>
      <c r="B28" s="25">
        <v>570371.21</v>
      </c>
      <c r="C28" s="25">
        <v>-5474.61</v>
      </c>
      <c r="D28" s="25">
        <v>564896.6</v>
      </c>
      <c r="E28" s="25">
        <v>241626.71</v>
      </c>
      <c r="F28" s="25">
        <v>241626.71</v>
      </c>
      <c r="G28" s="25">
        <v>323269.89</v>
      </c>
      <c r="H28" s="32"/>
    </row>
    <row r="29" spans="1:8" ht="15.2" customHeight="1">
      <c r="A29" s="57" t="s">
        <v>319</v>
      </c>
      <c r="B29" s="25">
        <v>186500</v>
      </c>
      <c r="C29" s="25">
        <v>-8975.2999999999993</v>
      </c>
      <c r="D29" s="25">
        <v>177524.7</v>
      </c>
      <c r="E29" s="25">
        <v>42720.11</v>
      </c>
      <c r="F29" s="25">
        <v>42720.11</v>
      </c>
      <c r="G29" s="25">
        <v>134804.59</v>
      </c>
      <c r="H29" s="32"/>
    </row>
    <row r="30" spans="1:8" ht="15.2" customHeight="1">
      <c r="A30" s="57" t="s">
        <v>320</v>
      </c>
      <c r="B30" s="25">
        <v>37500</v>
      </c>
      <c r="C30" s="25">
        <v>1012.81</v>
      </c>
      <c r="D30" s="25">
        <v>38512.81</v>
      </c>
      <c r="E30" s="25">
        <v>16012.81</v>
      </c>
      <c r="F30" s="25">
        <v>16012.81</v>
      </c>
      <c r="G30" s="25">
        <v>22500</v>
      </c>
      <c r="H30" s="32"/>
    </row>
    <row r="31" spans="1:8" ht="15.2" customHeight="1">
      <c r="A31" s="57" t="s">
        <v>321</v>
      </c>
      <c r="B31" s="25">
        <v>53000</v>
      </c>
      <c r="C31" s="25">
        <v>-16882</v>
      </c>
      <c r="D31" s="25">
        <v>36118</v>
      </c>
      <c r="E31" s="25">
        <v>33118</v>
      </c>
      <c r="F31" s="25">
        <v>33118</v>
      </c>
      <c r="G31" s="25">
        <v>3000</v>
      </c>
      <c r="H31" s="32"/>
    </row>
    <row r="32" spans="1:8" ht="15.2" customHeight="1">
      <c r="A32" s="57" t="s">
        <v>322</v>
      </c>
      <c r="B32" s="25">
        <v>31000</v>
      </c>
      <c r="C32" s="25">
        <v>6907.97</v>
      </c>
      <c r="D32" s="25">
        <v>37907.97</v>
      </c>
      <c r="E32" s="25">
        <v>6313.88</v>
      </c>
      <c r="F32" s="25">
        <v>6313.88</v>
      </c>
      <c r="G32" s="25">
        <v>31594.09</v>
      </c>
      <c r="H32" s="32"/>
    </row>
    <row r="33" spans="1:8" ht="15.2" customHeight="1">
      <c r="A33" s="57" t="s">
        <v>323</v>
      </c>
      <c r="B33" s="25">
        <v>32000</v>
      </c>
      <c r="C33" s="25">
        <v>39000</v>
      </c>
      <c r="D33" s="25">
        <v>71000</v>
      </c>
      <c r="E33" s="25">
        <v>49000</v>
      </c>
      <c r="F33" s="25">
        <v>49000</v>
      </c>
      <c r="G33" s="25">
        <v>22000</v>
      </c>
      <c r="H33" s="32"/>
    </row>
    <row r="34" spans="1:8" ht="15.2" customHeight="1">
      <c r="A34" s="57" t="s">
        <v>324</v>
      </c>
      <c r="B34" s="25">
        <v>38000</v>
      </c>
      <c r="C34" s="25">
        <v>-4690</v>
      </c>
      <c r="D34" s="25">
        <v>33310</v>
      </c>
      <c r="E34" s="25">
        <v>11310</v>
      </c>
      <c r="F34" s="25">
        <v>11310</v>
      </c>
      <c r="G34" s="25">
        <v>22000</v>
      </c>
      <c r="H34" s="32"/>
    </row>
    <row r="35" spans="1:8" ht="15.2" customHeight="1">
      <c r="A35" s="57" t="s">
        <v>325</v>
      </c>
      <c r="B35" s="25">
        <v>97371.21</v>
      </c>
      <c r="C35" s="25">
        <v>5623.96</v>
      </c>
      <c r="D35" s="25">
        <v>102995.17</v>
      </c>
      <c r="E35" s="25">
        <v>62623.96</v>
      </c>
      <c r="F35" s="25">
        <v>62623.96</v>
      </c>
      <c r="G35" s="25">
        <v>40371.21</v>
      </c>
      <c r="H35" s="32"/>
    </row>
    <row r="36" spans="1:8" ht="15.2" customHeight="1">
      <c r="A36" s="57" t="s">
        <v>326</v>
      </c>
      <c r="B36" s="25">
        <v>78000</v>
      </c>
      <c r="C36" s="25">
        <v>-33109.300000000003</v>
      </c>
      <c r="D36" s="25">
        <v>44890.7</v>
      </c>
      <c r="E36" s="25">
        <v>14890.7</v>
      </c>
      <c r="F36" s="25">
        <v>14890.7</v>
      </c>
      <c r="G36" s="25">
        <v>30000</v>
      </c>
      <c r="H36" s="32"/>
    </row>
    <row r="37" spans="1:8" ht="15.2" customHeight="1">
      <c r="A37" s="57" t="s">
        <v>327</v>
      </c>
      <c r="B37" s="25">
        <v>17000</v>
      </c>
      <c r="C37" s="25">
        <v>5637.25</v>
      </c>
      <c r="D37" s="25">
        <v>22637.25</v>
      </c>
      <c r="E37" s="25">
        <v>5637.25</v>
      </c>
      <c r="F37" s="25">
        <v>5637.25</v>
      </c>
      <c r="G37" s="25">
        <v>17000</v>
      </c>
      <c r="H37" s="32"/>
    </row>
    <row r="38" spans="1:8" ht="15.2" customHeight="1">
      <c r="A38" s="57" t="s">
        <v>328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57" t="s">
        <v>329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57" t="s">
        <v>330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57" t="s">
        <v>331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57" t="s">
        <v>332</v>
      </c>
      <c r="B42" s="25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32"/>
    </row>
    <row r="43" spans="1:8" ht="15.2" customHeight="1">
      <c r="A43" s="57" t="s">
        <v>333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57" t="s">
        <v>334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57" t="s">
        <v>335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57" t="s">
        <v>336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57" t="s">
        <v>337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57" t="s">
        <v>338</v>
      </c>
      <c r="B48" s="25">
        <v>50000</v>
      </c>
      <c r="C48" s="25">
        <v>-40300.78</v>
      </c>
      <c r="D48" s="25">
        <v>9699.2199999999993</v>
      </c>
      <c r="E48" s="25">
        <v>9699.2199999999993</v>
      </c>
      <c r="F48" s="25">
        <v>9699.2199999999993</v>
      </c>
      <c r="G48" s="25">
        <v>0</v>
      </c>
      <c r="H48" s="32"/>
    </row>
    <row r="49" spans="1:8" ht="15.2" customHeight="1">
      <c r="A49" s="57" t="s">
        <v>339</v>
      </c>
      <c r="B49" s="25">
        <v>30000</v>
      </c>
      <c r="C49" s="25">
        <v>-30000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 ht="15.2" customHeight="1">
      <c r="A50" s="57" t="s">
        <v>340</v>
      </c>
      <c r="B50" s="25">
        <v>0</v>
      </c>
      <c r="C50" s="25">
        <v>9699.2199999999993</v>
      </c>
      <c r="D50" s="25">
        <v>9699.2199999999993</v>
      </c>
      <c r="E50" s="25">
        <v>9699.2199999999993</v>
      </c>
      <c r="F50" s="25">
        <v>9699.2199999999993</v>
      </c>
      <c r="G50" s="25">
        <v>0</v>
      </c>
      <c r="H50" s="32"/>
    </row>
    <row r="51" spans="1:8" ht="15.2" customHeight="1">
      <c r="A51" s="57" t="s">
        <v>341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57" t="s">
        <v>342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7" t="s">
        <v>343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57" t="s">
        <v>344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 ht="15.2" customHeight="1">
      <c r="A55" s="57" t="s">
        <v>345</v>
      </c>
      <c r="B55" s="25">
        <v>20000</v>
      </c>
      <c r="C55" s="25">
        <v>-20000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57" t="s">
        <v>346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57" t="s">
        <v>347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 ht="15.2" customHeight="1">
      <c r="A58" s="57" t="s">
        <v>348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57" t="s">
        <v>349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57" t="s">
        <v>350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7" t="s">
        <v>351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57" t="s">
        <v>352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57" t="s">
        <v>353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57" t="s">
        <v>354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57" t="s">
        <v>355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57" t="s">
        <v>356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57" t="s">
        <v>357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57" t="s">
        <v>358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57" t="s">
        <v>359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57" t="s">
        <v>360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57" t="s">
        <v>361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57" t="s">
        <v>362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57" t="s">
        <v>363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57" t="s">
        <v>364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57" t="s">
        <v>365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57" t="s">
        <v>366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57" t="s">
        <v>367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57" t="s">
        <v>368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57" t="s">
        <v>369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57" t="s">
        <v>370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57" t="s">
        <v>371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57" t="s">
        <v>372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57"/>
      <c r="B83" s="62"/>
      <c r="C83" s="62"/>
      <c r="D83" s="62"/>
      <c r="E83" s="62"/>
      <c r="F83" s="62"/>
      <c r="G83" s="62"/>
      <c r="H83" s="32"/>
    </row>
    <row r="84" spans="1:8" ht="15.2" customHeight="1">
      <c r="A84" s="58" t="s">
        <v>373</v>
      </c>
      <c r="B84" s="33">
        <v>3750048</v>
      </c>
      <c r="C84" s="33">
        <v>408456.97</v>
      </c>
      <c r="D84" s="33">
        <v>4158504.97</v>
      </c>
      <c r="E84" s="33">
        <v>3743114.91</v>
      </c>
      <c r="F84" s="33">
        <v>3743114.91</v>
      </c>
      <c r="G84" s="33">
        <v>415390.06</v>
      </c>
      <c r="H84" s="32"/>
    </row>
    <row r="85" spans="1:8" ht="15.2" customHeight="1">
      <c r="A85" s="57" t="s">
        <v>300</v>
      </c>
      <c r="B85" s="25">
        <v>2975807</v>
      </c>
      <c r="C85" s="25">
        <v>0</v>
      </c>
      <c r="D85" s="25">
        <v>2975807</v>
      </c>
      <c r="E85" s="25">
        <v>2562185.77</v>
      </c>
      <c r="F85" s="25">
        <v>2562185.77</v>
      </c>
      <c r="G85" s="25">
        <v>413621.23</v>
      </c>
      <c r="H85" s="32"/>
    </row>
    <row r="86" spans="1:8" ht="15.2" customHeight="1">
      <c r="A86" s="57" t="s">
        <v>301</v>
      </c>
      <c r="B86" s="25">
        <v>0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32"/>
    </row>
    <row r="87" spans="1:8" ht="15.2" customHeight="1">
      <c r="A87" s="57" t="s">
        <v>302</v>
      </c>
      <c r="B87" s="25">
        <v>2117294</v>
      </c>
      <c r="C87" s="25">
        <v>444891.77</v>
      </c>
      <c r="D87" s="25">
        <v>2562185.77</v>
      </c>
      <c r="E87" s="25">
        <v>2562185.77</v>
      </c>
      <c r="F87" s="25">
        <v>2562185.77</v>
      </c>
      <c r="G87" s="25">
        <v>0</v>
      </c>
      <c r="H87" s="32"/>
    </row>
    <row r="88" spans="1:8" ht="15.2" customHeight="1">
      <c r="A88" s="57" t="s">
        <v>303</v>
      </c>
      <c r="B88" s="25">
        <v>858513</v>
      </c>
      <c r="C88" s="25">
        <v>-444891.77</v>
      </c>
      <c r="D88" s="25">
        <v>413621.23</v>
      </c>
      <c r="E88" s="25">
        <v>0</v>
      </c>
      <c r="F88" s="25">
        <v>0</v>
      </c>
      <c r="G88" s="25">
        <v>413621.23</v>
      </c>
      <c r="H88" s="32"/>
    </row>
    <row r="89" spans="1:8" ht="15.2" customHeight="1">
      <c r="A89" s="57" t="s">
        <v>304</v>
      </c>
      <c r="B89" s="25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32"/>
    </row>
    <row r="90" spans="1:8" ht="15.2" customHeight="1">
      <c r="A90" s="57" t="s">
        <v>305</v>
      </c>
      <c r="B90" s="25">
        <v>0</v>
      </c>
      <c r="C90" s="25">
        <v>0</v>
      </c>
      <c r="D90" s="25">
        <v>0</v>
      </c>
      <c r="E90" s="25">
        <v>0</v>
      </c>
      <c r="F90" s="25">
        <v>0</v>
      </c>
      <c r="G90" s="25">
        <v>0</v>
      </c>
      <c r="H90" s="32"/>
    </row>
    <row r="91" spans="1:8" ht="15.2" customHeight="1">
      <c r="A91" s="57" t="s">
        <v>306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2"/>
    </row>
    <row r="92" spans="1:8" ht="15.2" customHeight="1">
      <c r="A92" s="57" t="s">
        <v>307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2"/>
    </row>
    <row r="93" spans="1:8" ht="15.2" customHeight="1">
      <c r="A93" s="57" t="s">
        <v>308</v>
      </c>
      <c r="B93" s="25">
        <v>150500</v>
      </c>
      <c r="C93" s="25">
        <v>50557.41</v>
      </c>
      <c r="D93" s="25">
        <v>201057.41</v>
      </c>
      <c r="E93" s="25">
        <v>201057.41</v>
      </c>
      <c r="F93" s="25">
        <v>201057.41</v>
      </c>
      <c r="G93" s="25">
        <v>0</v>
      </c>
      <c r="H93" s="32"/>
    </row>
    <row r="94" spans="1:8" ht="15.2" customHeight="1">
      <c r="A94" s="57" t="s">
        <v>309</v>
      </c>
      <c r="B94" s="25">
        <v>58000</v>
      </c>
      <c r="C94" s="25">
        <v>7095.74</v>
      </c>
      <c r="D94" s="25">
        <v>65095.74</v>
      </c>
      <c r="E94" s="25">
        <v>65095.74</v>
      </c>
      <c r="F94" s="25">
        <v>65095.74</v>
      </c>
      <c r="G94" s="25">
        <v>0</v>
      </c>
      <c r="H94" s="32"/>
    </row>
    <row r="95" spans="1:8" ht="15.2" customHeight="1">
      <c r="A95" s="57" t="s">
        <v>310</v>
      </c>
      <c r="B95" s="25">
        <v>6000</v>
      </c>
      <c r="C95" s="25">
        <v>480</v>
      </c>
      <c r="D95" s="25">
        <v>6480</v>
      </c>
      <c r="E95" s="25">
        <v>6480</v>
      </c>
      <c r="F95" s="25">
        <v>6480</v>
      </c>
      <c r="G95" s="25">
        <v>0</v>
      </c>
      <c r="H95" s="32"/>
    </row>
    <row r="96" spans="1:8" ht="15.2" customHeight="1">
      <c r="A96" s="57" t="s">
        <v>311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2"/>
    </row>
    <row r="97" spans="1:8" ht="15.2" customHeight="1">
      <c r="A97" s="57" t="s">
        <v>312</v>
      </c>
      <c r="B97" s="25">
        <v>34500</v>
      </c>
      <c r="C97" s="25">
        <v>-21940</v>
      </c>
      <c r="D97" s="25">
        <v>12560</v>
      </c>
      <c r="E97" s="25">
        <v>12560</v>
      </c>
      <c r="F97" s="25">
        <v>12560</v>
      </c>
      <c r="G97" s="25">
        <v>0</v>
      </c>
      <c r="H97" s="32"/>
    </row>
    <row r="98" spans="1:8" ht="15.2" customHeight="1">
      <c r="A98" s="90" t="s">
        <v>313</v>
      </c>
      <c r="B98" s="25">
        <v>27000</v>
      </c>
      <c r="C98" s="25">
        <v>-2336.9699999999998</v>
      </c>
      <c r="D98" s="25">
        <v>24663.03</v>
      </c>
      <c r="E98" s="25">
        <v>24663.03</v>
      </c>
      <c r="F98" s="25">
        <v>24663.03</v>
      </c>
      <c r="G98" s="25">
        <v>0</v>
      </c>
      <c r="H98" s="32"/>
    </row>
    <row r="99" spans="1:8" ht="15.2" customHeight="1">
      <c r="A99" s="57" t="s">
        <v>314</v>
      </c>
      <c r="B99" s="25">
        <v>15000</v>
      </c>
      <c r="C99" s="25">
        <v>13697.9</v>
      </c>
      <c r="D99" s="25">
        <v>28697.9</v>
      </c>
      <c r="E99" s="25">
        <v>28697.9</v>
      </c>
      <c r="F99" s="25">
        <v>28697.9</v>
      </c>
      <c r="G99" s="25">
        <v>0</v>
      </c>
      <c r="H99" s="32"/>
    </row>
    <row r="100" spans="1:8" ht="15.2" customHeight="1">
      <c r="A100" s="57" t="s">
        <v>315</v>
      </c>
      <c r="B100" s="25">
        <v>0</v>
      </c>
      <c r="C100" s="25">
        <v>22369.97</v>
      </c>
      <c r="D100" s="25">
        <v>22369.97</v>
      </c>
      <c r="E100" s="25">
        <v>22369.97</v>
      </c>
      <c r="F100" s="25">
        <v>22369.97</v>
      </c>
      <c r="G100" s="25">
        <v>0</v>
      </c>
      <c r="H100" s="32"/>
    </row>
    <row r="101" spans="1:8" ht="15.2" customHeight="1">
      <c r="A101" s="57" t="s">
        <v>316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57" t="s">
        <v>317</v>
      </c>
      <c r="B102" s="25">
        <v>10000</v>
      </c>
      <c r="C102" s="25">
        <v>31190.77</v>
      </c>
      <c r="D102" s="25">
        <v>41190.769999999997</v>
      </c>
      <c r="E102" s="25">
        <v>41190.769999999997</v>
      </c>
      <c r="F102" s="25">
        <v>41190.769999999997</v>
      </c>
      <c r="G102" s="25">
        <v>0</v>
      </c>
      <c r="H102" s="32"/>
    </row>
    <row r="103" spans="1:8" ht="15.2" customHeight="1">
      <c r="A103" s="57" t="s">
        <v>318</v>
      </c>
      <c r="B103" s="25">
        <v>623741</v>
      </c>
      <c r="C103" s="25">
        <v>357899.56</v>
      </c>
      <c r="D103" s="25">
        <v>981640.56</v>
      </c>
      <c r="E103" s="25">
        <v>979871.73</v>
      </c>
      <c r="F103" s="25">
        <v>979871.73</v>
      </c>
      <c r="G103" s="25">
        <v>1768.83</v>
      </c>
      <c r="H103" s="32"/>
    </row>
    <row r="104" spans="1:8" ht="15.2" customHeight="1">
      <c r="A104" s="57" t="s">
        <v>319</v>
      </c>
      <c r="B104" s="25">
        <v>225621</v>
      </c>
      <c r="C104" s="25">
        <v>114967.44</v>
      </c>
      <c r="D104" s="25">
        <v>340588.44</v>
      </c>
      <c r="E104" s="25">
        <v>340588.44</v>
      </c>
      <c r="F104" s="25">
        <v>340588.44</v>
      </c>
      <c r="G104" s="25">
        <v>0</v>
      </c>
      <c r="H104" s="32"/>
    </row>
    <row r="105" spans="1:8" ht="15.2" customHeight="1">
      <c r="A105" s="57" t="s">
        <v>320</v>
      </c>
      <c r="B105" s="25">
        <v>8000</v>
      </c>
      <c r="C105" s="25">
        <v>-2795.12</v>
      </c>
      <c r="D105" s="25">
        <v>5204.88</v>
      </c>
      <c r="E105" s="25">
        <v>5204.88</v>
      </c>
      <c r="F105" s="25">
        <v>5204.88</v>
      </c>
      <c r="G105" s="25">
        <v>0</v>
      </c>
      <c r="H105" s="32"/>
    </row>
    <row r="106" spans="1:8" ht="15.2" customHeight="1">
      <c r="A106" s="57" t="s">
        <v>321</v>
      </c>
      <c r="B106" s="25">
        <v>192120</v>
      </c>
      <c r="C106" s="25">
        <v>-26300</v>
      </c>
      <c r="D106" s="25">
        <v>165820</v>
      </c>
      <c r="E106" s="25">
        <v>165820</v>
      </c>
      <c r="F106" s="25">
        <v>165820</v>
      </c>
      <c r="G106" s="25">
        <v>0</v>
      </c>
      <c r="H106" s="32"/>
    </row>
    <row r="107" spans="1:8" ht="15.2" customHeight="1">
      <c r="A107" s="57" t="s">
        <v>322</v>
      </c>
      <c r="B107" s="25">
        <v>42000</v>
      </c>
      <c r="C107" s="25">
        <v>3340.62</v>
      </c>
      <c r="D107" s="25">
        <v>45340.62</v>
      </c>
      <c r="E107" s="25">
        <v>45340.62</v>
      </c>
      <c r="F107" s="25">
        <v>45340.62</v>
      </c>
      <c r="G107" s="25">
        <v>0</v>
      </c>
      <c r="H107" s="32"/>
    </row>
    <row r="108" spans="1:8" ht="15.2" customHeight="1">
      <c r="A108" s="57" t="s">
        <v>323</v>
      </c>
      <c r="B108" s="25">
        <v>43000</v>
      </c>
      <c r="C108" s="25">
        <v>248635.71</v>
      </c>
      <c r="D108" s="25">
        <v>291635.71000000002</v>
      </c>
      <c r="E108" s="25">
        <v>289866.88</v>
      </c>
      <c r="F108" s="25">
        <v>289866.88</v>
      </c>
      <c r="G108" s="25">
        <v>1768.83</v>
      </c>
      <c r="H108" s="32"/>
    </row>
    <row r="109" spans="1:8" ht="15.2" customHeight="1">
      <c r="A109" s="57" t="s">
        <v>324</v>
      </c>
      <c r="B109" s="25">
        <v>8000</v>
      </c>
      <c r="C109" s="25">
        <v>-8000</v>
      </c>
      <c r="D109" s="25">
        <v>0</v>
      </c>
      <c r="E109" s="25">
        <v>0</v>
      </c>
      <c r="F109" s="25">
        <v>0</v>
      </c>
      <c r="G109" s="25">
        <v>0</v>
      </c>
      <c r="H109" s="32"/>
    </row>
    <row r="110" spans="1:8" ht="15.2" customHeight="1">
      <c r="A110" s="57" t="s">
        <v>325</v>
      </c>
      <c r="B110" s="25">
        <v>76000</v>
      </c>
      <c r="C110" s="25">
        <v>47489.91</v>
      </c>
      <c r="D110" s="25">
        <v>123489.91</v>
      </c>
      <c r="E110" s="25">
        <v>123489.91</v>
      </c>
      <c r="F110" s="25">
        <v>123489.91</v>
      </c>
      <c r="G110" s="25">
        <v>0</v>
      </c>
      <c r="H110" s="32"/>
    </row>
    <row r="111" spans="1:8" ht="15.2" customHeight="1">
      <c r="A111" s="57" t="s">
        <v>326</v>
      </c>
      <c r="B111" s="25">
        <v>10000</v>
      </c>
      <c r="C111" s="25">
        <v>-10000</v>
      </c>
      <c r="D111" s="25">
        <v>0</v>
      </c>
      <c r="E111" s="25">
        <v>0</v>
      </c>
      <c r="F111" s="25">
        <v>0</v>
      </c>
      <c r="G111" s="25">
        <v>0</v>
      </c>
      <c r="H111" s="32"/>
    </row>
    <row r="112" spans="1:8" ht="15.2" customHeight="1">
      <c r="A112" s="57" t="s">
        <v>327</v>
      </c>
      <c r="B112" s="25">
        <v>19000</v>
      </c>
      <c r="C112" s="25">
        <v>-9439</v>
      </c>
      <c r="D112" s="25">
        <v>9561</v>
      </c>
      <c r="E112" s="25">
        <v>9561</v>
      </c>
      <c r="F112" s="25">
        <v>9561</v>
      </c>
      <c r="G112" s="25">
        <v>0</v>
      </c>
      <c r="H112" s="32"/>
    </row>
    <row r="113" spans="1:8" ht="15.2" customHeight="1">
      <c r="A113" s="57" t="s">
        <v>328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2"/>
    </row>
    <row r="114" spans="1:8" ht="15.2" customHeight="1">
      <c r="A114" s="57" t="s">
        <v>329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57" t="s">
        <v>330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57" t="s">
        <v>331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57" t="s">
        <v>332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2"/>
    </row>
    <row r="118" spans="1:8" ht="15.2" customHeight="1">
      <c r="A118" s="57" t="s">
        <v>333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57" t="s">
        <v>334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57" t="s">
        <v>335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57" t="s">
        <v>336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57" t="s">
        <v>337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57" t="s">
        <v>338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2"/>
    </row>
    <row r="124" spans="1:8" ht="15.2" customHeight="1">
      <c r="A124" s="57" t="s">
        <v>339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2"/>
    </row>
    <row r="125" spans="1:8" ht="15.2" customHeight="1">
      <c r="A125" s="57" t="s">
        <v>340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2"/>
    </row>
    <row r="126" spans="1:8" ht="15.2" customHeight="1">
      <c r="A126" s="57" t="s">
        <v>341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57" t="s">
        <v>342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2"/>
    </row>
    <row r="128" spans="1:8" ht="15.2" customHeight="1">
      <c r="A128" s="57" t="s">
        <v>343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57" t="s">
        <v>344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2"/>
    </row>
    <row r="130" spans="1:8" ht="15.2" customHeight="1">
      <c r="A130" s="57" t="s">
        <v>345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57" t="s">
        <v>346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57" t="s">
        <v>347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2"/>
    </row>
    <row r="133" spans="1:8" ht="15.2" customHeight="1">
      <c r="A133" s="57" t="s">
        <v>348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2"/>
    </row>
    <row r="134" spans="1:8" ht="15.2" customHeight="1">
      <c r="A134" s="57" t="s">
        <v>349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2"/>
    </row>
    <row r="135" spans="1:8" ht="15.2" customHeight="1">
      <c r="A135" s="57" t="s">
        <v>350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57" t="s">
        <v>351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57" t="s">
        <v>352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57" t="s">
        <v>353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57" t="s">
        <v>354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57" t="s">
        <v>355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57" t="s">
        <v>356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57" t="s">
        <v>357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57" t="s">
        <v>358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57" t="s">
        <v>359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57" t="s">
        <v>360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57" t="s">
        <v>361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57" t="s">
        <v>362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57" t="s">
        <v>363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57" t="s">
        <v>364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57" t="s">
        <v>365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57" t="s">
        <v>366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57" t="s">
        <v>367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57" t="s">
        <v>368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90" t="s">
        <v>369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57" t="s">
        <v>370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57" t="s">
        <v>371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57" t="s">
        <v>372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90"/>
      <c r="B158" s="62"/>
      <c r="C158" s="62"/>
      <c r="D158" s="62"/>
      <c r="E158" s="62"/>
      <c r="F158" s="62"/>
      <c r="G158" s="62"/>
      <c r="H158" s="32"/>
    </row>
    <row r="159" spans="1:8" ht="15.2" customHeight="1">
      <c r="A159" s="91" t="s">
        <v>374</v>
      </c>
      <c r="B159" s="33">
        <v>7888096</v>
      </c>
      <c r="C159" s="33">
        <v>-331037.77</v>
      </c>
      <c r="D159" s="33">
        <v>7557058.2300000004</v>
      </c>
      <c r="E159" s="33">
        <v>6592808.7699999996</v>
      </c>
      <c r="F159" s="33">
        <v>6592808.7699999996</v>
      </c>
      <c r="G159" s="33">
        <v>964249.46</v>
      </c>
      <c r="H159" s="32"/>
    </row>
    <row r="160" spans="1:8" ht="14.45" customHeight="1">
      <c r="A160" s="63"/>
      <c r="B160" s="71"/>
      <c r="C160" s="71"/>
      <c r="D160" s="71"/>
      <c r="E160" s="71"/>
      <c r="F160" s="71"/>
      <c r="G160" s="71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12">
    <mergeCell ref="A7:A8"/>
    <mergeCell ref="A6:G6"/>
    <mergeCell ref="A5:G5"/>
    <mergeCell ref="A4:G4"/>
    <mergeCell ref="A3:G3"/>
    <mergeCell ref="A2:G2"/>
    <mergeCell ref="G7:G8"/>
    <mergeCell ref="F7:F8"/>
    <mergeCell ref="E7:E8"/>
    <mergeCell ref="D7:D8"/>
    <mergeCell ref="C7:C8"/>
    <mergeCell ref="B7:B8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0"/>
  <sheetViews>
    <sheetView workbookViewId="0">
      <selection activeCell="H7" sqref="A7:IV8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89" t="s">
        <v>377</v>
      </c>
      <c r="B1" s="89"/>
      <c r="C1" s="89"/>
      <c r="D1" s="89"/>
      <c r="E1" s="89"/>
      <c r="F1" s="89"/>
      <c r="G1" s="89"/>
    </row>
    <row r="2" spans="1:8" ht="14.45" customHeight="1">
      <c r="A2" s="167" t="s">
        <v>7</v>
      </c>
      <c r="B2" s="168"/>
      <c r="C2" s="168"/>
      <c r="D2" s="168"/>
      <c r="E2" s="168"/>
      <c r="F2" s="168"/>
      <c r="G2" s="169"/>
      <c r="H2" s="32"/>
    </row>
    <row r="3" spans="1:8" ht="14.45" customHeight="1">
      <c r="A3" s="161" t="s">
        <v>297</v>
      </c>
      <c r="B3" s="162"/>
      <c r="C3" s="162"/>
      <c r="D3" s="162"/>
      <c r="E3" s="162"/>
      <c r="F3" s="162"/>
      <c r="G3" s="163"/>
      <c r="H3" s="32"/>
    </row>
    <row r="4" spans="1:8" ht="14.45" customHeight="1">
      <c r="A4" s="161" t="s">
        <v>378</v>
      </c>
      <c r="B4" s="162"/>
      <c r="C4" s="162"/>
      <c r="D4" s="162"/>
      <c r="E4" s="162"/>
      <c r="F4" s="162"/>
      <c r="G4" s="163"/>
      <c r="H4" s="32"/>
    </row>
    <row r="5" spans="1:8" ht="14.45" customHeight="1">
      <c r="A5" s="161" t="s">
        <v>171</v>
      </c>
      <c r="B5" s="162"/>
      <c r="C5" s="162"/>
      <c r="D5" s="162"/>
      <c r="E5" s="162"/>
      <c r="F5" s="162"/>
      <c r="G5" s="163"/>
      <c r="H5" s="32"/>
    </row>
    <row r="6" spans="1:8" ht="14.45" customHeight="1">
      <c r="A6" s="172" t="s">
        <v>14</v>
      </c>
      <c r="B6" s="173"/>
      <c r="C6" s="173"/>
      <c r="D6" s="173"/>
      <c r="E6" s="173"/>
      <c r="F6" s="173"/>
      <c r="G6" s="174"/>
      <c r="H6" s="32"/>
    </row>
    <row r="7" spans="1:8" ht="14.45" customHeight="1">
      <c r="A7" s="180" t="s">
        <v>188</v>
      </c>
      <c r="B7" s="177" t="s">
        <v>552</v>
      </c>
      <c r="C7" s="177" t="s">
        <v>294</v>
      </c>
      <c r="D7" s="177" t="s">
        <v>553</v>
      </c>
      <c r="E7" s="177" t="s">
        <v>554</v>
      </c>
      <c r="F7" s="177" t="s">
        <v>555</v>
      </c>
      <c r="G7" s="177" t="s">
        <v>376</v>
      </c>
      <c r="H7" s="32"/>
    </row>
    <row r="8" spans="1:8" ht="30.2" customHeight="1">
      <c r="A8" s="181"/>
      <c r="B8" s="178"/>
      <c r="C8" s="178"/>
      <c r="D8" s="178"/>
      <c r="E8" s="178"/>
      <c r="F8" s="178"/>
      <c r="G8" s="178"/>
      <c r="H8" s="32"/>
    </row>
    <row r="9" spans="1:8" ht="15.2" customHeight="1">
      <c r="A9" s="56" t="s">
        <v>379</v>
      </c>
      <c r="B9" s="77">
        <v>4138048</v>
      </c>
      <c r="C9" s="77">
        <v>-739494.74</v>
      </c>
      <c r="D9" s="77">
        <v>3398553.26</v>
      </c>
      <c r="E9" s="77">
        <v>2849693.86</v>
      </c>
      <c r="F9" s="77">
        <v>2849693.86</v>
      </c>
      <c r="G9" s="77">
        <v>548859.4</v>
      </c>
      <c r="H9" s="32"/>
    </row>
    <row r="10" spans="1:8">
      <c r="A10" s="57" t="s">
        <v>380</v>
      </c>
      <c r="B10" s="93">
        <v>0</v>
      </c>
      <c r="C10" s="93">
        <v>0</v>
      </c>
      <c r="D10" s="93">
        <v>0</v>
      </c>
      <c r="E10" s="93">
        <v>0</v>
      </c>
      <c r="F10" s="93">
        <v>0</v>
      </c>
      <c r="G10" s="93">
        <v>0</v>
      </c>
      <c r="H10" s="32"/>
    </row>
    <row r="11" spans="1:8">
      <c r="A11" s="57" t="s">
        <v>381</v>
      </c>
      <c r="B11" s="93">
        <v>4138048</v>
      </c>
      <c r="C11" s="93">
        <v>-739494.74</v>
      </c>
      <c r="D11" s="93">
        <v>3398553.26</v>
      </c>
      <c r="E11" s="93">
        <v>2849693.86</v>
      </c>
      <c r="F11" s="93">
        <v>2849693.86</v>
      </c>
      <c r="G11" s="93">
        <v>548859.4</v>
      </c>
      <c r="H11" s="32"/>
    </row>
    <row r="12" spans="1:8">
      <c r="A12" s="57" t="s">
        <v>382</v>
      </c>
      <c r="B12" s="93">
        <v>0</v>
      </c>
      <c r="C12" s="93">
        <v>0</v>
      </c>
      <c r="D12" s="93">
        <v>0</v>
      </c>
      <c r="E12" s="93">
        <v>0</v>
      </c>
      <c r="F12" s="93">
        <v>0</v>
      </c>
      <c r="G12" s="93">
        <v>0</v>
      </c>
      <c r="H12" s="32"/>
    </row>
    <row r="13" spans="1:8">
      <c r="A13" s="57" t="s">
        <v>383</v>
      </c>
      <c r="B13" s="93">
        <v>0</v>
      </c>
      <c r="C13" s="93">
        <v>0</v>
      </c>
      <c r="D13" s="93">
        <v>0</v>
      </c>
      <c r="E13" s="93">
        <v>0</v>
      </c>
      <c r="F13" s="93">
        <v>0</v>
      </c>
      <c r="G13" s="93">
        <v>0</v>
      </c>
      <c r="H13" s="32"/>
    </row>
    <row r="14" spans="1:8">
      <c r="A14" s="57" t="s">
        <v>384</v>
      </c>
      <c r="B14" s="93">
        <v>0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32"/>
    </row>
    <row r="15" spans="1:8">
      <c r="A15" s="57" t="s">
        <v>385</v>
      </c>
      <c r="B15" s="93">
        <v>0</v>
      </c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32"/>
    </row>
    <row r="16" spans="1:8">
      <c r="A16" s="57" t="s">
        <v>386</v>
      </c>
      <c r="B16" s="93">
        <v>0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32"/>
    </row>
    <row r="17" spans="1:8">
      <c r="A17" s="57" t="s">
        <v>387</v>
      </c>
      <c r="B17" s="93">
        <v>0</v>
      </c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32"/>
    </row>
    <row r="18" spans="1:8">
      <c r="A18" s="57" t="s">
        <v>388</v>
      </c>
      <c r="B18" s="93">
        <v>0</v>
      </c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32"/>
    </row>
    <row r="19" spans="1:8">
      <c r="A19" s="57" t="s">
        <v>389</v>
      </c>
      <c r="B19" s="93">
        <v>0</v>
      </c>
      <c r="C19" s="93">
        <v>0</v>
      </c>
      <c r="D19" s="93">
        <v>0</v>
      </c>
      <c r="E19" s="93">
        <v>0</v>
      </c>
      <c r="F19" s="93">
        <v>0</v>
      </c>
      <c r="G19" s="93">
        <v>0</v>
      </c>
      <c r="H19" s="32"/>
    </row>
    <row r="20" spans="1:8">
      <c r="A20" s="57" t="s">
        <v>390</v>
      </c>
      <c r="B20" s="93">
        <v>0</v>
      </c>
      <c r="C20" s="93">
        <v>0</v>
      </c>
      <c r="D20" s="93">
        <v>0</v>
      </c>
      <c r="E20" s="93">
        <v>0</v>
      </c>
      <c r="F20" s="93">
        <v>0</v>
      </c>
      <c r="G20" s="93">
        <v>0</v>
      </c>
      <c r="H20" s="32"/>
    </row>
    <row r="21" spans="1:8">
      <c r="A21" s="57" t="s">
        <v>391</v>
      </c>
      <c r="B21" s="93">
        <v>0</v>
      </c>
      <c r="C21" s="93">
        <v>0</v>
      </c>
      <c r="D21" s="93">
        <v>0</v>
      </c>
      <c r="E21" s="93">
        <v>0</v>
      </c>
      <c r="F21" s="93">
        <v>0</v>
      </c>
      <c r="G21" s="93">
        <v>0</v>
      </c>
      <c r="H21" s="32"/>
    </row>
    <row r="22" spans="1:8">
      <c r="A22" s="57" t="s">
        <v>392</v>
      </c>
      <c r="B22" s="93">
        <v>0</v>
      </c>
      <c r="C22" s="93">
        <v>0</v>
      </c>
      <c r="D22" s="93">
        <v>0</v>
      </c>
      <c r="E22" s="93">
        <v>0</v>
      </c>
      <c r="F22" s="93">
        <v>0</v>
      </c>
      <c r="G22" s="93">
        <v>0</v>
      </c>
      <c r="H22" s="32"/>
    </row>
    <row r="23" spans="1:8" ht="15.2" customHeight="1">
      <c r="A23" s="92" t="s">
        <v>153</v>
      </c>
      <c r="B23" s="62"/>
      <c r="C23" s="62"/>
      <c r="D23" s="62"/>
      <c r="E23" s="62"/>
      <c r="F23" s="62"/>
      <c r="G23" s="62"/>
      <c r="H23" s="32"/>
    </row>
    <row r="24" spans="1:8" ht="15.2" customHeight="1">
      <c r="A24" s="58" t="s">
        <v>393</v>
      </c>
      <c r="B24" s="33">
        <v>3750048</v>
      </c>
      <c r="C24" s="33">
        <v>408456.97</v>
      </c>
      <c r="D24" s="33">
        <v>4158504.97</v>
      </c>
      <c r="E24" s="33">
        <v>3743114.91</v>
      </c>
      <c r="F24" s="33">
        <v>3743114.91</v>
      </c>
      <c r="G24" s="33">
        <v>415390.06</v>
      </c>
      <c r="H24" s="32"/>
    </row>
    <row r="25" spans="1:8">
      <c r="A25" s="57" t="s">
        <v>380</v>
      </c>
      <c r="B25" s="93">
        <v>0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32"/>
    </row>
    <row r="26" spans="1:8">
      <c r="A26" s="57" t="s">
        <v>381</v>
      </c>
      <c r="B26" s="93">
        <v>3750048</v>
      </c>
      <c r="C26" s="93">
        <v>408456.97</v>
      </c>
      <c r="D26" s="93">
        <v>4158504.97</v>
      </c>
      <c r="E26" s="93">
        <v>3743114.91</v>
      </c>
      <c r="F26" s="93">
        <v>3743114.91</v>
      </c>
      <c r="G26" s="93">
        <v>415390.06</v>
      </c>
      <c r="H26" s="32"/>
    </row>
    <row r="27" spans="1:8">
      <c r="A27" s="57" t="s">
        <v>382</v>
      </c>
      <c r="B27" s="93">
        <v>0</v>
      </c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32"/>
    </row>
    <row r="28" spans="1:8">
      <c r="A28" s="57" t="s">
        <v>383</v>
      </c>
      <c r="B28" s="93">
        <v>0</v>
      </c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32"/>
    </row>
    <row r="29" spans="1:8">
      <c r="A29" s="57" t="s">
        <v>384</v>
      </c>
      <c r="B29" s="93">
        <v>0</v>
      </c>
      <c r="C29" s="93">
        <v>0</v>
      </c>
      <c r="D29" s="93">
        <v>0</v>
      </c>
      <c r="E29" s="93">
        <v>0</v>
      </c>
      <c r="F29" s="93">
        <v>0</v>
      </c>
      <c r="G29" s="93">
        <v>0</v>
      </c>
      <c r="H29" s="32"/>
    </row>
    <row r="30" spans="1:8">
      <c r="A30" s="57" t="s">
        <v>385</v>
      </c>
      <c r="B30" s="93">
        <v>0</v>
      </c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32"/>
    </row>
    <row r="31" spans="1:8">
      <c r="A31" s="57" t="s">
        <v>386</v>
      </c>
      <c r="B31" s="93">
        <v>0</v>
      </c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32"/>
    </row>
    <row r="32" spans="1:8">
      <c r="A32" s="57" t="s">
        <v>387</v>
      </c>
      <c r="B32" s="93">
        <v>0</v>
      </c>
      <c r="C32" s="93">
        <v>0</v>
      </c>
      <c r="D32" s="93">
        <v>0</v>
      </c>
      <c r="E32" s="93">
        <v>0</v>
      </c>
      <c r="F32" s="93">
        <v>0</v>
      </c>
      <c r="G32" s="93">
        <v>0</v>
      </c>
      <c r="H32" s="32"/>
    </row>
    <row r="33" spans="1:8">
      <c r="A33" s="57" t="s">
        <v>388</v>
      </c>
      <c r="B33" s="93">
        <v>0</v>
      </c>
      <c r="C33" s="93">
        <v>0</v>
      </c>
      <c r="D33" s="93">
        <v>0</v>
      </c>
      <c r="E33" s="93">
        <v>0</v>
      </c>
      <c r="F33" s="93">
        <v>0</v>
      </c>
      <c r="G33" s="93">
        <v>0</v>
      </c>
      <c r="H33" s="32"/>
    </row>
    <row r="34" spans="1:8">
      <c r="A34" s="57" t="s">
        <v>389</v>
      </c>
      <c r="B34" s="93">
        <v>0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32"/>
    </row>
    <row r="35" spans="1:8">
      <c r="A35" s="57" t="s">
        <v>390</v>
      </c>
      <c r="B35" s="93">
        <v>0</v>
      </c>
      <c r="C35" s="93">
        <v>0</v>
      </c>
      <c r="D35" s="93">
        <v>0</v>
      </c>
      <c r="E35" s="93">
        <v>0</v>
      </c>
      <c r="F35" s="93">
        <v>0</v>
      </c>
      <c r="G35" s="93">
        <v>0</v>
      </c>
      <c r="H35" s="32"/>
    </row>
    <row r="36" spans="1:8">
      <c r="A36" s="57" t="s">
        <v>391</v>
      </c>
      <c r="B36" s="93">
        <v>0</v>
      </c>
      <c r="C36" s="93">
        <v>0</v>
      </c>
      <c r="D36" s="93">
        <v>0</v>
      </c>
      <c r="E36" s="93">
        <v>0</v>
      </c>
      <c r="F36" s="93">
        <v>0</v>
      </c>
      <c r="G36" s="93">
        <v>0</v>
      </c>
      <c r="H36" s="32"/>
    </row>
    <row r="37" spans="1:8">
      <c r="A37" s="57" t="s">
        <v>392</v>
      </c>
      <c r="B37" s="93">
        <v>0</v>
      </c>
      <c r="C37" s="93">
        <v>0</v>
      </c>
      <c r="D37" s="93">
        <v>0</v>
      </c>
      <c r="E37" s="93">
        <v>0</v>
      </c>
      <c r="F37" s="93">
        <v>0</v>
      </c>
      <c r="G37" s="93">
        <v>0</v>
      </c>
      <c r="H37" s="32"/>
    </row>
    <row r="38" spans="1:8" ht="15.2" customHeight="1">
      <c r="A38" s="92" t="s">
        <v>153</v>
      </c>
      <c r="B38" s="62"/>
      <c r="C38" s="62"/>
      <c r="D38" s="62"/>
      <c r="E38" s="62"/>
      <c r="F38" s="62"/>
      <c r="G38" s="62"/>
      <c r="H38" s="32"/>
    </row>
    <row r="39" spans="1:8" ht="15.2" customHeight="1">
      <c r="A39" s="58" t="s">
        <v>374</v>
      </c>
      <c r="B39" s="33">
        <v>7888096</v>
      </c>
      <c r="C39" s="33">
        <v>-331037.77</v>
      </c>
      <c r="D39" s="33">
        <v>7557058.2300000004</v>
      </c>
      <c r="E39" s="33">
        <v>6592808.7699999996</v>
      </c>
      <c r="F39" s="33">
        <v>6592808.7699999996</v>
      </c>
      <c r="G39" s="33">
        <v>964249.46</v>
      </c>
      <c r="H39" s="32"/>
    </row>
    <row r="40" spans="1:8" ht="14.45" customHeight="1">
      <c r="A40" s="63"/>
      <c r="B40" s="63"/>
      <c r="C40" s="63"/>
      <c r="D40" s="63"/>
      <c r="E40" s="63"/>
      <c r="F40" s="63"/>
      <c r="G40" s="63"/>
      <c r="H40" s="32"/>
    </row>
    <row r="41" spans="1:8" ht="14.45" customHeight="1">
      <c r="A41" s="22"/>
      <c r="B41" s="22"/>
      <c r="C41" s="22"/>
      <c r="D41" s="22"/>
      <c r="E41" s="22"/>
      <c r="F41" s="22"/>
      <c r="G41" s="22"/>
    </row>
    <row r="42" spans="1:8" ht="14.45" customHeight="1"/>
    <row r="43" spans="1:8" ht="14.45" customHeight="1"/>
    <row r="44" spans="1:8" ht="14.45" customHeight="1"/>
    <row r="45" spans="1:8" ht="14.45" customHeight="1"/>
    <row r="46" spans="1:8" ht="14.45" customHeight="1"/>
    <row r="47" spans="1:8" ht="14.45" customHeight="1"/>
    <row r="48" spans="1:8" ht="14.45" customHeight="1"/>
    <row r="49" ht="14.45" customHeight="1"/>
    <row r="50" ht="14.45" customHeight="1"/>
  </sheetData>
  <mergeCells count="12">
    <mergeCell ref="A7:A8"/>
    <mergeCell ref="A6:G6"/>
    <mergeCell ref="A5:G5"/>
    <mergeCell ref="A4:G4"/>
    <mergeCell ref="A3:G3"/>
    <mergeCell ref="A2:G2"/>
    <mergeCell ref="G7:G8"/>
    <mergeCell ref="F7:F8"/>
    <mergeCell ref="E7:E8"/>
    <mergeCell ref="D7:D8"/>
    <mergeCell ref="C7:C8"/>
    <mergeCell ref="B7:B8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>
      <selection activeCell="B7" sqref="A7:IV8"/>
    </sheetView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94" t="s">
        <v>394</v>
      </c>
      <c r="B1" s="97"/>
      <c r="C1" s="97"/>
      <c r="D1" s="97"/>
      <c r="E1" s="97"/>
      <c r="F1" s="97"/>
      <c r="G1" s="97"/>
      <c r="H1" s="32"/>
    </row>
    <row r="2" spans="1:8" ht="14.45" customHeight="1">
      <c r="A2" s="167" t="s">
        <v>7</v>
      </c>
      <c r="B2" s="168"/>
      <c r="C2" s="168"/>
      <c r="D2" s="168"/>
      <c r="E2" s="168"/>
      <c r="F2" s="168"/>
      <c r="G2" s="169"/>
      <c r="H2" s="32"/>
    </row>
    <row r="3" spans="1:8" ht="14.45" customHeight="1">
      <c r="A3" s="161" t="s">
        <v>395</v>
      </c>
      <c r="B3" s="162"/>
      <c r="C3" s="162"/>
      <c r="D3" s="162"/>
      <c r="E3" s="162"/>
      <c r="F3" s="162"/>
      <c r="G3" s="163"/>
      <c r="H3" s="32"/>
    </row>
    <row r="4" spans="1:8" ht="14.45" customHeight="1">
      <c r="A4" s="161" t="s">
        <v>396</v>
      </c>
      <c r="B4" s="162"/>
      <c r="C4" s="162"/>
      <c r="D4" s="162"/>
      <c r="E4" s="162"/>
      <c r="F4" s="162"/>
      <c r="G4" s="163"/>
      <c r="H4" s="32"/>
    </row>
    <row r="5" spans="1:8" ht="14.45" customHeight="1">
      <c r="A5" s="161" t="s">
        <v>171</v>
      </c>
      <c r="B5" s="162"/>
      <c r="C5" s="162"/>
      <c r="D5" s="162"/>
      <c r="E5" s="162"/>
      <c r="F5" s="162"/>
      <c r="G5" s="163"/>
      <c r="H5" s="32"/>
    </row>
    <row r="6" spans="1:8" ht="14.45" customHeight="1">
      <c r="A6" s="172" t="s">
        <v>14</v>
      </c>
      <c r="B6" s="173"/>
      <c r="C6" s="173"/>
      <c r="D6" s="173"/>
      <c r="E6" s="173"/>
      <c r="F6" s="173"/>
      <c r="G6" s="174"/>
      <c r="H6" s="32"/>
    </row>
    <row r="7" spans="1:8" ht="14.45" customHeight="1">
      <c r="A7" s="180" t="s">
        <v>188</v>
      </c>
      <c r="B7" s="177" t="s">
        <v>552</v>
      </c>
      <c r="C7" s="177" t="s">
        <v>294</v>
      </c>
      <c r="D7" s="177" t="s">
        <v>553</v>
      </c>
      <c r="E7" s="177" t="s">
        <v>554</v>
      </c>
      <c r="F7" s="177" t="s">
        <v>555</v>
      </c>
      <c r="G7" s="177" t="s">
        <v>376</v>
      </c>
      <c r="H7" s="32"/>
    </row>
    <row r="8" spans="1:8" ht="30.2" customHeight="1">
      <c r="A8" s="181"/>
      <c r="B8" s="178"/>
      <c r="C8" s="178"/>
      <c r="D8" s="178"/>
      <c r="E8" s="178"/>
      <c r="F8" s="178"/>
      <c r="G8" s="178"/>
      <c r="H8" s="32"/>
    </row>
    <row r="9" spans="1:8" ht="15.2" customHeight="1">
      <c r="A9" s="56" t="s">
        <v>397</v>
      </c>
      <c r="B9" s="77">
        <v>4138048</v>
      </c>
      <c r="C9" s="77">
        <v>-739494.74</v>
      </c>
      <c r="D9" s="77">
        <v>3398553.26</v>
      </c>
      <c r="E9" s="77">
        <v>2849693.86</v>
      </c>
      <c r="F9" s="77">
        <v>2849693.86</v>
      </c>
      <c r="G9" s="77">
        <v>548859.4</v>
      </c>
      <c r="H9" s="32"/>
    </row>
    <row r="10" spans="1:8" ht="15.2" customHeight="1">
      <c r="A10" s="57" t="s">
        <v>398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7" t="s">
        <v>399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7" t="s">
        <v>400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7" t="s">
        <v>401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7" t="s">
        <v>402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7" t="s">
        <v>403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7" t="s">
        <v>404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7" t="s">
        <v>405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7" t="s">
        <v>406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7" t="s">
        <v>407</v>
      </c>
      <c r="B19" s="25">
        <v>4138048</v>
      </c>
      <c r="C19" s="25">
        <v>-739494.74</v>
      </c>
      <c r="D19" s="25">
        <v>3398553.26</v>
      </c>
      <c r="E19" s="25">
        <v>2849693.86</v>
      </c>
      <c r="F19" s="25">
        <v>2849693.86</v>
      </c>
      <c r="G19" s="25">
        <v>548859.4</v>
      </c>
      <c r="H19" s="32"/>
    </row>
    <row r="20" spans="1:8" ht="15.2" customHeight="1">
      <c r="A20" s="57" t="s">
        <v>408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7" t="s">
        <v>409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7" t="s">
        <v>410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7" t="s">
        <v>411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7" t="s">
        <v>412</v>
      </c>
      <c r="B24" s="25">
        <v>4138048</v>
      </c>
      <c r="C24" s="25">
        <v>-739494.74</v>
      </c>
      <c r="D24" s="25">
        <v>3398553.26</v>
      </c>
      <c r="E24" s="25">
        <v>2849693.86</v>
      </c>
      <c r="F24" s="25">
        <v>2849693.86</v>
      </c>
      <c r="G24" s="25">
        <v>548859.4</v>
      </c>
      <c r="H24" s="32"/>
    </row>
    <row r="25" spans="1:8" ht="15.2" customHeight="1">
      <c r="A25" s="57" t="s">
        <v>413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7" t="s">
        <v>414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7" t="s">
        <v>415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5" t="s">
        <v>416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57" t="s">
        <v>417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57" t="s">
        <v>418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7" t="s">
        <v>419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57" t="s">
        <v>420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57" t="s">
        <v>421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7" t="s">
        <v>422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7" t="s">
        <v>423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7" t="s">
        <v>424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5" t="s">
        <v>425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5" t="s">
        <v>426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5" t="s">
        <v>427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5" t="s">
        <v>428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5" t="s">
        <v>429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5"/>
      <c r="B42" s="87"/>
      <c r="C42" s="87"/>
      <c r="D42" s="87"/>
      <c r="E42" s="87"/>
      <c r="F42" s="87"/>
      <c r="G42" s="87"/>
      <c r="H42" s="32"/>
    </row>
    <row r="43" spans="1:8" ht="15.2" customHeight="1">
      <c r="A43" s="58" t="s">
        <v>430</v>
      </c>
      <c r="B43" s="33">
        <v>3750048</v>
      </c>
      <c r="C43" s="33">
        <v>408456.97</v>
      </c>
      <c r="D43" s="33">
        <v>4158504.97</v>
      </c>
      <c r="E43" s="33">
        <v>3743114.91</v>
      </c>
      <c r="F43" s="33">
        <v>3743114.91</v>
      </c>
      <c r="G43" s="33">
        <v>415390.06</v>
      </c>
      <c r="H43" s="32"/>
    </row>
    <row r="44" spans="1:8" ht="15.2" customHeight="1">
      <c r="A44" s="57" t="s">
        <v>431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5" t="s">
        <v>399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5" t="s">
        <v>400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5" t="s">
        <v>401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5" t="s">
        <v>402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5" t="s">
        <v>403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5" t="s">
        <v>404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5" t="s">
        <v>405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5" t="s">
        <v>406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7" t="s">
        <v>407</v>
      </c>
      <c r="B53" s="25">
        <v>3750048</v>
      </c>
      <c r="C53" s="25">
        <v>408456.97</v>
      </c>
      <c r="D53" s="25">
        <v>4158504.97</v>
      </c>
      <c r="E53" s="25">
        <v>3743114.91</v>
      </c>
      <c r="F53" s="25">
        <v>3743114.91</v>
      </c>
      <c r="G53" s="25">
        <v>415390.06</v>
      </c>
      <c r="H53" s="32"/>
    </row>
    <row r="54" spans="1:8">
      <c r="A54" s="95" t="s">
        <v>408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5" t="s">
        <v>409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5" t="s">
        <v>410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6" t="s">
        <v>411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5" t="s">
        <v>412</v>
      </c>
      <c r="B58" s="25">
        <v>3750048</v>
      </c>
      <c r="C58" s="25">
        <v>408456.97</v>
      </c>
      <c r="D58" s="25">
        <v>4158504.97</v>
      </c>
      <c r="E58" s="25">
        <v>3743114.91</v>
      </c>
      <c r="F58" s="25">
        <v>3743114.91</v>
      </c>
      <c r="G58" s="25">
        <v>415390.06</v>
      </c>
      <c r="H58" s="32"/>
    </row>
    <row r="59" spans="1:8">
      <c r="A59" s="95" t="s">
        <v>413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5" t="s">
        <v>414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7" t="s">
        <v>415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5" t="s">
        <v>416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5" t="s">
        <v>417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5" t="s">
        <v>418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5" t="s">
        <v>419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5" t="s">
        <v>420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5" t="s">
        <v>421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5" t="s">
        <v>422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5" t="s">
        <v>423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5" t="s">
        <v>424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5" t="s">
        <v>432</v>
      </c>
      <c r="B71" s="98">
        <v>0</v>
      </c>
      <c r="C71" s="98">
        <v>0</v>
      </c>
      <c r="D71" s="98">
        <v>0</v>
      </c>
      <c r="E71" s="98">
        <v>0</v>
      </c>
      <c r="F71" s="98">
        <v>0</v>
      </c>
      <c r="G71" s="98">
        <v>0</v>
      </c>
      <c r="H71" s="32"/>
    </row>
    <row r="72" spans="1:8">
      <c r="A72" s="95" t="s">
        <v>426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5" t="s">
        <v>427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5" t="s">
        <v>428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5" t="s">
        <v>429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62"/>
      <c r="B76" s="62"/>
      <c r="C76" s="62"/>
      <c r="D76" s="62"/>
      <c r="E76" s="62"/>
      <c r="F76" s="62"/>
      <c r="G76" s="62"/>
      <c r="H76" s="32"/>
    </row>
    <row r="77" spans="1:8" ht="15.2" customHeight="1">
      <c r="A77" s="58" t="s">
        <v>374</v>
      </c>
      <c r="B77" s="33">
        <v>7888096</v>
      </c>
      <c r="C77" s="33">
        <v>-331037.77</v>
      </c>
      <c r="D77" s="33">
        <v>7557058.2300000004</v>
      </c>
      <c r="E77" s="33">
        <v>6592808.7699999996</v>
      </c>
      <c r="F77" s="33">
        <v>6592808.7699999996</v>
      </c>
      <c r="G77" s="33">
        <v>964249.46</v>
      </c>
      <c r="H77" s="32"/>
    </row>
    <row r="78" spans="1:8" ht="14.45" customHeight="1">
      <c r="A78" s="63"/>
      <c r="B78" s="71"/>
      <c r="C78" s="71"/>
      <c r="D78" s="71"/>
      <c r="E78" s="71"/>
      <c r="F78" s="71"/>
      <c r="G78" s="71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12">
    <mergeCell ref="A7:A8"/>
    <mergeCell ref="A6:G6"/>
    <mergeCell ref="A5:G5"/>
    <mergeCell ref="A4:G4"/>
    <mergeCell ref="A3:G3"/>
    <mergeCell ref="A2:G2"/>
    <mergeCell ref="B7:B8"/>
    <mergeCell ref="C7:C8"/>
    <mergeCell ref="D7:D8"/>
    <mergeCell ref="E7:E8"/>
    <mergeCell ref="F7:F8"/>
    <mergeCell ref="G7:G8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topLeftCell="A4" workbookViewId="0">
      <selection activeCell="G29" sqref="G29"/>
    </sheetView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89" t="s">
        <v>433</v>
      </c>
      <c r="B1" s="54"/>
      <c r="C1" s="54"/>
      <c r="D1" s="54"/>
      <c r="E1" s="54"/>
      <c r="F1" s="54"/>
      <c r="G1" s="54"/>
    </row>
    <row r="2" spans="1:8" ht="14.45" customHeight="1">
      <c r="A2" s="167" t="s">
        <v>7</v>
      </c>
      <c r="B2" s="168"/>
      <c r="C2" s="168"/>
      <c r="D2" s="168"/>
      <c r="E2" s="168"/>
      <c r="F2" s="168"/>
      <c r="G2" s="169"/>
      <c r="H2" s="32"/>
    </row>
    <row r="3" spans="1:8" ht="14.45" customHeight="1">
      <c r="A3" s="161" t="s">
        <v>297</v>
      </c>
      <c r="B3" s="162"/>
      <c r="C3" s="162"/>
      <c r="D3" s="162"/>
      <c r="E3" s="162"/>
      <c r="F3" s="162"/>
      <c r="G3" s="163"/>
      <c r="H3" s="32"/>
    </row>
    <row r="4" spans="1:8" ht="14.45" customHeight="1">
      <c r="A4" s="161" t="s">
        <v>434</v>
      </c>
      <c r="B4" s="162"/>
      <c r="C4" s="162"/>
      <c r="D4" s="162"/>
      <c r="E4" s="162"/>
      <c r="F4" s="162"/>
      <c r="G4" s="163"/>
      <c r="H4" s="32"/>
    </row>
    <row r="5" spans="1:8" ht="14.45" customHeight="1">
      <c r="A5" s="161" t="s">
        <v>171</v>
      </c>
      <c r="B5" s="162"/>
      <c r="C5" s="162"/>
      <c r="D5" s="162"/>
      <c r="E5" s="162"/>
      <c r="F5" s="162"/>
      <c r="G5" s="163"/>
      <c r="H5" s="32"/>
    </row>
    <row r="6" spans="1:8" ht="14.45" customHeight="1">
      <c r="A6" s="172" t="s">
        <v>14</v>
      </c>
      <c r="B6" s="173"/>
      <c r="C6" s="173"/>
      <c r="D6" s="173"/>
      <c r="E6" s="173"/>
      <c r="F6" s="173"/>
      <c r="G6" s="174"/>
      <c r="H6" s="32"/>
    </row>
    <row r="7" spans="1:8" ht="14.45" customHeight="1">
      <c r="A7" s="180" t="s">
        <v>188</v>
      </c>
      <c r="B7" s="177" t="s">
        <v>552</v>
      </c>
      <c r="C7" s="177" t="s">
        <v>294</v>
      </c>
      <c r="D7" s="177" t="s">
        <v>553</v>
      </c>
      <c r="E7" s="177" t="s">
        <v>554</v>
      </c>
      <c r="F7" s="177" t="s">
        <v>555</v>
      </c>
      <c r="G7" s="177" t="s">
        <v>376</v>
      </c>
      <c r="H7" s="32"/>
    </row>
    <row r="8" spans="1:8" ht="30.2" customHeight="1">
      <c r="A8" s="181"/>
      <c r="B8" s="178"/>
      <c r="C8" s="178"/>
      <c r="D8" s="178"/>
      <c r="E8" s="178"/>
      <c r="F8" s="178"/>
      <c r="G8" s="178"/>
      <c r="H8" s="32"/>
    </row>
    <row r="9" spans="1:8" ht="15.2" customHeight="1">
      <c r="A9" s="56" t="s">
        <v>435</v>
      </c>
      <c r="B9" s="99">
        <f t="shared" ref="B9:G9" si="0">SUM(B10,B11,B12,B15,B16,B17)</f>
        <v>2975807</v>
      </c>
      <c r="C9" s="99">
        <f t="shared" si="0"/>
        <v>-563781.23</v>
      </c>
      <c r="D9" s="99">
        <f t="shared" si="0"/>
        <v>2412025.77</v>
      </c>
      <c r="E9" s="99">
        <f t="shared" si="0"/>
        <v>2321362.13</v>
      </c>
      <c r="F9" s="99">
        <f t="shared" si="0"/>
        <v>2321362.13</v>
      </c>
      <c r="G9" s="99">
        <f t="shared" si="0"/>
        <v>90663.64000000013</v>
      </c>
      <c r="H9" s="32"/>
    </row>
    <row r="10" spans="1:8" ht="15.2" customHeight="1">
      <c r="A10" s="57" t="s">
        <v>436</v>
      </c>
      <c r="B10" s="100">
        <v>2975807</v>
      </c>
      <c r="C10" s="100">
        <v>-563781.23</v>
      </c>
      <c r="D10" s="100">
        <f>B10+C10</f>
        <v>2412025.77</v>
      </c>
      <c r="E10" s="100">
        <v>2321362.13</v>
      </c>
      <c r="F10" s="100">
        <v>2321362.13</v>
      </c>
      <c r="G10" s="100">
        <f>D10-E10</f>
        <v>90663.64000000013</v>
      </c>
      <c r="H10" s="32"/>
    </row>
    <row r="11" spans="1:8" ht="15.2" customHeight="1">
      <c r="A11" s="57" t="s">
        <v>437</v>
      </c>
      <c r="B11" s="100">
        <v>0</v>
      </c>
      <c r="C11" s="100">
        <v>0</v>
      </c>
      <c r="D11" s="100">
        <v>0</v>
      </c>
      <c r="E11" s="100">
        <v>0</v>
      </c>
      <c r="F11" s="100">
        <v>0</v>
      </c>
      <c r="G11" s="100">
        <v>0</v>
      </c>
      <c r="H11" s="32"/>
    </row>
    <row r="12" spans="1:8" ht="15.2" customHeight="1">
      <c r="A12" s="57" t="s">
        <v>438</v>
      </c>
      <c r="B12" s="100">
        <v>0</v>
      </c>
      <c r="C12" s="100">
        <v>0</v>
      </c>
      <c r="D12" s="100">
        <v>0</v>
      </c>
      <c r="E12" s="100">
        <v>0</v>
      </c>
      <c r="F12" s="100">
        <v>0</v>
      </c>
      <c r="G12" s="100">
        <v>0</v>
      </c>
      <c r="H12" s="32"/>
    </row>
    <row r="13" spans="1:8" ht="15.2" customHeight="1">
      <c r="A13" s="57" t="s">
        <v>439</v>
      </c>
      <c r="B13" s="100">
        <v>0</v>
      </c>
      <c r="C13" s="100">
        <v>0</v>
      </c>
      <c r="D13" s="100">
        <v>0</v>
      </c>
      <c r="E13" s="100">
        <v>0</v>
      </c>
      <c r="F13" s="100">
        <v>0</v>
      </c>
      <c r="G13" s="100">
        <v>0</v>
      </c>
      <c r="H13" s="32"/>
    </row>
    <row r="14" spans="1:8" ht="15.2" customHeight="1">
      <c r="A14" s="57" t="s">
        <v>440</v>
      </c>
      <c r="B14" s="100">
        <v>0</v>
      </c>
      <c r="C14" s="100">
        <v>0</v>
      </c>
      <c r="D14" s="100">
        <v>0</v>
      </c>
      <c r="E14" s="100">
        <v>0</v>
      </c>
      <c r="F14" s="100">
        <v>0</v>
      </c>
      <c r="G14" s="100">
        <v>0</v>
      </c>
      <c r="H14" s="32"/>
    </row>
    <row r="15" spans="1:8" ht="15.2" customHeight="1">
      <c r="A15" s="57" t="s">
        <v>441</v>
      </c>
      <c r="B15" s="100">
        <v>0</v>
      </c>
      <c r="C15" s="100">
        <v>0</v>
      </c>
      <c r="D15" s="100">
        <v>0</v>
      </c>
      <c r="E15" s="100">
        <v>0</v>
      </c>
      <c r="F15" s="100">
        <v>0</v>
      </c>
      <c r="G15" s="100">
        <v>0</v>
      </c>
      <c r="H15" s="32"/>
    </row>
    <row r="16" spans="1:8">
      <c r="A16" s="95" t="s">
        <v>442</v>
      </c>
      <c r="B16" s="100">
        <v>0</v>
      </c>
      <c r="C16" s="100">
        <v>0</v>
      </c>
      <c r="D16" s="100">
        <v>0</v>
      </c>
      <c r="E16" s="100">
        <v>0</v>
      </c>
      <c r="F16" s="100">
        <v>0</v>
      </c>
      <c r="G16" s="100">
        <v>0</v>
      </c>
      <c r="H16" s="32"/>
    </row>
    <row r="17" spans="1:8" ht="15.2" customHeight="1">
      <c r="A17" s="57" t="s">
        <v>443</v>
      </c>
      <c r="B17" s="100">
        <v>0</v>
      </c>
      <c r="C17" s="100">
        <v>0</v>
      </c>
      <c r="D17" s="100">
        <v>0</v>
      </c>
      <c r="E17" s="100">
        <v>0</v>
      </c>
      <c r="F17" s="100">
        <v>0</v>
      </c>
      <c r="G17" s="100">
        <v>0</v>
      </c>
      <c r="H17" s="32"/>
    </row>
    <row r="18" spans="1:8" ht="14.45" customHeight="1">
      <c r="A18" s="62"/>
      <c r="B18" s="101"/>
      <c r="C18" s="101"/>
      <c r="D18" s="101"/>
      <c r="E18" s="101"/>
      <c r="F18" s="101"/>
      <c r="G18" s="101"/>
      <c r="H18" s="32"/>
    </row>
    <row r="19" spans="1:8" ht="15.2" customHeight="1">
      <c r="A19" s="91" t="s">
        <v>444</v>
      </c>
      <c r="B19" s="102">
        <f t="shared" ref="B19:G19" si="1">B20+B21+B22+B25+B26+B27</f>
        <v>2975807</v>
      </c>
      <c r="C19" s="102">
        <f t="shared" si="1"/>
        <v>0</v>
      </c>
      <c r="D19" s="102">
        <f t="shared" si="1"/>
        <v>2975807</v>
      </c>
      <c r="E19" s="102">
        <f t="shared" si="1"/>
        <v>2562185.77</v>
      </c>
      <c r="F19" s="102">
        <f t="shared" si="1"/>
        <v>2562185.77</v>
      </c>
      <c r="G19" s="102">
        <f t="shared" si="1"/>
        <v>413621.23</v>
      </c>
      <c r="H19" s="32"/>
    </row>
    <row r="20" spans="1:8" ht="15.2" customHeight="1">
      <c r="A20" s="57" t="s">
        <v>436</v>
      </c>
      <c r="B20" s="100">
        <v>2975807</v>
      </c>
      <c r="C20" s="100">
        <v>0</v>
      </c>
      <c r="D20" s="100">
        <f>B20+C20</f>
        <v>2975807</v>
      </c>
      <c r="E20" s="100">
        <v>2562185.77</v>
      </c>
      <c r="F20" s="100">
        <v>2562185.77</v>
      </c>
      <c r="G20" s="100">
        <f>D20-E20</f>
        <v>413621.23</v>
      </c>
      <c r="H20" s="32"/>
    </row>
    <row r="21" spans="1:8" ht="15.2" customHeight="1">
      <c r="A21" s="57" t="s">
        <v>437</v>
      </c>
      <c r="B21" s="100">
        <v>0</v>
      </c>
      <c r="C21" s="100">
        <v>0</v>
      </c>
      <c r="D21" s="100">
        <v>0</v>
      </c>
      <c r="E21" s="100">
        <v>0</v>
      </c>
      <c r="F21" s="100">
        <v>0</v>
      </c>
      <c r="G21" s="100">
        <v>0</v>
      </c>
      <c r="H21" s="32"/>
    </row>
    <row r="22" spans="1:8" ht="15.2" customHeight="1">
      <c r="A22" s="57" t="s">
        <v>438</v>
      </c>
      <c r="B22" s="100">
        <v>0</v>
      </c>
      <c r="C22" s="100">
        <v>0</v>
      </c>
      <c r="D22" s="100">
        <v>0</v>
      </c>
      <c r="E22" s="100">
        <v>0</v>
      </c>
      <c r="F22" s="100">
        <v>0</v>
      </c>
      <c r="G22" s="100">
        <v>0</v>
      </c>
      <c r="H22" s="32"/>
    </row>
    <row r="23" spans="1:8" ht="15.2" customHeight="1">
      <c r="A23" s="57" t="s">
        <v>439</v>
      </c>
      <c r="B23" s="100">
        <v>0</v>
      </c>
      <c r="C23" s="100">
        <v>0</v>
      </c>
      <c r="D23" s="100">
        <v>0</v>
      </c>
      <c r="E23" s="100">
        <v>0</v>
      </c>
      <c r="F23" s="100">
        <v>0</v>
      </c>
      <c r="G23" s="100">
        <v>0</v>
      </c>
      <c r="H23" s="32"/>
    </row>
    <row r="24" spans="1:8" ht="15.2" customHeight="1">
      <c r="A24" s="57" t="s">
        <v>440</v>
      </c>
      <c r="B24" s="100">
        <v>0</v>
      </c>
      <c r="C24" s="100">
        <v>0</v>
      </c>
      <c r="D24" s="100">
        <v>0</v>
      </c>
      <c r="E24" s="100">
        <v>0</v>
      </c>
      <c r="F24" s="100">
        <v>0</v>
      </c>
      <c r="G24" s="100">
        <v>0</v>
      </c>
      <c r="H24" s="32"/>
    </row>
    <row r="25" spans="1:8" ht="15.2" customHeight="1">
      <c r="A25" s="57" t="s">
        <v>441</v>
      </c>
      <c r="B25" s="100">
        <v>0</v>
      </c>
      <c r="C25" s="100">
        <v>0</v>
      </c>
      <c r="D25" s="100">
        <v>0</v>
      </c>
      <c r="E25" s="100">
        <v>0</v>
      </c>
      <c r="F25" s="100">
        <v>0</v>
      </c>
      <c r="G25" s="100">
        <v>0</v>
      </c>
      <c r="H25" s="32"/>
    </row>
    <row r="26" spans="1:8">
      <c r="A26" s="95" t="s">
        <v>442</v>
      </c>
      <c r="B26" s="100">
        <v>0</v>
      </c>
      <c r="C26" s="100">
        <v>0</v>
      </c>
      <c r="D26" s="100">
        <v>0</v>
      </c>
      <c r="E26" s="100">
        <v>0</v>
      </c>
      <c r="F26" s="100">
        <v>0</v>
      </c>
      <c r="G26" s="100">
        <v>0</v>
      </c>
      <c r="H26" s="32"/>
    </row>
    <row r="27" spans="1:8" ht="15.2" customHeight="1">
      <c r="A27" s="57" t="s">
        <v>443</v>
      </c>
      <c r="B27" s="100">
        <v>0</v>
      </c>
      <c r="C27" s="100">
        <v>0</v>
      </c>
      <c r="D27" s="100">
        <v>0</v>
      </c>
      <c r="E27" s="100">
        <v>0</v>
      </c>
      <c r="F27" s="100">
        <v>0</v>
      </c>
      <c r="G27" s="100">
        <v>0</v>
      </c>
      <c r="H27" s="32"/>
    </row>
    <row r="28" spans="1:8" ht="14.45" customHeight="1">
      <c r="A28" s="62"/>
      <c r="B28" s="101"/>
      <c r="C28" s="101"/>
      <c r="D28" s="101"/>
      <c r="E28" s="101"/>
      <c r="F28" s="101"/>
      <c r="G28" s="101"/>
      <c r="H28" s="32"/>
    </row>
    <row r="29" spans="1:8" ht="15.2" customHeight="1">
      <c r="A29" s="58" t="s">
        <v>445</v>
      </c>
      <c r="B29" s="102">
        <f t="shared" ref="B29:G29" si="2">B9+B19</f>
        <v>5951614</v>
      </c>
      <c r="C29" s="102">
        <f t="shared" si="2"/>
        <v>-563781.23</v>
      </c>
      <c r="D29" s="102">
        <f t="shared" si="2"/>
        <v>5387832.7699999996</v>
      </c>
      <c r="E29" s="102">
        <f t="shared" si="2"/>
        <v>4883547.9000000004</v>
      </c>
      <c r="F29" s="102">
        <f t="shared" si="2"/>
        <v>4883547.9000000004</v>
      </c>
      <c r="G29" s="102">
        <f t="shared" si="2"/>
        <v>504284.87000000011</v>
      </c>
      <c r="H29" s="32"/>
    </row>
    <row r="30" spans="1:8" ht="14.45" customHeight="1">
      <c r="A30" s="63"/>
      <c r="B30" s="103"/>
      <c r="C30" s="103"/>
      <c r="D30" s="103"/>
      <c r="E30" s="103"/>
      <c r="F30" s="103"/>
      <c r="G30" s="103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12">
    <mergeCell ref="A5:G5"/>
    <mergeCell ref="A4:G4"/>
    <mergeCell ref="A3:G3"/>
    <mergeCell ref="A2:G2"/>
    <mergeCell ref="A7:A8"/>
    <mergeCell ref="B7:B8"/>
    <mergeCell ref="C7:C8"/>
    <mergeCell ref="D7:D8"/>
    <mergeCell ref="E7:E8"/>
    <mergeCell ref="F7:F8"/>
    <mergeCell ref="G7:G8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topLeftCell="A4" workbookViewId="0">
      <selection activeCell="J39" sqref="J39"/>
    </sheetView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8.425781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42.28515625" customWidth="1"/>
  </cols>
  <sheetData>
    <row r="1" spans="1:12"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2" ht="21.2" customHeight="1">
      <c r="A2" s="104"/>
      <c r="B2" s="182" t="s">
        <v>446</v>
      </c>
      <c r="C2" s="183"/>
      <c r="D2" s="183"/>
      <c r="E2" s="183"/>
      <c r="F2" s="183"/>
      <c r="G2" s="183"/>
      <c r="H2" s="183"/>
      <c r="I2" s="183"/>
      <c r="J2" s="183"/>
      <c r="K2" s="184"/>
      <c r="L2" s="32"/>
    </row>
    <row r="3" spans="1:12" ht="54.4" customHeight="1">
      <c r="A3" s="104"/>
      <c r="B3" s="185" t="s">
        <v>447</v>
      </c>
      <c r="C3" s="186"/>
      <c r="D3" s="186"/>
      <c r="E3" s="186"/>
      <c r="F3" s="186"/>
      <c r="G3" s="186"/>
      <c r="H3" s="186"/>
      <c r="I3" s="186"/>
      <c r="J3" s="186"/>
      <c r="K3" s="187"/>
      <c r="L3" s="32"/>
    </row>
    <row r="4" spans="1:12" ht="24.2" customHeight="1">
      <c r="A4" s="104"/>
      <c r="B4" s="106"/>
      <c r="C4" s="115"/>
      <c r="D4" s="190" t="s">
        <v>556</v>
      </c>
      <c r="E4" s="191"/>
      <c r="F4" s="191"/>
      <c r="G4" s="192"/>
      <c r="H4" s="123" t="s">
        <v>524</v>
      </c>
      <c r="I4" s="129"/>
      <c r="J4" s="139"/>
      <c r="K4" s="139"/>
      <c r="L4" s="32"/>
    </row>
    <row r="5" spans="1:12" ht="36.200000000000003" customHeight="1">
      <c r="A5" s="104"/>
      <c r="B5" s="107"/>
      <c r="C5" s="116" t="s">
        <v>448</v>
      </c>
      <c r="D5" s="188" t="s">
        <v>501</v>
      </c>
      <c r="E5" s="189"/>
      <c r="F5" s="188" t="s">
        <v>523</v>
      </c>
      <c r="G5" s="189"/>
      <c r="H5" s="132" t="s">
        <v>525</v>
      </c>
      <c r="I5" s="132" t="s">
        <v>526</v>
      </c>
      <c r="J5" s="140" t="s">
        <v>528</v>
      </c>
      <c r="K5" s="140" t="s">
        <v>542</v>
      </c>
      <c r="L5" s="32"/>
    </row>
    <row r="6" spans="1:12" ht="15.2" customHeight="1">
      <c r="A6" s="105"/>
      <c r="B6" s="108"/>
      <c r="C6" s="117" t="s">
        <v>449</v>
      </c>
      <c r="D6" s="117"/>
      <c r="E6" s="117"/>
      <c r="F6" s="117"/>
      <c r="G6" s="117"/>
      <c r="H6" s="117"/>
      <c r="I6" s="117"/>
      <c r="J6" s="117"/>
      <c r="K6" s="141"/>
      <c r="L6" s="32"/>
    </row>
    <row r="7" spans="1:12" ht="15.2" customHeight="1">
      <c r="A7" s="105"/>
      <c r="B7" s="109"/>
      <c r="C7" s="118" t="s">
        <v>450</v>
      </c>
      <c r="D7" s="118"/>
      <c r="E7" s="118"/>
      <c r="F7" s="118"/>
      <c r="G7" s="118"/>
      <c r="H7" s="118"/>
      <c r="I7" s="118"/>
      <c r="J7" s="118"/>
      <c r="K7" s="142"/>
      <c r="L7" s="32"/>
    </row>
    <row r="8" spans="1:12" ht="15.2" customHeight="1">
      <c r="A8" s="105"/>
      <c r="B8" s="109"/>
      <c r="C8" s="118" t="s">
        <v>451</v>
      </c>
      <c r="D8" s="118"/>
      <c r="E8" s="118"/>
      <c r="F8" s="118"/>
      <c r="G8" s="118"/>
      <c r="H8" s="118"/>
      <c r="I8" s="118"/>
      <c r="J8" s="118"/>
      <c r="K8" s="142"/>
      <c r="L8" s="32"/>
    </row>
    <row r="9" spans="1:12" ht="24.95" customHeight="1">
      <c r="A9" s="105"/>
      <c r="B9" s="110">
        <v>900001</v>
      </c>
      <c r="C9" s="119" t="s">
        <v>452</v>
      </c>
      <c r="D9" s="124" t="s">
        <v>557</v>
      </c>
      <c r="E9" s="127" t="s">
        <v>502</v>
      </c>
      <c r="F9" s="124"/>
      <c r="G9" s="130">
        <v>45291</v>
      </c>
      <c r="H9" s="150">
        <v>2014550</v>
      </c>
      <c r="I9" s="136" t="s">
        <v>527</v>
      </c>
      <c r="J9" s="127" t="s">
        <v>529</v>
      </c>
      <c r="K9" s="151" t="s">
        <v>559</v>
      </c>
      <c r="L9" s="32"/>
    </row>
    <row r="10" spans="1:12" ht="60">
      <c r="A10" s="105"/>
      <c r="B10" s="110">
        <v>900002</v>
      </c>
      <c r="C10" s="119" t="s">
        <v>453</v>
      </c>
      <c r="D10" s="124" t="s">
        <v>557</v>
      </c>
      <c r="E10" s="127" t="s">
        <v>503</v>
      </c>
      <c r="F10" s="124"/>
      <c r="G10" s="130">
        <v>45291</v>
      </c>
      <c r="H10" s="150">
        <v>7107273.6900000004</v>
      </c>
      <c r="I10" s="136" t="s">
        <v>527</v>
      </c>
      <c r="J10" s="127" t="s">
        <v>529</v>
      </c>
      <c r="K10" s="151" t="s">
        <v>559</v>
      </c>
      <c r="L10" s="32"/>
    </row>
    <row r="11" spans="1:12">
      <c r="A11" s="105"/>
      <c r="B11" s="110">
        <v>900003</v>
      </c>
      <c r="C11" s="119" t="s">
        <v>454</v>
      </c>
      <c r="D11" s="124" t="s">
        <v>557</v>
      </c>
      <c r="E11" s="127" t="s">
        <v>504</v>
      </c>
      <c r="F11" s="124"/>
      <c r="G11" s="130">
        <v>45291</v>
      </c>
      <c r="H11" s="150">
        <v>6143026.6500000004</v>
      </c>
      <c r="I11" s="136" t="s">
        <v>527</v>
      </c>
      <c r="J11" s="127" t="s">
        <v>529</v>
      </c>
      <c r="K11" s="143"/>
      <c r="L11" s="32"/>
    </row>
    <row r="12" spans="1:12" ht="15.2" customHeight="1">
      <c r="A12" s="105"/>
      <c r="B12" s="109"/>
      <c r="C12" s="118" t="s">
        <v>455</v>
      </c>
      <c r="D12" s="118"/>
      <c r="E12" s="118"/>
      <c r="F12" s="118"/>
      <c r="G12" s="118"/>
      <c r="H12" s="118"/>
      <c r="I12" s="118"/>
      <c r="J12" s="118"/>
      <c r="K12" s="142"/>
      <c r="L12" s="32"/>
    </row>
    <row r="13" spans="1:12" ht="24.95" customHeight="1">
      <c r="A13" s="105"/>
      <c r="B13" s="110">
        <v>900004</v>
      </c>
      <c r="C13" s="119" t="s">
        <v>452</v>
      </c>
      <c r="D13" s="124" t="s">
        <v>557</v>
      </c>
      <c r="E13" s="127" t="s">
        <v>502</v>
      </c>
      <c r="F13" s="124"/>
      <c r="G13" s="130">
        <v>45291</v>
      </c>
      <c r="H13" s="150">
        <v>2014550</v>
      </c>
      <c r="I13" s="137" t="s">
        <v>527</v>
      </c>
      <c r="J13" s="136" t="s">
        <v>529</v>
      </c>
      <c r="K13" s="151" t="s">
        <v>559</v>
      </c>
      <c r="L13" s="32"/>
    </row>
    <row r="14" spans="1:12" ht="60">
      <c r="A14" s="105"/>
      <c r="B14" s="110">
        <v>900005</v>
      </c>
      <c r="C14" s="119" t="s">
        <v>453</v>
      </c>
      <c r="D14" s="124" t="s">
        <v>557</v>
      </c>
      <c r="E14" s="127" t="s">
        <v>503</v>
      </c>
      <c r="F14" s="124"/>
      <c r="G14" s="130">
        <v>45291</v>
      </c>
      <c r="H14" s="150">
        <v>7107273.6900000004</v>
      </c>
      <c r="I14" s="137" t="s">
        <v>527</v>
      </c>
      <c r="J14" s="136" t="s">
        <v>529</v>
      </c>
      <c r="K14" s="151" t="s">
        <v>559</v>
      </c>
      <c r="L14" s="32"/>
    </row>
    <row r="15" spans="1:12">
      <c r="A15" s="105"/>
      <c r="B15" s="110">
        <v>900006</v>
      </c>
      <c r="C15" s="119" t="s">
        <v>454</v>
      </c>
      <c r="D15" s="124" t="s">
        <v>557</v>
      </c>
      <c r="E15" s="127" t="s">
        <v>504</v>
      </c>
      <c r="F15" s="124"/>
      <c r="G15" s="130">
        <v>45291</v>
      </c>
      <c r="H15" s="150">
        <v>6143026.6500000004</v>
      </c>
      <c r="I15" s="137" t="s">
        <v>527</v>
      </c>
      <c r="J15" s="136" t="s">
        <v>529</v>
      </c>
      <c r="K15" s="143"/>
      <c r="L15" s="32"/>
    </row>
    <row r="16" spans="1:12" ht="15.2" customHeight="1">
      <c r="A16" s="105"/>
      <c r="B16" s="109"/>
      <c r="C16" s="118" t="s">
        <v>456</v>
      </c>
      <c r="D16" s="118"/>
      <c r="E16" s="118"/>
      <c r="F16" s="118"/>
      <c r="G16" s="118"/>
      <c r="H16" s="118"/>
      <c r="I16" s="118"/>
      <c r="J16" s="118"/>
      <c r="K16" s="142"/>
      <c r="L16" s="32"/>
    </row>
    <row r="17" spans="1:12" ht="20.45" customHeight="1">
      <c r="A17" s="105"/>
      <c r="B17" s="110">
        <v>900007</v>
      </c>
      <c r="C17" s="119" t="s">
        <v>452</v>
      </c>
      <c r="D17" s="124" t="s">
        <v>558</v>
      </c>
      <c r="E17" s="127" t="s">
        <v>505</v>
      </c>
      <c r="F17" s="124"/>
      <c r="G17" s="130"/>
      <c r="H17" s="133">
        <v>0</v>
      </c>
      <c r="I17" s="137" t="s">
        <v>527</v>
      </c>
      <c r="J17" s="136" t="s">
        <v>530</v>
      </c>
      <c r="K17" s="143"/>
      <c r="L17" s="32"/>
    </row>
    <row r="18" spans="1:12">
      <c r="A18" s="105"/>
      <c r="B18" s="110">
        <v>900008</v>
      </c>
      <c r="C18" s="119" t="s">
        <v>453</v>
      </c>
      <c r="D18" s="124" t="s">
        <v>558</v>
      </c>
      <c r="E18" s="127" t="s">
        <v>506</v>
      </c>
      <c r="F18" s="124"/>
      <c r="G18" s="130"/>
      <c r="H18" s="152">
        <v>0</v>
      </c>
      <c r="I18" s="137" t="s">
        <v>527</v>
      </c>
      <c r="J18" s="136" t="s">
        <v>530</v>
      </c>
      <c r="K18" s="143"/>
      <c r="L18" s="32"/>
    </row>
    <row r="19" spans="1:12">
      <c r="A19" s="105"/>
      <c r="B19" s="110">
        <v>900009</v>
      </c>
      <c r="C19" s="119" t="s">
        <v>454</v>
      </c>
      <c r="D19" s="124" t="s">
        <v>558</v>
      </c>
      <c r="E19" s="127" t="s">
        <v>504</v>
      </c>
      <c r="F19" s="124"/>
      <c r="G19" s="130"/>
      <c r="H19" s="152">
        <v>0</v>
      </c>
      <c r="I19" s="137" t="s">
        <v>527</v>
      </c>
      <c r="J19" s="136" t="s">
        <v>530</v>
      </c>
      <c r="K19" s="143"/>
      <c r="L19" s="32"/>
    </row>
    <row r="20" spans="1:12" ht="15.2" customHeight="1">
      <c r="A20" s="105"/>
      <c r="B20" s="109"/>
      <c r="C20" s="118" t="s">
        <v>457</v>
      </c>
      <c r="D20" s="118"/>
      <c r="E20" s="118"/>
      <c r="F20" s="118"/>
      <c r="G20" s="118"/>
      <c r="H20" s="118"/>
      <c r="I20" s="118"/>
      <c r="J20" s="118"/>
      <c r="K20" s="142"/>
      <c r="L20" s="32"/>
    </row>
    <row r="21" spans="1:12" ht="15.2" customHeight="1">
      <c r="A21" s="105"/>
      <c r="B21" s="111"/>
      <c r="C21" s="120" t="s">
        <v>458</v>
      </c>
      <c r="D21" s="120"/>
      <c r="E21" s="120"/>
      <c r="F21" s="120"/>
      <c r="G21" s="120"/>
      <c r="H21" s="120"/>
      <c r="I21" s="120"/>
      <c r="J21" s="120"/>
      <c r="K21" s="121"/>
      <c r="L21" s="32"/>
    </row>
    <row r="22" spans="1:12">
      <c r="A22" s="105"/>
      <c r="B22" s="110">
        <v>9000010</v>
      </c>
      <c r="C22" s="119" t="s">
        <v>459</v>
      </c>
      <c r="D22" s="124" t="s">
        <v>558</v>
      </c>
      <c r="E22" s="127" t="s">
        <v>507</v>
      </c>
      <c r="F22" s="124"/>
      <c r="G22" s="130"/>
      <c r="H22" s="153"/>
      <c r="I22" s="137" t="s">
        <v>527</v>
      </c>
      <c r="J22" s="136" t="s">
        <v>531</v>
      </c>
      <c r="K22" s="143"/>
      <c r="L22" s="32"/>
    </row>
    <row r="23" spans="1:12">
      <c r="A23" s="105"/>
      <c r="B23" s="110">
        <v>9000011</v>
      </c>
      <c r="C23" s="119" t="s">
        <v>460</v>
      </c>
      <c r="D23" s="124" t="s">
        <v>558</v>
      </c>
      <c r="E23" s="127" t="s">
        <v>508</v>
      </c>
      <c r="F23" s="124"/>
      <c r="G23" s="130"/>
      <c r="H23" s="153"/>
      <c r="I23" s="137" t="s">
        <v>527</v>
      </c>
      <c r="J23" s="136" t="s">
        <v>531</v>
      </c>
      <c r="K23" s="143"/>
      <c r="L23" s="32"/>
    </row>
    <row r="24" spans="1:12" ht="34.700000000000003" customHeight="1">
      <c r="A24" s="105"/>
      <c r="B24" s="110">
        <v>9000012</v>
      </c>
      <c r="C24" s="121" t="s">
        <v>461</v>
      </c>
      <c r="D24" s="125"/>
      <c r="E24" s="127" t="s">
        <v>509</v>
      </c>
      <c r="F24" s="125"/>
      <c r="G24" s="130"/>
      <c r="H24" s="133">
        <v>0</v>
      </c>
      <c r="I24" s="137" t="s">
        <v>527</v>
      </c>
      <c r="J24" s="136" t="s">
        <v>531</v>
      </c>
      <c r="K24" s="143"/>
      <c r="L24" s="32"/>
    </row>
    <row r="25" spans="1:12" ht="20.45" customHeight="1">
      <c r="A25" s="105"/>
      <c r="B25" s="110">
        <v>9000013</v>
      </c>
      <c r="C25" s="119" t="s">
        <v>462</v>
      </c>
      <c r="D25" s="125"/>
      <c r="E25" s="127" t="s">
        <v>510</v>
      </c>
      <c r="F25" s="125"/>
      <c r="G25" s="130"/>
      <c r="H25" s="133">
        <v>0</v>
      </c>
      <c r="I25" s="137" t="s">
        <v>527</v>
      </c>
      <c r="J25" s="136" t="s">
        <v>531</v>
      </c>
      <c r="K25" s="143"/>
      <c r="L25" s="32"/>
    </row>
    <row r="26" spans="1:12" ht="35.450000000000003" customHeight="1">
      <c r="A26" s="105"/>
      <c r="B26" s="110">
        <v>9000014</v>
      </c>
      <c r="C26" s="121" t="s">
        <v>463</v>
      </c>
      <c r="D26" s="125"/>
      <c r="E26" s="127" t="s">
        <v>509</v>
      </c>
      <c r="F26" s="125"/>
      <c r="G26" s="130"/>
      <c r="H26" s="133">
        <v>0</v>
      </c>
      <c r="I26" s="137" t="s">
        <v>527</v>
      </c>
      <c r="J26" s="136" t="s">
        <v>531</v>
      </c>
      <c r="K26" s="143"/>
      <c r="L26" s="32"/>
    </row>
    <row r="27" spans="1:12" ht="15.2" customHeight="1">
      <c r="A27" s="105"/>
      <c r="B27" s="109"/>
      <c r="C27" s="118" t="s">
        <v>464</v>
      </c>
      <c r="D27" s="118"/>
      <c r="E27" s="118"/>
      <c r="F27" s="118"/>
      <c r="G27" s="118"/>
      <c r="H27" s="118"/>
      <c r="I27" s="118"/>
      <c r="J27" s="118"/>
      <c r="K27" s="142"/>
      <c r="L27" s="32"/>
    </row>
    <row r="28" spans="1:12">
      <c r="A28" s="105"/>
      <c r="B28" s="110">
        <v>9000015</v>
      </c>
      <c r="C28" s="119" t="s">
        <v>465</v>
      </c>
      <c r="D28" s="124"/>
      <c r="E28" s="127" t="s">
        <v>511</v>
      </c>
      <c r="F28" s="124"/>
      <c r="G28" s="130"/>
      <c r="H28" s="133">
        <v>0</v>
      </c>
      <c r="I28" s="137" t="s">
        <v>527</v>
      </c>
      <c r="J28" s="127" t="s">
        <v>532</v>
      </c>
      <c r="K28" s="143"/>
      <c r="L28" s="32"/>
    </row>
    <row r="29" spans="1:12">
      <c r="A29" s="105"/>
      <c r="B29" s="110">
        <v>9000016</v>
      </c>
      <c r="C29" s="119" t="s">
        <v>466</v>
      </c>
      <c r="D29" s="124"/>
      <c r="E29" s="127" t="s">
        <v>511</v>
      </c>
      <c r="F29" s="124"/>
      <c r="G29" s="130"/>
      <c r="H29" s="133">
        <v>0</v>
      </c>
      <c r="I29" s="137" t="s">
        <v>527</v>
      </c>
      <c r="J29" s="127" t="s">
        <v>533</v>
      </c>
      <c r="K29" s="143"/>
      <c r="L29" s="32"/>
    </row>
    <row r="30" spans="1:12" ht="15.2" customHeight="1">
      <c r="A30" s="105"/>
      <c r="B30" s="109"/>
      <c r="C30" s="118" t="s">
        <v>467</v>
      </c>
      <c r="D30" s="118"/>
      <c r="E30" s="118"/>
      <c r="F30" s="118"/>
      <c r="G30" s="118"/>
      <c r="H30" s="118"/>
      <c r="I30" s="118"/>
      <c r="J30" s="118"/>
      <c r="K30" s="142"/>
      <c r="L30" s="32"/>
    </row>
    <row r="31" spans="1:12" ht="20.45" customHeight="1">
      <c r="A31" s="105"/>
      <c r="B31" s="110">
        <v>9000017</v>
      </c>
      <c r="C31" s="119" t="s">
        <v>465</v>
      </c>
      <c r="D31" s="124"/>
      <c r="E31" s="127" t="s">
        <v>512</v>
      </c>
      <c r="F31" s="124"/>
      <c r="G31" s="130"/>
      <c r="H31" s="133">
        <v>0</v>
      </c>
      <c r="I31" s="137" t="s">
        <v>527</v>
      </c>
      <c r="J31" s="136" t="s">
        <v>534</v>
      </c>
      <c r="K31" s="143"/>
      <c r="L31" s="32"/>
    </row>
    <row r="32" spans="1:12" ht="15.2" customHeight="1">
      <c r="A32" s="105"/>
      <c r="B32" s="109"/>
      <c r="C32" s="118" t="s">
        <v>468</v>
      </c>
      <c r="D32" s="118"/>
      <c r="E32" s="118"/>
      <c r="F32" s="118"/>
      <c r="G32" s="118"/>
      <c r="H32" s="118"/>
      <c r="I32" s="118"/>
      <c r="J32" s="118"/>
      <c r="K32" s="142"/>
      <c r="L32" s="32"/>
    </row>
    <row r="33" spans="1:12" ht="20.45" customHeight="1">
      <c r="A33" s="105"/>
      <c r="B33" s="110">
        <v>9000018</v>
      </c>
      <c r="C33" s="119" t="s">
        <v>452</v>
      </c>
      <c r="D33" s="124"/>
      <c r="E33" s="127" t="s">
        <v>513</v>
      </c>
      <c r="F33" s="124"/>
      <c r="G33" s="130"/>
      <c r="H33" s="133">
        <v>0</v>
      </c>
      <c r="I33" s="137" t="s">
        <v>527</v>
      </c>
      <c r="J33" s="136" t="s">
        <v>535</v>
      </c>
      <c r="K33" s="143"/>
      <c r="L33" s="32"/>
    </row>
    <row r="34" spans="1:12">
      <c r="A34" s="105"/>
      <c r="B34" s="110">
        <v>9000019</v>
      </c>
      <c r="C34" s="119" t="s">
        <v>469</v>
      </c>
      <c r="D34" s="124"/>
      <c r="E34" s="127" t="s">
        <v>507</v>
      </c>
      <c r="F34" s="124"/>
      <c r="G34" s="130"/>
      <c r="H34" s="153"/>
      <c r="I34" s="137" t="s">
        <v>527</v>
      </c>
      <c r="J34" s="136" t="s">
        <v>535</v>
      </c>
      <c r="K34" s="143"/>
      <c r="L34" s="32"/>
    </row>
    <row r="35" spans="1:12">
      <c r="A35" s="105"/>
      <c r="B35" s="110">
        <v>9000020</v>
      </c>
      <c r="C35" s="119" t="s">
        <v>454</v>
      </c>
      <c r="D35" s="124"/>
      <c r="E35" s="127" t="s">
        <v>508</v>
      </c>
      <c r="F35" s="124"/>
      <c r="G35" s="130"/>
      <c r="H35" s="153"/>
      <c r="I35" s="137" t="s">
        <v>527</v>
      </c>
      <c r="J35" s="136" t="s">
        <v>535</v>
      </c>
      <c r="K35" s="143"/>
      <c r="L35" s="32"/>
    </row>
    <row r="36" spans="1:12" ht="15.2" customHeight="1">
      <c r="A36" s="105"/>
      <c r="B36" s="109"/>
      <c r="C36" s="118" t="s">
        <v>470</v>
      </c>
      <c r="D36" s="118"/>
      <c r="E36" s="118"/>
      <c r="F36" s="118"/>
      <c r="G36" s="118"/>
      <c r="H36" s="118"/>
      <c r="I36" s="118"/>
      <c r="J36" s="118"/>
      <c r="K36" s="142"/>
      <c r="L36" s="32"/>
    </row>
    <row r="37" spans="1:12" ht="15.2" customHeight="1">
      <c r="A37" s="105"/>
      <c r="B37" s="109"/>
      <c r="C37" s="118" t="s">
        <v>471</v>
      </c>
      <c r="D37" s="118"/>
      <c r="E37" s="118"/>
      <c r="F37" s="118"/>
      <c r="G37" s="118"/>
      <c r="H37" s="118"/>
      <c r="I37" s="118"/>
      <c r="J37" s="118"/>
      <c r="K37" s="142"/>
      <c r="L37" s="32"/>
    </row>
    <row r="38" spans="1:12" ht="24.95" customHeight="1">
      <c r="A38" s="105"/>
      <c r="B38" s="110">
        <v>9000021</v>
      </c>
      <c r="C38" s="121" t="s">
        <v>472</v>
      </c>
      <c r="D38" s="124"/>
      <c r="E38" s="127" t="s">
        <v>502</v>
      </c>
      <c r="F38" s="124"/>
      <c r="G38" s="130"/>
      <c r="H38" s="134"/>
      <c r="I38" s="138"/>
      <c r="J38" s="136" t="s">
        <v>536</v>
      </c>
      <c r="K38" s="143"/>
      <c r="L38" s="32"/>
    </row>
    <row r="39" spans="1:12" ht="36.200000000000003" customHeight="1">
      <c r="A39" s="105"/>
      <c r="B39" s="110">
        <v>9000022</v>
      </c>
      <c r="C39" s="119" t="s">
        <v>473</v>
      </c>
      <c r="D39" s="124"/>
      <c r="E39" s="127" t="s">
        <v>514</v>
      </c>
      <c r="F39" s="124"/>
      <c r="G39" s="130"/>
      <c r="H39" s="134"/>
      <c r="I39" s="138"/>
      <c r="J39" s="136" t="s">
        <v>536</v>
      </c>
      <c r="K39" s="143"/>
      <c r="L39" s="32"/>
    </row>
    <row r="40" spans="1:12" ht="24.95" customHeight="1">
      <c r="A40" s="105"/>
      <c r="B40" s="110">
        <v>9000023</v>
      </c>
      <c r="C40" s="121" t="s">
        <v>474</v>
      </c>
      <c r="D40" s="124"/>
      <c r="E40" s="127" t="s">
        <v>502</v>
      </c>
      <c r="F40" s="124"/>
      <c r="G40" s="130"/>
      <c r="H40" s="134"/>
      <c r="I40" s="138"/>
      <c r="J40" s="136" t="s">
        <v>536</v>
      </c>
      <c r="K40" s="143"/>
      <c r="L40" s="32"/>
    </row>
    <row r="41" spans="1:12" ht="36.200000000000003" customHeight="1">
      <c r="A41" s="105"/>
      <c r="B41" s="110">
        <v>9000024</v>
      </c>
      <c r="C41" s="121" t="s">
        <v>475</v>
      </c>
      <c r="D41" s="124"/>
      <c r="E41" s="127" t="s">
        <v>515</v>
      </c>
      <c r="F41" s="124"/>
      <c r="G41" s="130"/>
      <c r="H41" s="134"/>
      <c r="I41" s="138"/>
      <c r="J41" s="136" t="s">
        <v>536</v>
      </c>
      <c r="K41" s="143"/>
      <c r="L41" s="32"/>
    </row>
    <row r="42" spans="1:12" ht="24.95" customHeight="1">
      <c r="A42" s="105"/>
      <c r="B42" s="110">
        <v>9000025</v>
      </c>
      <c r="C42" s="119" t="s">
        <v>476</v>
      </c>
      <c r="D42" s="124"/>
      <c r="E42" s="127" t="s">
        <v>516</v>
      </c>
      <c r="F42" s="124"/>
      <c r="G42" s="130"/>
      <c r="H42" s="134"/>
      <c r="I42" s="138"/>
      <c r="J42" s="136" t="s">
        <v>536</v>
      </c>
      <c r="K42" s="143"/>
      <c r="L42" s="32"/>
    </row>
    <row r="43" spans="1:12" ht="15.2" customHeight="1">
      <c r="A43" s="105"/>
      <c r="B43" s="109"/>
      <c r="C43" s="118" t="s">
        <v>477</v>
      </c>
      <c r="D43" s="118"/>
      <c r="E43" s="118"/>
      <c r="F43" s="118"/>
      <c r="G43" s="118"/>
      <c r="H43" s="118"/>
      <c r="I43" s="118"/>
      <c r="J43" s="118"/>
      <c r="K43" s="142"/>
      <c r="L43" s="32"/>
    </row>
    <row r="44" spans="1:12" ht="24.95" customHeight="1">
      <c r="A44" s="105"/>
      <c r="B44" s="110">
        <v>9000026</v>
      </c>
      <c r="C44" s="121" t="s">
        <v>478</v>
      </c>
      <c r="D44" s="124"/>
      <c r="E44" s="127" t="s">
        <v>517</v>
      </c>
      <c r="F44" s="124"/>
      <c r="G44" s="130"/>
      <c r="H44" s="134"/>
      <c r="I44" s="138"/>
      <c r="J44" s="136" t="s">
        <v>529</v>
      </c>
      <c r="K44" s="143"/>
      <c r="L44" s="32"/>
    </row>
    <row r="45" spans="1:12" ht="24.95" customHeight="1">
      <c r="A45" s="105"/>
      <c r="B45" s="110">
        <v>9000027</v>
      </c>
      <c r="C45" s="121" t="s">
        <v>479</v>
      </c>
      <c r="D45" s="124"/>
      <c r="E45" s="127" t="s">
        <v>517</v>
      </c>
      <c r="F45" s="124"/>
      <c r="G45" s="130"/>
      <c r="H45" s="134"/>
      <c r="I45" s="138"/>
      <c r="J45" s="136" t="s">
        <v>529</v>
      </c>
      <c r="K45" s="143"/>
      <c r="L45" s="32"/>
    </row>
    <row r="46" spans="1:12" ht="35.450000000000003" customHeight="1">
      <c r="A46" s="105"/>
      <c r="B46" s="110">
        <v>9000028</v>
      </c>
      <c r="C46" s="121" t="s">
        <v>480</v>
      </c>
      <c r="D46" s="124"/>
      <c r="E46" s="127" t="s">
        <v>517</v>
      </c>
      <c r="F46" s="124"/>
      <c r="G46" s="130"/>
      <c r="H46" s="134"/>
      <c r="I46" s="138"/>
      <c r="J46" s="136" t="s">
        <v>529</v>
      </c>
      <c r="K46" s="143"/>
      <c r="L46" s="32"/>
    </row>
    <row r="47" spans="1:12" ht="35.450000000000003" customHeight="1">
      <c r="A47" s="105"/>
      <c r="B47" s="110">
        <v>9000029</v>
      </c>
      <c r="C47" s="121" t="s">
        <v>481</v>
      </c>
      <c r="D47" s="124"/>
      <c r="E47" s="127" t="s">
        <v>518</v>
      </c>
      <c r="F47" s="124"/>
      <c r="G47" s="130"/>
      <c r="H47" s="134"/>
      <c r="I47" s="138"/>
      <c r="J47" s="136" t="s">
        <v>529</v>
      </c>
      <c r="K47" s="143"/>
      <c r="L47" s="32"/>
    </row>
    <row r="48" spans="1:12" ht="15.2" customHeight="1">
      <c r="A48" s="105"/>
      <c r="B48" s="109"/>
      <c r="C48" s="118" t="s">
        <v>482</v>
      </c>
      <c r="D48" s="118"/>
      <c r="E48" s="118"/>
      <c r="F48" s="118"/>
      <c r="G48" s="118"/>
      <c r="H48" s="118"/>
      <c r="I48" s="118"/>
      <c r="J48" s="118"/>
      <c r="K48" s="142"/>
      <c r="L48" s="32"/>
    </row>
    <row r="49" spans="1:12" ht="20.45" customHeight="1">
      <c r="A49" s="105"/>
      <c r="B49" s="110">
        <v>9000030</v>
      </c>
      <c r="C49" s="119" t="s">
        <v>483</v>
      </c>
      <c r="D49" s="124"/>
      <c r="E49" s="127" t="s">
        <v>519</v>
      </c>
      <c r="F49" s="124"/>
      <c r="G49" s="130"/>
      <c r="H49" s="134">
        <v>4883547.0999999996</v>
      </c>
      <c r="I49" s="138" t="s">
        <v>527</v>
      </c>
      <c r="J49" s="136" t="s">
        <v>532</v>
      </c>
      <c r="K49" s="143"/>
      <c r="L49" s="32"/>
    </row>
    <row r="50" spans="1:12" ht="24.95" customHeight="1">
      <c r="A50" s="105"/>
      <c r="B50" s="110">
        <v>9000031</v>
      </c>
      <c r="C50" s="121" t="s">
        <v>484</v>
      </c>
      <c r="D50" s="124"/>
      <c r="E50" s="127" t="s">
        <v>519</v>
      </c>
      <c r="F50" s="124"/>
      <c r="G50" s="130"/>
      <c r="H50" s="134"/>
      <c r="I50" s="138"/>
      <c r="J50" s="136" t="s">
        <v>532</v>
      </c>
      <c r="K50" s="143"/>
      <c r="L50" s="32"/>
    </row>
    <row r="51" spans="1:12" ht="15.2" customHeight="1">
      <c r="A51" s="105"/>
      <c r="B51" s="112"/>
      <c r="C51" s="117" t="s">
        <v>485</v>
      </c>
      <c r="D51" s="117"/>
      <c r="E51" s="117"/>
      <c r="F51" s="117"/>
      <c r="G51" s="117"/>
      <c r="H51" s="117"/>
      <c r="I51" s="117"/>
      <c r="J51" s="117"/>
      <c r="K51" s="141"/>
      <c r="L51" s="32"/>
    </row>
    <row r="52" spans="1:12" ht="15.2" customHeight="1">
      <c r="A52" s="105"/>
      <c r="B52" s="109"/>
      <c r="C52" s="118" t="s">
        <v>450</v>
      </c>
      <c r="D52" s="118"/>
      <c r="E52" s="118"/>
      <c r="F52" s="118"/>
      <c r="G52" s="118"/>
      <c r="H52" s="118"/>
      <c r="I52" s="118"/>
      <c r="J52" s="118"/>
      <c r="K52" s="142"/>
      <c r="L52" s="32"/>
    </row>
    <row r="53" spans="1:12" ht="15.2" customHeight="1">
      <c r="A53" s="105"/>
      <c r="B53" s="109"/>
      <c r="C53" s="118" t="s">
        <v>486</v>
      </c>
      <c r="D53" s="118"/>
      <c r="E53" s="118"/>
      <c r="F53" s="118"/>
      <c r="G53" s="118"/>
      <c r="H53" s="118"/>
      <c r="I53" s="118"/>
      <c r="J53" s="118"/>
      <c r="K53" s="142"/>
      <c r="L53" s="32"/>
    </row>
    <row r="54" spans="1:12" ht="15.75">
      <c r="A54" s="105"/>
      <c r="B54" s="110">
        <v>9000032</v>
      </c>
      <c r="C54" s="121" t="s">
        <v>487</v>
      </c>
      <c r="D54" s="126"/>
      <c r="E54" s="127" t="s">
        <v>520</v>
      </c>
      <c r="F54" s="124"/>
      <c r="G54" s="130"/>
      <c r="H54" s="135">
        <v>548856.98</v>
      </c>
      <c r="I54" s="137" t="s">
        <v>527</v>
      </c>
      <c r="J54" s="127" t="s">
        <v>537</v>
      </c>
      <c r="K54" s="144"/>
      <c r="L54" s="32"/>
    </row>
    <row r="55" spans="1:12" ht="24.95" customHeight="1">
      <c r="A55" s="105"/>
      <c r="B55" s="110">
        <v>9000033</v>
      </c>
      <c r="C55" s="121" t="s">
        <v>488</v>
      </c>
      <c r="D55" s="124"/>
      <c r="E55" s="127" t="s">
        <v>521</v>
      </c>
      <c r="F55" s="124"/>
      <c r="G55" s="130"/>
      <c r="H55" s="133">
        <v>0</v>
      </c>
      <c r="I55" s="137" t="s">
        <v>527</v>
      </c>
      <c r="J55" s="127" t="s">
        <v>537</v>
      </c>
      <c r="K55" s="145"/>
      <c r="L55" s="32"/>
    </row>
    <row r="56" spans="1:12" ht="24.95" customHeight="1">
      <c r="A56" s="105"/>
      <c r="B56" s="110">
        <v>9000034</v>
      </c>
      <c r="C56" s="121" t="s">
        <v>489</v>
      </c>
      <c r="D56" s="124"/>
      <c r="E56" s="127" t="s">
        <v>521</v>
      </c>
      <c r="F56" s="124"/>
      <c r="G56" s="130"/>
      <c r="H56" s="133">
        <v>0</v>
      </c>
      <c r="I56" s="137" t="s">
        <v>527</v>
      </c>
      <c r="J56" s="127" t="s">
        <v>537</v>
      </c>
      <c r="K56" s="145"/>
      <c r="L56" s="32"/>
    </row>
    <row r="57" spans="1:12" ht="24.95" customHeight="1">
      <c r="A57" s="105"/>
      <c r="B57" s="110">
        <v>9000035</v>
      </c>
      <c r="C57" s="121" t="s">
        <v>490</v>
      </c>
      <c r="D57" s="124"/>
      <c r="E57" s="127" t="s">
        <v>521</v>
      </c>
      <c r="F57" s="124"/>
      <c r="G57" s="130"/>
      <c r="H57" s="133">
        <v>0</v>
      </c>
      <c r="I57" s="137" t="s">
        <v>527</v>
      </c>
      <c r="J57" s="127" t="s">
        <v>537</v>
      </c>
      <c r="K57" s="145"/>
      <c r="L57" s="32"/>
    </row>
    <row r="58" spans="1:12" ht="24.95" customHeight="1">
      <c r="A58" s="105"/>
      <c r="B58" s="110">
        <v>9000036</v>
      </c>
      <c r="C58" s="121" t="s">
        <v>491</v>
      </c>
      <c r="D58" s="124"/>
      <c r="E58" s="127"/>
      <c r="F58" s="124"/>
      <c r="G58" s="130"/>
      <c r="H58" s="133">
        <v>0</v>
      </c>
      <c r="I58" s="137" t="s">
        <v>527</v>
      </c>
      <c r="J58" s="127" t="s">
        <v>538</v>
      </c>
      <c r="K58" s="145"/>
      <c r="L58" s="32"/>
    </row>
    <row r="59" spans="1:12" ht="36.200000000000003" customHeight="1">
      <c r="A59" s="105"/>
      <c r="B59" s="110">
        <v>9000036</v>
      </c>
      <c r="C59" s="121" t="s">
        <v>492</v>
      </c>
      <c r="D59" s="124"/>
      <c r="E59" s="127"/>
      <c r="F59" s="124"/>
      <c r="G59" s="130"/>
      <c r="H59" s="133">
        <v>0</v>
      </c>
      <c r="I59" s="137" t="s">
        <v>527</v>
      </c>
      <c r="J59" s="127" t="s">
        <v>537</v>
      </c>
      <c r="K59" s="145"/>
      <c r="L59" s="32"/>
    </row>
    <row r="60" spans="1:12" ht="36.200000000000003" customHeight="1">
      <c r="A60" s="105"/>
      <c r="B60" s="110">
        <v>9000036</v>
      </c>
      <c r="C60" s="121" t="s">
        <v>493</v>
      </c>
      <c r="D60" s="124"/>
      <c r="E60" s="127"/>
      <c r="F60" s="124"/>
      <c r="G60" s="130"/>
      <c r="H60" s="133">
        <v>0</v>
      </c>
      <c r="I60" s="137" t="s">
        <v>527</v>
      </c>
      <c r="J60" s="127" t="s">
        <v>537</v>
      </c>
      <c r="K60" s="145"/>
      <c r="L60" s="32"/>
    </row>
    <row r="61" spans="1:12" ht="24.95" customHeight="1">
      <c r="A61" s="105"/>
      <c r="B61" s="109"/>
      <c r="C61" s="118" t="s">
        <v>470</v>
      </c>
      <c r="D61" s="118"/>
      <c r="E61" s="118"/>
      <c r="F61" s="118"/>
      <c r="G61" s="118"/>
      <c r="H61" s="118"/>
      <c r="I61" s="118"/>
      <c r="J61" s="118"/>
      <c r="K61" s="142"/>
      <c r="L61" s="32"/>
    </row>
    <row r="62" spans="1:12" ht="24.95" customHeight="1">
      <c r="A62" s="105"/>
      <c r="B62" s="110">
        <v>9000037</v>
      </c>
      <c r="C62" s="122" t="s">
        <v>494</v>
      </c>
      <c r="D62" s="124" t="s">
        <v>558</v>
      </c>
      <c r="E62" s="127" t="s">
        <v>522</v>
      </c>
      <c r="F62" s="124"/>
      <c r="G62" s="130"/>
      <c r="H62" s="134"/>
      <c r="I62" s="138"/>
      <c r="J62" s="136" t="s">
        <v>539</v>
      </c>
      <c r="K62" s="143"/>
      <c r="L62" s="32"/>
    </row>
    <row r="63" spans="1:12" ht="24.2" customHeight="1">
      <c r="A63" s="105"/>
      <c r="B63" s="110">
        <v>9000038</v>
      </c>
      <c r="C63" s="122" t="s">
        <v>495</v>
      </c>
      <c r="D63" s="124" t="s">
        <v>558</v>
      </c>
      <c r="E63" s="127" t="s">
        <v>522</v>
      </c>
      <c r="F63" s="124"/>
      <c r="G63" s="130"/>
      <c r="H63" s="134"/>
      <c r="I63" s="138"/>
      <c r="J63" s="136" t="s">
        <v>539</v>
      </c>
      <c r="K63" s="143"/>
      <c r="L63" s="32"/>
    </row>
    <row r="64" spans="1:12" ht="24.2" customHeight="1">
      <c r="A64" s="105"/>
      <c r="B64" s="110">
        <v>9000039</v>
      </c>
      <c r="C64" s="122" t="s">
        <v>496</v>
      </c>
      <c r="D64" s="124" t="s">
        <v>558</v>
      </c>
      <c r="E64" s="127" t="s">
        <v>522</v>
      </c>
      <c r="F64" s="124"/>
      <c r="G64" s="130"/>
      <c r="H64" s="134"/>
      <c r="I64" s="138"/>
      <c r="J64" s="136" t="s">
        <v>540</v>
      </c>
      <c r="K64" s="143"/>
      <c r="L64" s="32"/>
    </row>
    <row r="65" spans="1:12" ht="15.2" customHeight="1">
      <c r="A65" s="105"/>
      <c r="B65" s="113"/>
      <c r="C65" s="117" t="s">
        <v>497</v>
      </c>
      <c r="D65" s="117"/>
      <c r="E65" s="117"/>
      <c r="F65" s="117"/>
      <c r="G65" s="117"/>
      <c r="H65" s="117"/>
      <c r="I65" s="117"/>
      <c r="J65" s="117"/>
      <c r="K65" s="141"/>
      <c r="L65" s="32"/>
    </row>
    <row r="66" spans="1:12" ht="20.45" customHeight="1">
      <c r="A66" s="105"/>
      <c r="B66" s="109"/>
      <c r="C66" s="118" t="s">
        <v>450</v>
      </c>
      <c r="D66" s="118"/>
      <c r="E66" s="118"/>
      <c r="F66" s="118"/>
      <c r="G66" s="118"/>
      <c r="H66" s="118"/>
      <c r="I66" s="118"/>
      <c r="J66" s="118"/>
      <c r="K66" s="142"/>
      <c r="L66" s="32"/>
    </row>
    <row r="67" spans="1:12" ht="20.45" customHeight="1">
      <c r="A67" s="105"/>
      <c r="B67" s="109"/>
      <c r="C67" s="118" t="s">
        <v>498</v>
      </c>
      <c r="D67" s="118"/>
      <c r="E67" s="118"/>
      <c r="F67" s="118"/>
      <c r="G67" s="118"/>
      <c r="H67" s="118"/>
      <c r="I67" s="118"/>
      <c r="J67" s="118"/>
      <c r="K67" s="142"/>
      <c r="L67" s="32"/>
    </row>
    <row r="68" spans="1:12" ht="15.2" customHeight="1">
      <c r="A68" s="105"/>
      <c r="B68" s="110">
        <v>9000040</v>
      </c>
      <c r="C68" s="119" t="s">
        <v>499</v>
      </c>
      <c r="D68" s="124" t="s">
        <v>558</v>
      </c>
      <c r="E68" s="128"/>
      <c r="F68" s="124"/>
      <c r="G68" s="130"/>
      <c r="H68" s="135"/>
      <c r="I68" s="137" t="s">
        <v>527</v>
      </c>
      <c r="J68" s="136" t="s">
        <v>541</v>
      </c>
      <c r="K68" s="143"/>
      <c r="L68" s="32"/>
    </row>
    <row r="69" spans="1:12">
      <c r="A69" s="105"/>
      <c r="B69" s="110">
        <v>9000041</v>
      </c>
      <c r="C69" s="119" t="s">
        <v>500</v>
      </c>
      <c r="D69" s="124" t="s">
        <v>558</v>
      </c>
      <c r="E69" s="128"/>
      <c r="F69" s="124"/>
      <c r="G69" s="130"/>
      <c r="H69" s="133">
        <v>0</v>
      </c>
      <c r="I69" s="137" t="s">
        <v>527</v>
      </c>
      <c r="J69" s="136" t="s">
        <v>541</v>
      </c>
      <c r="K69" s="143">
        <v>0</v>
      </c>
      <c r="L69" s="32"/>
    </row>
    <row r="70" spans="1:12" ht="9.75" customHeight="1">
      <c r="B70" s="114"/>
      <c r="C70" s="114"/>
      <c r="D70" s="114"/>
      <c r="E70" s="114"/>
      <c r="F70" s="114"/>
      <c r="G70" s="131"/>
      <c r="H70" s="114"/>
      <c r="I70" s="114"/>
      <c r="J70" s="114"/>
      <c r="K70" s="114"/>
    </row>
  </sheetData>
  <mergeCells count="5">
    <mergeCell ref="B2:K2"/>
    <mergeCell ref="B3:K3"/>
    <mergeCell ref="F5:G5"/>
    <mergeCell ref="D5:E5"/>
    <mergeCell ref="D4:G4"/>
  </mergeCells>
  <hyperlinks>
    <hyperlink ref="K9" r:id="rId1"/>
    <hyperlink ref="K10" r:id="rId2"/>
    <hyperlink ref="K13" r:id="rId3"/>
    <hyperlink ref="K14" r:id="rId4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95</vt:i4>
      </vt:variant>
    </vt:vector>
  </HeadingPairs>
  <TitlesOfParts>
    <vt:vector size="106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Solangia Nazaret Galván Hernández</dc:creator>
  <cp:lastModifiedBy>Solangia Nazaret Galván Hernández</cp:lastModifiedBy>
  <dcterms:created xsi:type="dcterms:W3CDTF">2024-05-29T19:43:10Z</dcterms:created>
  <dcterms:modified xsi:type="dcterms:W3CDTF">2024-05-29T19:43:11Z</dcterms:modified>
</cp:coreProperties>
</file>