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lsemabel.medina\Desktop\"/>
    </mc:Choice>
  </mc:AlternateContent>
  <bookViews>
    <workbookView xWindow="0" yWindow="0" windowWidth="20490" windowHeight="7650" firstSheet="7" activeTab="15"/>
  </bookViews>
  <sheets>
    <sheet name="EA" sheetId="1" r:id="rId1"/>
    <sheet name="ESF" sheetId="2" r:id="rId2"/>
    <sheet name="EVHP" sheetId="3" r:id="rId3"/>
    <sheet name="ECSF" sheetId="4" r:id="rId4"/>
    <sheet name="EFE" sheetId="5" r:id="rId5"/>
    <sheet name="EAA" sheetId="6" r:id="rId6"/>
    <sheet name="EADP" sheetId="7" r:id="rId7"/>
    <sheet name="EAI" sheetId="8" r:id="rId8"/>
    <sheet name="EAPECA" sheetId="9" r:id="rId9"/>
    <sheet name="EAPECE" sheetId="10" r:id="rId10"/>
    <sheet name="EAPEOG" sheetId="11" r:id="rId11"/>
    <sheet name="EAPECF" sheetId="12" r:id="rId12"/>
    <sheet name="EN" sheetId="13" r:id="rId13"/>
    <sheet name="ID" sheetId="14" r:id="rId14"/>
    <sheet name="FF" sheetId="15" r:id="rId15"/>
    <sheet name="GCP" sheetId="16" r:id="rId16"/>
    <sheet name="PPI" sheetId="17" r:id="rId17"/>
    <sheet name="IR" sheetId="18" r:id="rId18"/>
    <sheet name="CONC" sheetId="19" r:id="rId19"/>
  </sheets>
  <definedNames>
    <definedName name="ADMINISTRATIVA">EADP!$A$3:$C$41</definedName>
    <definedName name="FUNC">EADP!$D$47:$F$94</definedName>
    <definedName name="FUNCIONAL">EADP!$D$47:$F$94</definedName>
  </definedNames>
  <calcPr calcId="162913"/>
</workbook>
</file>

<file path=xl/calcChain.xml><?xml version="1.0" encoding="utf-8"?>
<calcChain xmlns="http://schemas.openxmlformats.org/spreadsheetml/2006/main">
  <c r="C10" i="19" l="1"/>
  <c r="C23" i="19"/>
  <c r="C18" i="19"/>
  <c r="C40" i="19"/>
  <c r="C72" i="19"/>
  <c r="C63" i="19"/>
  <c r="E10" i="1"/>
  <c r="E19" i="1"/>
  <c r="E23" i="1"/>
  <c r="E33" i="1"/>
  <c r="E72" i="1"/>
  <c r="E38" i="1"/>
  <c r="E49" i="1"/>
  <c r="E54" i="1"/>
  <c r="E61" i="1"/>
  <c r="E69" i="1"/>
  <c r="F10" i="1"/>
  <c r="F19" i="1"/>
  <c r="F23" i="1"/>
  <c r="F33" i="1"/>
  <c r="F38" i="1"/>
  <c r="F49" i="1"/>
  <c r="F54" i="1"/>
  <c r="F61" i="1"/>
  <c r="F69" i="1"/>
  <c r="I24" i="7"/>
  <c r="I38" i="7"/>
  <c r="I42" i="7"/>
  <c r="J24" i="7"/>
  <c r="J38" i="7"/>
  <c r="J42" i="7"/>
  <c r="C24" i="8"/>
  <c r="C31" i="8"/>
  <c r="C41" i="8"/>
  <c r="C50" i="8"/>
  <c r="D24" i="8"/>
  <c r="D31" i="8"/>
  <c r="D41" i="8"/>
  <c r="D50" i="8"/>
  <c r="E24" i="8"/>
  <c r="E31" i="8"/>
  <c r="E41" i="8"/>
  <c r="E50" i="8"/>
  <c r="F24" i="8"/>
  <c r="F31" i="8"/>
  <c r="F41" i="8"/>
  <c r="F50" i="8"/>
  <c r="G24" i="8"/>
  <c r="G31" i="8"/>
  <c r="G41" i="8"/>
  <c r="G50" i="8"/>
  <c r="H13" i="8"/>
  <c r="H14" i="8"/>
  <c r="H15" i="8"/>
  <c r="H16" i="8"/>
  <c r="H17" i="8"/>
  <c r="H18" i="8"/>
  <c r="H19" i="8"/>
  <c r="H20" i="8"/>
  <c r="H21" i="8"/>
  <c r="H22" i="8"/>
  <c r="H31" i="8"/>
  <c r="H32" i="8"/>
  <c r="H33" i="8"/>
  <c r="H34" i="8"/>
  <c r="H35" i="8"/>
  <c r="H36" i="8"/>
  <c r="H37" i="8"/>
  <c r="H38" i="8"/>
  <c r="H39" i="8"/>
  <c r="H41" i="8"/>
  <c r="H42" i="8"/>
  <c r="H43" i="8"/>
  <c r="H44" i="8"/>
  <c r="H45" i="8"/>
  <c r="H46" i="8"/>
  <c r="H47" i="8"/>
  <c r="H48" i="8"/>
  <c r="D20" i="10"/>
  <c r="E20" i="10"/>
  <c r="F20" i="10"/>
  <c r="G20" i="10"/>
  <c r="I20" i="10"/>
  <c r="H20" i="10"/>
  <c r="I14" i="10"/>
  <c r="I15" i="10"/>
  <c r="I16" i="10"/>
  <c r="I17" i="10"/>
  <c r="I18" i="10"/>
  <c r="D14" i="12"/>
  <c r="D24" i="12"/>
  <c r="D33" i="12"/>
  <c r="D50" i="12"/>
  <c r="D44" i="12"/>
  <c r="E14" i="12"/>
  <c r="E24" i="12"/>
  <c r="E33" i="12"/>
  <c r="E50" i="12"/>
  <c r="E44" i="12"/>
  <c r="F14" i="12"/>
  <c r="F24" i="12"/>
  <c r="F33" i="12"/>
  <c r="F44" i="12"/>
  <c r="G14" i="12"/>
  <c r="G24" i="12"/>
  <c r="G50" i="12"/>
  <c r="I50" i="12"/>
  <c r="G33" i="12"/>
  <c r="G44" i="12"/>
  <c r="H14" i="12"/>
  <c r="H50" i="12"/>
  <c r="H24" i="12"/>
  <c r="H33" i="12"/>
  <c r="H44" i="12"/>
  <c r="I15" i="12"/>
  <c r="I16" i="12"/>
  <c r="I17" i="12"/>
  <c r="I18" i="12"/>
  <c r="I19" i="12"/>
  <c r="I20" i="12"/>
  <c r="I21" i="12"/>
  <c r="I22" i="12"/>
  <c r="I25" i="12"/>
  <c r="I26" i="12"/>
  <c r="I27" i="12"/>
  <c r="I28" i="12"/>
  <c r="I29" i="12"/>
  <c r="I30" i="12"/>
  <c r="I31" i="12"/>
  <c r="I32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C12" i="11"/>
  <c r="C20" i="11"/>
  <c r="C84" i="11"/>
  <c r="C30" i="11"/>
  <c r="C40" i="11"/>
  <c r="C50" i="11"/>
  <c r="C60" i="11"/>
  <c r="C64" i="11"/>
  <c r="C72" i="11"/>
  <c r="C76" i="11"/>
  <c r="D12" i="11"/>
  <c r="D84" i="11"/>
  <c r="D20" i="11"/>
  <c r="D30" i="11"/>
  <c r="D40" i="11"/>
  <c r="D50" i="11"/>
  <c r="D60" i="11"/>
  <c r="D64" i="11"/>
  <c r="D72" i="11"/>
  <c r="D76" i="11"/>
  <c r="E12" i="11"/>
  <c r="E20" i="11"/>
  <c r="E30" i="11"/>
  <c r="E40" i="11"/>
  <c r="H40" i="11"/>
  <c r="E50" i="11"/>
  <c r="H50" i="11"/>
  <c r="E60" i="11"/>
  <c r="E64" i="11"/>
  <c r="E72" i="11"/>
  <c r="H72" i="11"/>
  <c r="E76" i="11"/>
  <c r="F12" i="11"/>
  <c r="F20" i="11"/>
  <c r="F30" i="11"/>
  <c r="F40" i="11"/>
  <c r="F50" i="11"/>
  <c r="F60" i="11"/>
  <c r="F64" i="11"/>
  <c r="H64" i="11"/>
  <c r="F72" i="11"/>
  <c r="F76" i="11"/>
  <c r="G12" i="11"/>
  <c r="G20" i="11"/>
  <c r="G84" i="11"/>
  <c r="G30" i="11"/>
  <c r="G40" i="11"/>
  <c r="G50" i="11"/>
  <c r="G60" i="11"/>
  <c r="G64" i="11"/>
  <c r="G72" i="11"/>
  <c r="G76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1" i="11"/>
  <c r="H32" i="11"/>
  <c r="H33" i="11"/>
  <c r="H34" i="11"/>
  <c r="H35" i="11"/>
  <c r="H36" i="11"/>
  <c r="H37" i="11"/>
  <c r="H38" i="11"/>
  <c r="H39" i="11"/>
  <c r="H41" i="11"/>
  <c r="H42" i="11"/>
  <c r="H43" i="11"/>
  <c r="H44" i="11"/>
  <c r="H45" i="11"/>
  <c r="H46" i="11"/>
  <c r="H47" i="11"/>
  <c r="H48" i="11"/>
  <c r="H49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5" i="11"/>
  <c r="H66" i="11"/>
  <c r="H67" i="11"/>
  <c r="H68" i="11"/>
  <c r="H69" i="11"/>
  <c r="H70" i="11"/>
  <c r="H71" i="11"/>
  <c r="H73" i="11"/>
  <c r="H74" i="11"/>
  <c r="H75" i="11"/>
  <c r="H76" i="11"/>
  <c r="H77" i="11"/>
  <c r="H78" i="11"/>
  <c r="H79" i="11"/>
  <c r="H80" i="11"/>
  <c r="H81" i="11"/>
  <c r="H82" i="11"/>
  <c r="H83" i="11"/>
  <c r="H14" i="5"/>
  <c r="H47" i="5"/>
  <c r="H26" i="5"/>
  <c r="I14" i="5"/>
  <c r="I26" i="5"/>
  <c r="I47" i="5"/>
  <c r="P14" i="5"/>
  <c r="P19" i="5"/>
  <c r="P23" i="5"/>
  <c r="P29" i="5"/>
  <c r="P28" i="5"/>
  <c r="P35" i="5"/>
  <c r="P34" i="5"/>
  <c r="Q14" i="5"/>
  <c r="Q19" i="5"/>
  <c r="Q23" i="5"/>
  <c r="Q29" i="5"/>
  <c r="Q28" i="5"/>
  <c r="Q35" i="5"/>
  <c r="Q34" i="5"/>
  <c r="E12" i="13"/>
  <c r="E17" i="13"/>
  <c r="E24" i="2"/>
  <c r="E41" i="2"/>
  <c r="E39" i="2"/>
  <c r="F24" i="2"/>
  <c r="F39" i="2"/>
  <c r="J25" i="2"/>
  <c r="J36" i="2"/>
  <c r="J42" i="2"/>
  <c r="J48" i="2"/>
  <c r="J56" i="2"/>
  <c r="K25" i="2"/>
  <c r="K36" i="2"/>
  <c r="K38" i="2"/>
  <c r="K42" i="2"/>
  <c r="K48" i="2"/>
  <c r="K56" i="2"/>
  <c r="E13" i="3"/>
  <c r="E29" i="3"/>
  <c r="E31" i="3"/>
  <c r="F18" i="3"/>
  <c r="F29" i="3"/>
  <c r="F47" i="3"/>
  <c r="F36" i="3"/>
  <c r="G18" i="3"/>
  <c r="G29" i="3"/>
  <c r="G36" i="3"/>
  <c r="I36" i="3"/>
  <c r="H25" i="3"/>
  <c r="I25" i="3"/>
  <c r="H29" i="3"/>
  <c r="H43" i="3"/>
  <c r="I13" i="3"/>
  <c r="I14" i="3"/>
  <c r="I15" i="3"/>
  <c r="I16" i="3"/>
  <c r="I18" i="3"/>
  <c r="I19" i="3"/>
  <c r="I20" i="3"/>
  <c r="I21" i="3"/>
  <c r="I22" i="3"/>
  <c r="I23" i="3"/>
  <c r="I26" i="3"/>
  <c r="I27" i="3"/>
  <c r="I31" i="3"/>
  <c r="I32" i="3"/>
  <c r="I33" i="3"/>
  <c r="I34" i="3"/>
  <c r="I37" i="3"/>
  <c r="I38" i="3"/>
  <c r="I39" i="3"/>
  <c r="I40" i="3"/>
  <c r="I41" i="3"/>
  <c r="I43" i="3"/>
  <c r="I44" i="3"/>
  <c r="I45" i="3"/>
  <c r="C19" i="15"/>
  <c r="C23" i="15"/>
  <c r="C27" i="15"/>
  <c r="C35" i="15"/>
  <c r="D19" i="15"/>
  <c r="D23" i="15"/>
  <c r="D27" i="15"/>
  <c r="D35" i="15"/>
  <c r="E19" i="15"/>
  <c r="E23" i="15"/>
  <c r="E27" i="15"/>
  <c r="E35" i="15"/>
  <c r="C13" i="16"/>
  <c r="C16" i="16"/>
  <c r="C12" i="16"/>
  <c r="C43" i="16"/>
  <c r="C25" i="16"/>
  <c r="C29" i="16"/>
  <c r="C32" i="16"/>
  <c r="D13" i="16"/>
  <c r="D12" i="16"/>
  <c r="D43" i="16"/>
  <c r="D16" i="16"/>
  <c r="D25" i="16"/>
  <c r="D29" i="16"/>
  <c r="D32" i="16"/>
  <c r="E13" i="16"/>
  <c r="E12" i="16"/>
  <c r="E43" i="16"/>
  <c r="E16" i="16"/>
  <c r="E25" i="16"/>
  <c r="H25" i="16"/>
  <c r="E29" i="16"/>
  <c r="H29" i="16"/>
  <c r="E32" i="16"/>
  <c r="F13" i="16"/>
  <c r="F16" i="16"/>
  <c r="H16" i="16"/>
  <c r="F25" i="16"/>
  <c r="F29" i="16"/>
  <c r="F32" i="16"/>
  <c r="G13" i="16"/>
  <c r="G16" i="16"/>
  <c r="G12" i="16"/>
  <c r="G43" i="16"/>
  <c r="G25" i="16"/>
  <c r="G29" i="16"/>
  <c r="G32" i="16"/>
  <c r="H13" i="16"/>
  <c r="H14" i="16"/>
  <c r="H15" i="16"/>
  <c r="H17" i="16"/>
  <c r="H18" i="16"/>
  <c r="H19" i="16"/>
  <c r="H20" i="16"/>
  <c r="H21" i="16"/>
  <c r="H22" i="16"/>
  <c r="H23" i="16"/>
  <c r="H24" i="16"/>
  <c r="H26" i="16"/>
  <c r="H27" i="16"/>
  <c r="H28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E47" i="3"/>
  <c r="I29" i="3"/>
  <c r="G47" i="3"/>
  <c r="H47" i="3"/>
  <c r="K61" i="2"/>
  <c r="J61" i="2"/>
  <c r="F41" i="2"/>
  <c r="J38" i="2"/>
  <c r="F72" i="1"/>
  <c r="E30" i="1"/>
  <c r="E74" i="1"/>
  <c r="F30" i="1"/>
  <c r="F74" i="1"/>
  <c r="H30" i="11"/>
  <c r="F84" i="11"/>
  <c r="I14" i="12"/>
  <c r="I33" i="12"/>
  <c r="K63" i="2"/>
  <c r="F50" i="12"/>
  <c r="I47" i="3"/>
  <c r="J63" i="2"/>
  <c r="F12" i="16"/>
  <c r="F43" i="16"/>
  <c r="H43" i="16"/>
  <c r="I24" i="12"/>
  <c r="E84" i="11"/>
  <c r="H84" i="11"/>
  <c r="Q40" i="5"/>
  <c r="P40" i="5"/>
  <c r="H12" i="16"/>
</calcChain>
</file>

<file path=xl/sharedStrings.xml><?xml version="1.0" encoding="utf-8"?>
<sst xmlns="http://schemas.openxmlformats.org/spreadsheetml/2006/main" count="971" uniqueCount="505">
  <si>
    <t xml:space="preserve">INSTITUTO DURANGUENSE DE LA JUVENTUD </t>
  </si>
  <si>
    <t>CUENTA PÚBLICA 2023</t>
  </si>
  <si>
    <t>Estado de Actividades</t>
  </si>
  <si>
    <t>Del 1 de Enero al 31 de Diciembre de 2023 y 2022</t>
  </si>
  <si>
    <t>(Cifras en pesos)</t>
  </si>
  <si>
    <t>Bajo protesta de decir verdad declaramos que los Estados Financieros y sus notas, son razonablemente correctos y son responsabilidad del emisor</t>
  </si>
  <si>
    <t>MTRA. LILIAN MAYTE MANZANERA ALDANA</t>
  </si>
  <si>
    <t>DIRECTORA GENERAL</t>
  </si>
  <si>
    <t>CONCEPTO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</si>
  <si>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</si>
  <si>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</si>
  <si>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</si>
  <si>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</si>
  <si>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</si>
  <si>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</si>
  <si>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</si>
  <si>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</si>
  <si>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</si>
  <si>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</si>
  <si>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</si>
  <si>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</si>
  <si>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</si>
  <si>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</si>
  <si>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</si>
  <si>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</si>
  <si>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</si>
  <si>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</si>
  <si>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</si>
  <si>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</si>
  <si>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</si>
  <si>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</si>
  <si>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</si>
  <si>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</si>
  <si>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</si>
  <si>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</si>
  <si>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</si>
  <si>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</si>
  <si>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</si>
  <si>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</si>
  <si>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</si>
  <si>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</si>
  <si>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</si>
  <si>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</si>
  <si>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</si>
  <si>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</si>
  <si>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</si>
  <si>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</si>
  <si>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</si>
  <si>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</si>
  <si>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</si>
  <si>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</si>
  <si>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</si>
  <si>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</si>
  <si>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</si>
  <si>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</si>
  <si>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</si>
  <si>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</si>
  <si>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Estimaciones por Pérdida o Deterioro y Obsolescencia</t>
  </si>
  <si>
    <t>Aumento por Insuficiencia de Provisiones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</si>
  <si>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</si>
  <si>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</si>
  <si>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</si>
  <si>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</si>
  <si>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 (Ahorro/Desahorro)</t>
  </si>
  <si>
    <t>2023</t>
  </si>
  <si>
    <t>COORDINADORA ADMINISTRATIVA</t>
  </si>
  <si>
    <t>2022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</si>
  <si>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</si>
  <si>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</si>
  <si>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</si>
  <si>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</si>
  <si>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</si>
  <si>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</si>
  <si>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</si>
  <si>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</si>
  <si>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 Circulantes</t>
  </si>
  <si>
    <t>Total de 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</si>
  <si>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</si>
  <si>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</si>
  <si>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</si>
  <si>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</si>
  <si>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</si>
  <si>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</si>
  <si>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</si>
  <si>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</si>
  <si>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</si>
  <si>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</si>
  <si>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Total de  Activos  No Circulantes</t>
  </si>
  <si>
    <t>Total del Activo</t>
  </si>
  <si>
    <t>Estado de Situación Financiera</t>
  </si>
  <si>
    <t xml:space="preserve"> Al 31 de Diciembre de 2023 y 2022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</si>
  <si>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</si>
  <si>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</si>
  <si>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</si>
  <si>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</si>
  <si>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</si>
  <si>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</si>
  <si>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</si>
  <si>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</si>
  <si>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</si>
  <si>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</si>
  <si>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</si>
  <si>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</si>
  <si>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</si>
  <si>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</si>
  <si>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</si>
  <si>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</si>
  <si>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</si>
  <si>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</si>
  <si>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</si>
  <si>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 Pasivo</t>
  </si>
  <si>
    <t>HACIENDA PÚBLICA/ PATRIMONIO</t>
  </si>
  <si>
    <t>Hacienda Pública/Patrimonio Contribuido</t>
  </si>
  <si>
    <t>Donaciones de Capital</t>
  </si>
  <si>
    <t>Actualización de la Hacienda Pública / Patrimonio</t>
  </si>
  <si>
    <t>Hacienda Pública/Patrimonio Generado</t>
  </si>
  <si>
    <t>Resultados del Ejercicio (Ahorro 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</si>
  <si>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</si>
  <si>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</si>
  <si>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</si>
  <si>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</si>
  <si>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Publica/Patrimonio</t>
  </si>
  <si>
    <t>Resultado por Posición Monetaria</t>
  </si>
  <si>
    <t>Resultado por Tenencia de Activos no Monetarios</t>
  </si>
  <si>
    <t>Total Hacienda Pública/ Patrimonio</t>
  </si>
  <si>
    <t>Total del  Pasivo y Hacienda Pública / Patrimonio</t>
  </si>
  <si>
    <t xml:space="preserve"> </t>
  </si>
  <si>
    <t>Hacienda Pública / Patrimonio Contribuido Neto de 2022</t>
  </si>
  <si>
    <t xml:space="preserve">Aportaciones </t>
  </si>
  <si>
    <t>Actualización de la Hacienda Pública/Patrimonio</t>
  </si>
  <si>
    <t>Hacienda Pública / Patrimonio Generado Neto de 2022</t>
  </si>
  <si>
    <t>Resultados del Ejercicio (Ahorro/Desahorro)</t>
  </si>
  <si>
    <t xml:space="preserve">Revalúos  </t>
  </si>
  <si>
    <t>Exceso o Insuficiencia en la Actualización de la Hacienda
Pública / Patrimonio Neto de 2022</t>
  </si>
  <si>
    <t>Hacienda Pública/Patrimonio Neto Final de 2022</t>
  </si>
  <si>
    <t>Cambios en la Hacienda Pública / Patrimonio Contribuido
Neto de 2023</t>
  </si>
  <si>
    <t>Variaciones de la Hacienda Pública / Patrimonio Generado
Neto de 2023</t>
  </si>
  <si>
    <t>Cambios en el Exceso o Insuficiencia en la Actualización
de la Hacienda Pública / Patrimonio Neto de 2023</t>
  </si>
  <si>
    <t>Hacienda Pública / Patrimonio Neto Final de 2023</t>
  </si>
  <si>
    <t>Estado de Variación en la Hacienda Pública</t>
  </si>
  <si>
    <t>Del 1 de Enero al 31 de Diciembre de 2023</t>
  </si>
  <si>
    <t>Hacienda Pública/Patrimonio Generado de Ejercicios Anteriores</t>
  </si>
  <si>
    <t>Hacienda Pública/Patrimonio Generado del Ejercicio</t>
  </si>
  <si>
    <t>Exceso o Insuficiencia en la Actualización de la Hacienda Pública / Patrimonio</t>
  </si>
  <si>
    <t>TOTAL</t>
  </si>
  <si>
    <t>Estado de Cambios en la Situación Financiera</t>
  </si>
  <si>
    <t xml:space="preserve"> Al 31 de Diciembre de 2023</t>
  </si>
  <si>
    <t>Origen</t>
  </si>
  <si>
    <t>Aplicación</t>
  </si>
  <si>
    <t>Exceso o Insuficiencia en la Actualización de la Hacienda Pública/Patrimonio</t>
  </si>
  <si>
    <t>Flujos de Efectivo de las Actividades de Gestión</t>
  </si>
  <si>
    <t>Flujos Netos de Efectivo por Actividades de Operación</t>
  </si>
  <si>
    <t>Cuotas y Aportaciones de Seguridad Social</t>
  </si>
  <si>
    <t>Contribuciones de mejoras</t>
  </si>
  <si>
    <t>Participaciones, Aportaciones, Convenios, Incentivos Derivados de la Colaboración Fiscal, Fondos Distintos de Aportaciones</t>
  </si>
  <si>
    <t>Otros Orígenes de Operación</t>
  </si>
  <si>
    <t>Servicios Personales</t>
  </si>
  <si>
    <t>Transferencias al resto del Sector Público</t>
  </si>
  <si>
    <t xml:space="preserve">Subsidios y Subvenciones </t>
  </si>
  <si>
    <t xml:space="preserve">Participaciones </t>
  </si>
  <si>
    <t>Otras Aplicaciones de Operación</t>
  </si>
  <si>
    <t>Estado de Flujos de Efectivo</t>
  </si>
  <si>
    <t xml:space="preserve">Flujos de Efectivo de las Actividades de Inversión </t>
  </si>
  <si>
    <t>Flujo de Efectivo de las Actividades de Financiamiento</t>
  </si>
  <si>
    <t xml:space="preserve">Incremento/Disminución Neta en el Efectivo y Equivalentes al Efectivo </t>
  </si>
  <si>
    <t>Efectivo y Equivalente al Efectivo al Inicio del Ejericio</t>
  </si>
  <si>
    <t>Efectivo y Equivalente al Efectivo al Final del Ejericio</t>
  </si>
  <si>
    <t>Flujos Netos de Efectivo por Actividades de Inversión</t>
  </si>
  <si>
    <t>Flujos netos de Efectivo por Actividades de Financiamiento</t>
  </si>
  <si>
    <t xml:space="preserve">Otros Orígenes de Inversión </t>
  </si>
  <si>
    <t>Otras Aplicaciones de Inversión</t>
  </si>
  <si>
    <t>Endeudamiento Neto</t>
  </si>
  <si>
    <t xml:space="preserve">   Interno</t>
  </si>
  <si>
    <t xml:space="preserve">   Externo</t>
  </si>
  <si>
    <t>Otros Orígenes de Financiamiento</t>
  </si>
  <si>
    <t>Servicios de la Deuda</t>
  </si>
  <si>
    <t>Otras Aplicaciones de Financiamiento</t>
  </si>
  <si>
    <t xml:space="preserve">Bienes Muebles </t>
  </si>
  <si>
    <t>Estado Analítico del Activo</t>
  </si>
  <si>
    <t>Saldo Inicial</t>
  </si>
  <si>
    <t>Cargos del Periodo</t>
  </si>
  <si>
    <t>Abonos del Periodo</t>
  </si>
  <si>
    <t>Saldo Final</t>
  </si>
  <si>
    <t>4 =(1+2-3)</t>
  </si>
  <si>
    <t>Variación del Periodo</t>
  </si>
  <si>
    <t>(4-1)</t>
  </si>
  <si>
    <t>DEUDA PÚBLICA</t>
  </si>
  <si>
    <t xml:space="preserve">Corto Plazo               </t>
  </si>
  <si>
    <t>Deuda Interna</t>
  </si>
  <si>
    <t>Deuda Externa</t>
  </si>
  <si>
    <t xml:space="preserve">              Subtotal a Corto Plazo</t>
  </si>
  <si>
    <t xml:space="preserve">Largo Plazo           </t>
  </si>
  <si>
    <t xml:space="preserve">                Subtotal a Largo Plazo</t>
  </si>
  <si>
    <t>Otros Pasivos</t>
  </si>
  <si>
    <t xml:space="preserve">                Total Deuda y Otros Pasivos</t>
  </si>
  <si>
    <t>- El saldo Inicial del período se refiere al inicio del ejercicio</t>
  </si>
  <si>
    <t>Estado Analítico de la Deuda y Otros Pasivos</t>
  </si>
  <si>
    <t>Instituciones de Crédito</t>
  </si>
  <si>
    <t>Títulos y Valores</t>
  </si>
  <si>
    <t>Arrendamientos Financieros</t>
  </si>
  <si>
    <t>Organismos Financieros Internacionales</t>
  </si>
  <si>
    <t>Deuda Bilateral</t>
  </si>
  <si>
    <t xml:space="preserve">Moneda de Contratación  </t>
  </si>
  <si>
    <t>Institución o País Acreedor</t>
  </si>
  <si>
    <t>Saldo Inicial del Periodo</t>
  </si>
  <si>
    <t>Saldo Final del Periodo</t>
  </si>
  <si>
    <t>Estado Analítico de Ingresos</t>
  </si>
  <si>
    <t>Rubro de Ingresos</t>
  </si>
  <si>
    <t>Ingresos por Ventas de Bienes, Prestación de Servicios y Otros Ingresos</t>
  </si>
  <si>
    <t>Ingresos Derivados de Financiamientos</t>
  </si>
  <si>
    <t>Estado Analítico de Ingresos
Por Fuente de Financiamiento</t>
  </si>
  <si>
    <t>Ingresos del Poder Ejecutivo Federal o Estatal y de los Municipios</t>
  </si>
  <si>
    <t>Ingresos derivados de financiamiento</t>
  </si>
  <si>
    <t>¹ Incluye intereses que generan las cuentas bancarias de los entes públicos en los productos.</t>
  </si>
  <si>
    <t>2 Incluye donativos en efectivo del Poder Ejecutivo, entre otros aprovechamientos.</t>
  </si>
  <si>
    <t>3 Se refiere a los ingresos propios obtenidos por los Poderes Legislativo, Judicial, los Órganos Autónomos y las entidades de la administración pública paraestatal y paramunicipal.</t>
  </si>
  <si>
    <t>Los ingresos excedentes se presentan para efectos de cumplimiento de la Ley General de Contabilidad Gubernamental y el importe reflejado debe ser siempre mayor a cero.</t>
  </si>
  <si>
    <t>Productos ¹</t>
  </si>
  <si>
    <t>Aprovechamientos2</t>
  </si>
  <si>
    <t>Ingresos por Ventas de Bienes, Prestación de Servicios y Otros Ingresos3</t>
  </si>
  <si>
    <t>Total</t>
  </si>
  <si>
    <t>Ingreso</t>
  </si>
  <si>
    <t>Estimado</t>
  </si>
  <si>
    <t>(1)</t>
  </si>
  <si>
    <t>Ampliaciones y Reducciones</t>
  </si>
  <si>
    <t>(2)</t>
  </si>
  <si>
    <t>Modificado</t>
  </si>
  <si>
    <t>(3= 1 + 2)</t>
  </si>
  <si>
    <t>Devengado</t>
  </si>
  <si>
    <t>(4)</t>
  </si>
  <si>
    <t>Ingresos excedentes</t>
  </si>
  <si>
    <t>Recaudado</t>
  </si>
  <si>
    <t>(5)</t>
  </si>
  <si>
    <t>Diferencia</t>
  </si>
  <si>
    <t>(6 = 5 - 1 )</t>
  </si>
  <si>
    <t>Estado Analítico del Ejercicio del Presupuesto de Egresos</t>
  </si>
  <si>
    <t>Clasificación Administrativa</t>
  </si>
  <si>
    <t>Concepto</t>
  </si>
  <si>
    <t>2</t>
  </si>
  <si>
    <t>2.1</t>
  </si>
  <si>
    <t>2.1.1</t>
  </si>
  <si>
    <t>2.1.1.2</t>
  </si>
  <si>
    <t>2.1.1.2.15</t>
  </si>
  <si>
    <t>000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</si>
  <si>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</si>
  <si>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</si>
  <si>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</si>
  <si>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</si>
  <si>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</si>
  <si>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</si>
  <si>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</si>
  <si>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</si>
  <si>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</si>
  <si>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</si>
  <si>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</si>
  <si>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</si>
  <si>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SECTOR PUBLICO DE LAS ENTIDADES FEDERATIVAS</t>
  </si>
  <si>
    <t>SECTOR PUBLICO NO FINANCIERO</t>
  </si>
  <si>
    <t>GOBIERNO GENERAL ESTATAL O DEL DISTRITO FEDERAL</t>
  </si>
  <si>
    <t>ENTIDADES PARAESTATALES Y FIDEICOMISOS NO EMPRESARIALES Y NO FINANCIEROS</t>
  </si>
  <si>
    <t>INSTITUTO DURANGUENSE DE LA JUVENTUD</t>
  </si>
  <si>
    <t>RAMO GENERAL</t>
  </si>
  <si>
    <t>DIRECCION GENERAL</t>
  </si>
  <si>
    <t>SUBDIRECCION GENERAL</t>
  </si>
  <si>
    <t>SUBDIRECCION LAGUNA</t>
  </si>
  <si>
    <t>COORDINACION ADMINISTRATIVA</t>
  </si>
  <si>
    <t>COORDINACION DE IMAGEN INSTITUCIONAL</t>
  </si>
  <si>
    <t>COORDINACION DE COMUNICACION SOCIAL</t>
  </si>
  <si>
    <t>COORDINACION TECNICA</t>
  </si>
  <si>
    <t>DEPARTAMENTO DE BIENESTAR Y SALUD INTEGRAL</t>
  </si>
  <si>
    <t>DEPARTAMENTO DE FOMENTO ECONOMICO Y EDUCATIVO</t>
  </si>
  <si>
    <t>DEPARTAMENTO DE PARTICIPACION JUVENIL</t>
  </si>
  <si>
    <t>AREA JURIDICA</t>
  </si>
  <si>
    <t>ORGANO DE CONTROL INTERNO</t>
  </si>
  <si>
    <t>Total del Gasto</t>
  </si>
  <si>
    <t>Egresos</t>
  </si>
  <si>
    <t>Aprobado</t>
  </si>
  <si>
    <t>Ampliaciones/ (Reducciones)</t>
  </si>
  <si>
    <t>3 = (1 + 2 )</t>
  </si>
  <si>
    <t>Pagado</t>
  </si>
  <si>
    <t>Subejercicio</t>
  </si>
  <si>
    <t>6 = ( 3 - 4 )</t>
  </si>
  <si>
    <t>Clasificación Económica (por Tipo de Gasto)</t>
  </si>
  <si>
    <t>Gasto Corriente</t>
  </si>
  <si>
    <t>Gasto de Capital</t>
  </si>
  <si>
    <t>Amortización de la Deuda y Disminución de Pasivos</t>
  </si>
  <si>
    <t xml:space="preserve">Egresos </t>
  </si>
  <si>
    <t>Clasificación por Objeto del Gasto (Capítulo y Concepto)</t>
  </si>
  <si>
    <t>Bienes Muebles, Inmuebles e Intangibles</t>
  </si>
  <si>
    <t>Inversiones Financieras y Otras Provisiones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</si>
  <si>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</si>
  <si>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</si>
  <si>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</si>
  <si>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</si>
  <si>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</si>
  <si>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</si>
  <si>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</si>
  <si>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</si>
  <si>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</si>
  <si>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</si>
  <si>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</si>
  <si>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</si>
  <si>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</si>
  <si>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</si>
  <si>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</si>
  <si>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</si>
  <si>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</si>
  <si>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</si>
  <si>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</si>
  <si>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</si>
  <si>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</si>
  <si>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</si>
  <si>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</si>
  <si>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</si>
  <si>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</si>
  <si>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Otros Servicios Generales</t>
  </si>
  <si>
    <t>Transferencias a Fideicomisos, Mandatos y Otros Análogos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</si>
  <si>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</si>
  <si>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</si>
  <si>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</si>
  <si>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</si>
  <si>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</si>
  <si>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</si>
  <si>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</si>
  <si>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</si>
  <si>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</si>
  <si>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</si>
  <si>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</si>
  <si>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</si>
  <si>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</si>
  <si>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</si>
  <si>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</si>
  <si>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</si>
  <si>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</si>
  <si>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</si>
  <si>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</si>
  <si>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Adeudos de Ejercicios Fiscales Anteriores (Adefas)</t>
  </si>
  <si>
    <t>Clasificación Funcional (Finalidad y Función)</t>
  </si>
  <si>
    <t>Gobierno</t>
  </si>
  <si>
    <t>Desarrollo Social</t>
  </si>
  <si>
    <t>Desarrollo Económico</t>
  </si>
  <si>
    <t>Otras no Clasificadas en Funciones Anteriores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</si>
  <si>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</si>
  <si>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</si>
  <si>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</si>
  <si>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</si>
  <si>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</si>
  <si>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</si>
  <si>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</si>
  <si>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</si>
  <si>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</si>
  <si>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</si>
  <si>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</si>
  <si>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</si>
  <si>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</si>
  <si>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</si>
  <si>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</si>
  <si>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</si>
  <si>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</si>
  <si>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</si>
  <si>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</si>
  <si>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</si>
  <si>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</si>
  <si>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</si>
  <si>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</si>
  <si>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Transacciones de la Deuda Publica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</si>
  <si>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</si>
  <si>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</si>
  <si>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</si>
  <si>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Identificación de Crédito o Instrumento</t>
  </si>
  <si>
    <t>Créditos Bancarios</t>
  </si>
  <si>
    <t>Total Créditos Bancarios</t>
  </si>
  <si>
    <t>Otros Instrumentos de Deuda</t>
  </si>
  <si>
    <t>Total Otros Instrumentos de Deuda</t>
  </si>
  <si>
    <t>Contratación / Colocación</t>
  </si>
  <si>
    <t>A</t>
  </si>
  <si>
    <t>Amortización</t>
  </si>
  <si>
    <t>B</t>
  </si>
  <si>
    <t xml:space="preserve">Endeudamiento Neto </t>
  </si>
  <si>
    <t>C = A - B</t>
  </si>
  <si>
    <t>Intereses de la Deuda</t>
  </si>
  <si>
    <t>Total de Intereses de Créditos Bancarios</t>
  </si>
  <si>
    <t>Total de Intereses de Otros Instrumentos de Deuda</t>
  </si>
  <si>
    <t>Flujo de Fondos (Indicadores de Postura Fiscal)</t>
  </si>
  <si>
    <t xml:space="preserve">     1. Ingresos del Gobierno de la Entidad Federativa o Municipio (1)</t>
  </si>
  <si>
    <t xml:space="preserve">     2. Ingresos del Sector Paraestatal o Paramunicipal (1)</t>
  </si>
  <si>
    <t xml:space="preserve">        3. Egresos del Gobierno de la Entidad Federativa o Municipio (2)</t>
  </si>
  <si>
    <t xml:space="preserve">          4. Egresos del Sector Paraestatal 2</t>
  </si>
  <si>
    <t xml:space="preserve">     III. Balance presupuestario (Superávit o Déficit)</t>
  </si>
  <si>
    <t xml:space="preserve">    IV. Intereses, Comisiones y Gastos de la Deuda</t>
  </si>
  <si>
    <t xml:space="preserve">    A. Financiamiento</t>
  </si>
  <si>
    <t xml:space="preserve">    B.  Amortización de la deuda</t>
  </si>
  <si>
    <t>I. Ingresos Presupuestarios (I=1+2)</t>
  </si>
  <si>
    <t>II. Egresos Presupuestarios (II=3+4)</t>
  </si>
  <si>
    <t xml:space="preserve">  III. Balance Presupuestario (Superávit o Déficit) (III = I - II)</t>
  </si>
  <si>
    <t xml:space="preserve"> V. Balance Primario ( Superávit o Déficit) (V= III - IV)</t>
  </si>
  <si>
    <t>C. Endeudamiento ó desendeudamiento (C = A - B)</t>
  </si>
  <si>
    <t>(1) Los Ingresos que se presentan son los ingresos presupuestarios totales sin incluir los ingresos por financiamientos. Los Ingresos del Gobierno de la Entidad Federativa corresponden a los del Poder Ejecutivo</t>
  </si>
  <si>
    <t>(2) Los egresos que se presentan son los egresos presupuestarios totales sin incluir los egresos por los intereses, comisiones y gastos de la deuda. Los egresos del Gobierno de la Entidad Federativa corresponden a los del Poder Ejecutivo</t>
  </si>
  <si>
    <t>(3) Para Ingresos se reportan los ingresos recaudados; para egresos se reportan los egresos pagados</t>
  </si>
  <si>
    <t>Estimado/Aprobado</t>
  </si>
  <si>
    <t>Recaudado/Pagado (3)</t>
  </si>
  <si>
    <t>Gasto por Categoría Programática</t>
  </si>
  <si>
    <t>Programas</t>
  </si>
  <si>
    <t>Participaciones a entidades federativas y municipios</t>
  </si>
  <si>
    <t>Costo financiero, deuda o apoyos a deudores y ahorradores de la banca</t>
  </si>
  <si>
    <t>Adeudos de ejercicios fiscales anteriores</t>
  </si>
  <si>
    <t>Subsidios: Sector Social y Privado o Entidades Federativas y Municipios</t>
  </si>
  <si>
    <t>Desempeño de las Funciones</t>
  </si>
  <si>
    <t>Administrativos y de Apoyo</t>
  </si>
  <si>
    <t>Compromisos</t>
  </si>
  <si>
    <t>Obligaciones</t>
  </si>
  <si>
    <t>Programas de Gasto Federalizado (Gobierno Federal)</t>
  </si>
  <si>
    <t>Sujetos a Reglas de Operación</t>
  </si>
  <si>
    <t>Otros Subsidios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</si>
  <si>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</si>
  <si>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</si>
  <si>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</si>
  <si>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</si>
  <si>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</si>
  <si>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</si>
  <si>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</si>
  <si>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</si>
  <si>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Apoyo al proceso presupuestario y para mejorar la eficiencia institucional</t>
  </si>
  <si>
    <t>Apoyo a la función pública y al mejoramiento de la gestión</t>
  </si>
  <si>
    <t>Operaciones ajenas</t>
  </si>
  <si>
    <t>Obligaciones de cumplimiento de resolución jurisdiccional</t>
  </si>
  <si>
    <t>Desastres Naturales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</si>
  <si>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</si>
  <si>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</si>
  <si>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</si>
  <si>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</si>
  <si>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Gasto Federalizado</t>
  </si>
  <si>
    <t>PROGRAMAS Y PROYECTOS DE INVERSIÓN</t>
  </si>
  <si>
    <t>PPI/ACTIVIDAD</t>
  </si>
  <si>
    <t>UNIDAD DE MEDIDA</t>
  </si>
  <si>
    <t>META PROGRAMADA</t>
  </si>
  <si>
    <t>META REAL</t>
  </si>
  <si>
    <t>% DE AVANCE</t>
  </si>
  <si>
    <t>INDICADORES DE RESULTADOS</t>
  </si>
  <si>
    <t>INDICADOR</t>
  </si>
  <si>
    <t>Conciliación entre los Ingresos Presupuestarios y Contables</t>
  </si>
  <si>
    <t>Correspondiente Del 1 de Enero al 31 de Diciembre de 2023</t>
  </si>
  <si>
    <t>1. Total de Ingresos Presupuestarios</t>
  </si>
  <si>
    <t>2. Más ingresos contables no presupuestarios</t>
  </si>
  <si>
    <t>2.1  Ingresos Financieros</t>
  </si>
  <si>
    <t>2.2  Incremento por variación de inventarios</t>
  </si>
  <si>
    <t>2.3  Disminución del exceso de estimaciones por   pérdida o deterioro u obsolescencia</t>
  </si>
  <si>
    <t>2.4  Disminución del exceso de provisiones</t>
  </si>
  <si>
    <t>2.5  Otros ingresos y beneficios varios</t>
  </si>
  <si>
    <t>2.6  Otros ingresos contables no presupuestarios</t>
  </si>
  <si>
    <t>3. Menos ingresos presupuestarios no contables</t>
  </si>
  <si>
    <t>3.1  Aprovechamientos Patrimoniales</t>
  </si>
  <si>
    <t>3.2  Ingresos derivados de financiamientos</t>
  </si>
  <si>
    <t>3.3  Otros Ingresos presupuestarios no contables</t>
  </si>
  <si>
    <t>4. Total de Ingresos Contables (4 = 1 + 2 - 3)</t>
  </si>
  <si>
    <t>Notas:</t>
  </si>
  <si>
    <t>1. Se deberán incluir los Ingresos Contables No Presupuestarios que no se regularizaron presupuestariamente durante el ejercicio.</t>
  </si>
  <si>
    <t>2. Los Ingresos Financieros y otros ingresos se regularizarán presupuestariamente de acuerdo a la legislación aplicable</t>
  </si>
  <si>
    <t>Conciliación entre los Egresos Presupuestarios y los Gastos Contables</t>
  </si>
  <si>
    <t>1. Total de egresos presupuestarios</t>
  </si>
  <si>
    <t>2. Menos egresos presupuestarios no contables</t>
  </si>
  <si>
    <t>2.1  Materias Primas y Materiales de Producción y Comercialización</t>
  </si>
  <si>
    <t>2.2  Materiales y Suministros</t>
  </si>
  <si>
    <t>2.3  Mobiliario y equipo de administración</t>
  </si>
  <si>
    <t>2.4  Mobiliario y equipo educacional y recreativo</t>
  </si>
  <si>
    <t>2.5  Equipo e instrumental médico y de laboratorio</t>
  </si>
  <si>
    <t>2.6  Vehículos y equipo de transporte</t>
  </si>
  <si>
    <t>2.7  Equipo de defensa y seguridad</t>
  </si>
  <si>
    <t>2.8  Maquinaria, otros equipos y herramientas</t>
  </si>
  <si>
    <t>2.9  Activos biológicos</t>
  </si>
  <si>
    <t>2.10 Bienes inmuebles</t>
  </si>
  <si>
    <t>2.11 Activos intangibles</t>
  </si>
  <si>
    <t>2.12 Obra pública en bienes de dominio público</t>
  </si>
  <si>
    <t>2.13 Obra pública en bienes propios</t>
  </si>
  <si>
    <t>2.14 Acciones y participaciones de capital</t>
  </si>
  <si>
    <t>2.15 Compra de títulos y valores</t>
  </si>
  <si>
    <t>2.16 Concesión de prestamos</t>
  </si>
  <si>
    <t>2.17 Inversiones en fideicomisos, mandatos y otros análogos</t>
  </si>
  <si>
    <t>2.18 Provisiones para contingencias y otras erogaciones especiales</t>
  </si>
  <si>
    <t>2.19 Amortización de la deuda publica</t>
  </si>
  <si>
    <t>2.20 Adeudos de ejercicios fiscales anteriores (ADEFAS)</t>
  </si>
  <si>
    <t>2.21 Otros egresos presupuestales no contables</t>
  </si>
  <si>
    <t>3. Más Gastos Contables No Presupuestales</t>
  </si>
  <si>
    <t>3.1  Estimaciones, depreciaciones, deterioros, obsolescencia y amortizaciones</t>
  </si>
  <si>
    <t>3.2  Provisiones</t>
  </si>
  <si>
    <t>3.3  Disminución de inventarios</t>
  </si>
  <si>
    <t>3.4  Aumento por insuficiencia de estimaciones por pérdida o deterioro u obsolescencia</t>
  </si>
  <si>
    <t>3.5  Aumento por insuficiencia de provisiones</t>
  </si>
  <si>
    <t>3.6  Otros gastos</t>
  </si>
  <si>
    <t>3.7  Otros gastos contables no presupuestales</t>
  </si>
  <si>
    <t>4. Total de Gastos Contable (4 = 1 - 2 + 3)</t>
  </si>
  <si>
    <t>MTRA. LILIAN MAYTE MANZANERA ALDANA
DIRECTORA GENERAL</t>
  </si>
  <si>
    <t>ING. VIVIANA BERENICE MORAN OCHOA</t>
  </si>
  <si>
    <t>ING. VIVIANA BERENICE MORÁN OCHOA</t>
  </si>
  <si>
    <t>ING. VIVIANA BERENICE MORAN OCHOA
COORDINADORA ADMINISTRATIVA</t>
  </si>
  <si>
    <t>Pantalla de 50 pulgadas google tv asistente de voz inteligente 2023 UHD 4K</t>
  </si>
  <si>
    <t>PZA</t>
  </si>
  <si>
    <t xml:space="preserve">Aire acondicionado mirage nex mini split frio/calor </t>
  </si>
  <si>
    <t xml:space="preserve">Laptop hp 240 gb 14 pulg. </t>
  </si>
  <si>
    <t>Escritorio top living desk-11 melamina de 140 cm x 75.5 cm x 60 cm</t>
  </si>
  <si>
    <t xml:space="preserve">         Denominación de las Deudas</t>
  </si>
  <si>
    <t>Remodelación oficinas</t>
  </si>
  <si>
    <t>N/A</t>
  </si>
  <si>
    <t>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</si>
</sst>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9">
    <font>
      <sz val="10"/>
      <name val="Arial"/>
    </font>
    <font>
      <sz val="10"/>
      <name val="Arial"/>
    </font>
    <font>
      <sz val="11"/>
      <color indexed="8"/>
      <name val="Calibri"/>
    </font>
    <font>
      <b/>
      <u/>
      <sz val="12"/>
      <name val="Calibri"/>
    </font>
    <font>
      <b/>
      <sz val="12"/>
      <name val="Calibri"/>
    </font>
    <font>
      <b/>
      <sz val="10"/>
      <name val="Calibri"/>
    </font>
    <font>
      <b/>
      <sz val="9"/>
      <name val="Calibri"/>
    </font>
    <font>
      <b/>
      <sz val="11"/>
      <color indexed="9"/>
      <name val="Calibri"/>
    </font>
    <font>
      <sz val="11"/>
      <name val="Calibri"/>
    </font>
    <font>
      <sz val="9"/>
      <name val="Calibri"/>
    </font>
    <font>
      <b/>
      <i/>
      <sz val="9"/>
      <name val="Calibri"/>
    </font>
    <font>
      <sz val="9"/>
      <color indexed="8"/>
      <name val="Calibri"/>
    </font>
    <font>
      <sz val="10"/>
      <color indexed="8"/>
      <name val="Calibri"/>
    </font>
    <font>
      <b/>
      <sz val="11"/>
      <name val="Calibri"/>
    </font>
    <font>
      <sz val="10"/>
      <name val="Calibri"/>
    </font>
    <font>
      <i/>
      <sz val="9"/>
      <name val="Calibri"/>
    </font>
    <font>
      <b/>
      <sz val="9"/>
      <color indexed="8"/>
      <name val="Calibri"/>
    </font>
    <font>
      <i/>
      <sz val="10"/>
      <color indexed="8"/>
      <name val="Calibri"/>
    </font>
    <font>
      <sz val="11"/>
      <color indexed="9"/>
      <name val="Calibri"/>
    </font>
    <font>
      <b/>
      <sz val="10"/>
      <color indexed="8"/>
      <name val="Calibri"/>
    </font>
    <font>
      <b/>
      <i/>
      <sz val="10"/>
      <name val="Calibri"/>
    </font>
    <font>
      <b/>
      <sz val="7"/>
      <name val="Calibri"/>
    </font>
    <font>
      <sz val="7"/>
      <color indexed="8"/>
      <name val="Calibri"/>
    </font>
    <font>
      <b/>
      <sz val="7"/>
      <color indexed="8"/>
      <name val="Calibri"/>
    </font>
    <font>
      <sz val="7"/>
      <name val="Calibri"/>
    </font>
    <font>
      <sz val="9"/>
      <color indexed="9"/>
      <name val="Calibri"/>
    </font>
    <font>
      <b/>
      <sz val="10"/>
      <color indexed="9"/>
      <name val="Calibri"/>
    </font>
    <font>
      <b/>
      <sz val="9"/>
      <color indexed="63"/>
      <name val="Calibri"/>
    </font>
    <font>
      <sz val="14"/>
      <color indexed="10"/>
      <name val="Calibri"/>
    </font>
    <font>
      <b/>
      <sz val="11"/>
      <color indexed="10"/>
      <name val="Calibri"/>
    </font>
    <font>
      <b/>
      <sz val="9"/>
      <color indexed="23"/>
      <name val="Calibri"/>
    </font>
    <font>
      <b/>
      <i/>
      <sz val="10"/>
      <color indexed="8"/>
      <name val="Calibri"/>
    </font>
    <font>
      <sz val="10"/>
      <color indexed="10"/>
      <name val="Calibri"/>
    </font>
    <font>
      <b/>
      <sz val="8"/>
      <color indexed="8"/>
      <name val="Calibri"/>
    </font>
    <font>
      <sz val="8"/>
      <color indexed="8"/>
      <name val="Calibri"/>
    </font>
    <font>
      <b/>
      <sz val="8"/>
      <color indexed="10"/>
      <name val="Calibri"/>
    </font>
    <font>
      <b/>
      <sz val="9"/>
      <color indexed="9"/>
      <name val="Calibri"/>
    </font>
    <font>
      <sz val="11"/>
      <color indexed="10"/>
      <name val="Calibri"/>
    </font>
    <font>
      <b/>
      <sz val="11"/>
      <color indexed="8"/>
      <name val="Calibri"/>
    </font>
    <font>
      <b/>
      <sz val="9"/>
      <color indexed="10"/>
      <name val="Calibri"/>
    </font>
    <font>
      <b/>
      <sz val="8"/>
      <color indexed="9"/>
      <name val="Calibri"/>
    </font>
    <font>
      <b/>
      <sz val="10"/>
      <color indexed="10"/>
      <name val="Calibri"/>
    </font>
    <font>
      <sz val="10"/>
      <color indexed="9"/>
      <name val="Calibri"/>
    </font>
    <font>
      <sz val="8"/>
      <color indexed="9"/>
      <name val="Calibri"/>
    </font>
    <font>
      <b/>
      <sz val="8"/>
      <name val="Calibri"/>
    </font>
    <font>
      <b/>
      <sz val="12"/>
      <color indexed="9"/>
      <name val="Calibri"/>
    </font>
    <font>
      <sz val="9"/>
      <name val="Calibri"/>
      <family val="2"/>
    </font>
    <font>
      <sz val="9"/>
      <color indexed="8"/>
      <name val="Calibri"/>
      <family val="2"/>
    </font>
    <font>
      <sz val="11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8"/>
      <name val="Calibri"/>
      <family val="2"/>
    </font>
    <font>
      <b/>
      <sz val="12"/>
      <name val="Calibri"/>
      <family val="2"/>
    </font>
    <font>
      <b/>
      <u/>
      <sz val="12"/>
      <name val="Calibri"/>
      <family val="2"/>
    </font>
    <font>
      <b/>
      <i/>
      <sz val="9"/>
      <name val="Calibri"/>
      <family val="2"/>
    </font>
    <font>
      <b/>
      <i/>
      <sz val="10"/>
      <name val="Calibri"/>
      <family val="2"/>
    </font>
    <font>
      <sz val="36"/>
      <name val="Calibri"/>
      <family val="2"/>
    </font>
    <font>
      <sz val="8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sz val="9"/>
      <color indexed="8"/>
      <name val="Calibri"/>
      <family val="2"/>
    </font>
    <font>
      <sz val="12"/>
      <color indexed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23"/>
      </patternFill>
    </fill>
    <fill>
      <patternFill patternType="solid">
        <fgColor indexed="13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8">
    <xf numFmtId="0" fontId="2" fillId="0" borderId="0" xfId="0" applyFont="1"/>
    <xf numFmtId="0" fontId="2" fillId="0" borderId="1" xfId="0" applyNumberFormat="1" applyFont="1" applyFill="1" applyBorder="1" applyAlignment="1" applyProtection="1"/>
    <xf numFmtId="0" fontId="6" fillId="0" borderId="2" xfId="0" applyNumberFormat="1" applyFont="1" applyFill="1" applyBorder="1" applyAlignment="1" applyProtection="1">
      <alignment horizontal="center" vertical="center"/>
    </xf>
    <xf numFmtId="0" fontId="7" fillId="3" borderId="3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horizontal="left" vertical="center"/>
    </xf>
    <xf numFmtId="0" fontId="9" fillId="0" borderId="5" xfId="0" applyNumberFormat="1" applyFont="1" applyFill="1" applyBorder="1" applyAlignment="1" applyProtection="1">
      <alignment horizontal="left" vertical="center"/>
    </xf>
    <xf numFmtId="0" fontId="6" fillId="0" borderId="5" xfId="0" applyNumberFormat="1" applyFont="1" applyFill="1" applyBorder="1" applyAlignment="1" applyProtection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/>
    </xf>
    <xf numFmtId="0" fontId="11" fillId="0" borderId="5" xfId="0" applyNumberFormat="1" applyFont="1" applyFill="1" applyBorder="1" applyAlignment="1" applyProtection="1">
      <alignment vertical="center"/>
    </xf>
    <xf numFmtId="0" fontId="12" fillId="0" borderId="5" xfId="0" applyNumberFormat="1" applyFont="1" applyFill="1" applyBorder="1" applyAlignment="1" applyProtection="1">
      <alignment vertical="center"/>
    </xf>
    <xf numFmtId="0" fontId="11" fillId="0" borderId="6" xfId="0" applyNumberFormat="1" applyFont="1" applyFill="1" applyBorder="1" applyAlignment="1" applyProtection="1">
      <alignment vertical="center"/>
    </xf>
    <xf numFmtId="0" fontId="11" fillId="0" borderId="7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10" fillId="0" borderId="0" xfId="0" applyNumberFormat="1" applyFont="1" applyFill="1" applyBorder="1" applyAlignment="1" applyProtection="1">
      <alignment vertical="center" wrapText="1"/>
    </xf>
    <xf numFmtId="0" fontId="11" fillId="0" borderId="2" xfId="0" applyNumberFormat="1" applyFont="1" applyFill="1" applyBorder="1" applyAlignment="1" applyProtection="1">
      <alignment vertical="center"/>
    </xf>
    <xf numFmtId="0" fontId="9" fillId="0" borderId="7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  <protection locked="0"/>
    </xf>
    <xf numFmtId="49" fontId="7" fillId="3" borderId="8" xfId="0" applyNumberFormat="1" applyFont="1" applyFill="1" applyBorder="1" applyAlignment="1" applyProtection="1">
      <alignment horizontal="center" vertical="center" wrapText="1"/>
    </xf>
    <xf numFmtId="1" fontId="13" fillId="0" borderId="7" xfId="0" applyNumberFormat="1" applyFont="1" applyFill="1" applyBorder="1" applyAlignment="1" applyProtection="1">
      <alignment vertical="center" wrapText="1"/>
    </xf>
    <xf numFmtId="3" fontId="14" fillId="0" borderId="0" xfId="0" applyNumberFormat="1" applyFont="1" applyFill="1" applyBorder="1" applyAlignment="1" applyProtection="1">
      <alignment vertical="center"/>
    </xf>
    <xf numFmtId="4" fontId="9" fillId="0" borderId="0" xfId="0" applyNumberFormat="1" applyFont="1" applyFill="1" applyBorder="1" applyAlignment="1" applyProtection="1">
      <alignment horizontal="right" vertical="center"/>
      <protection locked="0"/>
    </xf>
    <xf numFmtId="4" fontId="9" fillId="0" borderId="0" xfId="0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Fill="1" applyBorder="1" applyAlignment="1" applyProtection="1">
      <alignment horizontal="right" vertical="center"/>
    </xf>
    <xf numFmtId="4" fontId="15" fillId="0" borderId="0" xfId="0" applyNumberFormat="1" applyFont="1" applyFill="1" applyBorder="1" applyAlignment="1" applyProtection="1">
      <alignment horizontal="right" vertical="center"/>
    </xf>
    <xf numFmtId="4" fontId="10" fillId="0" borderId="0" xfId="0" applyNumberFormat="1" applyFont="1" applyFill="1" applyBorder="1" applyAlignment="1" applyProtection="1">
      <alignment horizontal="right" vertical="center"/>
    </xf>
    <xf numFmtId="4" fontId="9" fillId="0" borderId="7" xfId="0" applyNumberFormat="1" applyFont="1" applyFill="1" applyBorder="1" applyAlignment="1" applyProtection="1">
      <alignment vertical="center"/>
    </xf>
    <xf numFmtId="4" fontId="9" fillId="0" borderId="0" xfId="0" applyNumberFormat="1" applyFont="1" applyFill="1" applyBorder="1" applyAlignment="1" applyProtection="1">
      <alignment vertical="center"/>
    </xf>
    <xf numFmtId="0" fontId="16" fillId="0" borderId="2" xfId="0" applyNumberFormat="1" applyFont="1" applyFill="1" applyBorder="1" applyAlignment="1" applyProtection="1">
      <alignment horizontal="center" vertical="center"/>
    </xf>
    <xf numFmtId="0" fontId="7" fillId="3" borderId="9" xfId="0" applyNumberFormat="1" applyFont="1" applyFill="1" applyBorder="1" applyAlignment="1" applyProtection="1">
      <alignment horizontal="center" vertical="center" wrapText="1"/>
    </xf>
    <xf numFmtId="0" fontId="8" fillId="0" borderId="10" xfId="0" applyNumberFormat="1" applyFont="1" applyFill="1" applyBorder="1" applyAlignment="1" applyProtection="1">
      <alignment vertical="center"/>
    </xf>
    <xf numFmtId="0" fontId="12" fillId="0" borderId="1" xfId="0" applyNumberFormat="1" applyFont="1" applyFill="1" applyBorder="1" applyAlignment="1" applyProtection="1">
      <alignment vertical="center"/>
    </xf>
    <xf numFmtId="0" fontId="11" fillId="0" borderId="1" xfId="0" applyNumberFormat="1" applyFont="1" applyFill="1" applyBorder="1" applyAlignment="1" applyProtection="1">
      <alignment vertical="center"/>
    </xf>
    <xf numFmtId="0" fontId="17" fillId="0" borderId="1" xfId="0" applyNumberFormat="1" applyFont="1" applyFill="1" applyBorder="1" applyAlignment="1" applyProtection="1">
      <alignment vertical="center"/>
    </xf>
    <xf numFmtId="0" fontId="11" fillId="0" borderId="11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vertical="center"/>
    </xf>
    <xf numFmtId="0" fontId="19" fillId="0" borderId="5" xfId="0" applyNumberFormat="1" applyFont="1" applyFill="1" applyBorder="1" applyAlignment="1" applyProtection="1">
      <alignment vertical="center"/>
    </xf>
    <xf numFmtId="0" fontId="16" fillId="0" borderId="5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vertical="center"/>
    </xf>
    <xf numFmtId="3" fontId="5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20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vertical="center" wrapText="1"/>
    </xf>
    <xf numFmtId="0" fontId="14" fillId="0" borderId="0" xfId="0" applyNumberFormat="1" applyFont="1" applyFill="1" applyBorder="1" applyAlignment="1" applyProtection="1">
      <alignment vertical="center" wrapText="1"/>
    </xf>
    <xf numFmtId="0" fontId="9" fillId="0" borderId="2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right" vertical="center"/>
    </xf>
    <xf numFmtId="49" fontId="11" fillId="0" borderId="7" xfId="0" applyNumberFormat="1" applyFont="1" applyFill="1" applyBorder="1" applyAlignment="1" applyProtection="1">
      <alignment horizontal="center" vertical="center"/>
      <protection locked="0"/>
    </xf>
    <xf numFmtId="4" fontId="14" fillId="0" borderId="0" xfId="0" applyNumberFormat="1" applyFont="1" applyFill="1" applyBorder="1" applyAlignment="1" applyProtection="1">
      <alignment vertical="center"/>
    </xf>
    <xf numFmtId="3" fontId="9" fillId="0" borderId="0" xfId="0" applyNumberFormat="1" applyFont="1" applyFill="1" applyBorder="1" applyAlignment="1" applyProtection="1">
      <alignment vertical="center"/>
    </xf>
    <xf numFmtId="4" fontId="9" fillId="0" borderId="2" xfId="0" applyNumberFormat="1" applyFont="1" applyFill="1" applyBorder="1" applyAlignment="1" applyProtection="1">
      <alignment vertical="center"/>
    </xf>
    <xf numFmtId="0" fontId="14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1" fillId="0" borderId="2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right" vertical="center"/>
    </xf>
    <xf numFmtId="4" fontId="22" fillId="0" borderId="0" xfId="0" applyNumberFormat="1" applyFont="1" applyFill="1" applyBorder="1" applyAlignment="1" applyProtection="1">
      <alignment horizontal="right" vertical="center"/>
    </xf>
    <xf numFmtId="4" fontId="19" fillId="0" borderId="0" xfId="0" applyNumberFormat="1" applyFont="1" applyFill="1" applyBorder="1" applyAlignment="1" applyProtection="1">
      <alignment horizontal="right" vertical="center"/>
    </xf>
    <xf numFmtId="4" fontId="12" fillId="0" borderId="0" xfId="0" applyNumberFormat="1" applyFont="1" applyFill="1" applyBorder="1" applyAlignment="1" applyProtection="1">
      <alignment horizontal="right" vertical="center"/>
    </xf>
    <xf numFmtId="4" fontId="23" fillId="0" borderId="0" xfId="0" applyNumberFormat="1" applyFont="1" applyFill="1" applyBorder="1" applyAlignment="1" applyProtection="1">
      <alignment horizontal="right" vertical="center"/>
    </xf>
    <xf numFmtId="0" fontId="22" fillId="0" borderId="2" xfId="0" applyNumberFormat="1" applyFont="1" applyFill="1" applyBorder="1" applyAlignment="1" applyProtection="1">
      <alignment horizontal="right" vertical="center"/>
    </xf>
    <xf numFmtId="4" fontId="24" fillId="0" borderId="0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justify"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0" fontId="14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4" fontId="15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/>
    <xf numFmtId="0" fontId="18" fillId="3" borderId="10" xfId="0" applyNumberFormat="1" applyFont="1" applyFill="1" applyBorder="1" applyAlignment="1" applyProtection="1">
      <alignment vertical="center"/>
    </xf>
    <xf numFmtId="0" fontId="18" fillId="3" borderId="1" xfId="0" applyNumberFormat="1" applyFont="1" applyFill="1" applyBorder="1" applyAlignment="1" applyProtection="1">
      <alignment vertical="center"/>
    </xf>
    <xf numFmtId="4" fontId="11" fillId="0" borderId="1" xfId="0" applyNumberFormat="1" applyFont="1" applyFill="1" applyBorder="1" applyAlignment="1" applyProtection="1">
      <alignment vertical="center"/>
    </xf>
    <xf numFmtId="4" fontId="12" fillId="0" borderId="1" xfId="0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vertical="center"/>
    </xf>
    <xf numFmtId="0" fontId="25" fillId="0" borderId="5" xfId="0" applyNumberFormat="1" applyFont="1" applyFill="1" applyBorder="1" applyAlignment="1" applyProtection="1">
      <alignment vertical="center"/>
    </xf>
    <xf numFmtId="1" fontId="7" fillId="3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16" fillId="0" borderId="6" xfId="0" applyNumberFormat="1" applyFont="1" applyFill="1" applyBorder="1" applyAlignment="1" applyProtection="1">
      <alignment vertical="center"/>
    </xf>
    <xf numFmtId="0" fontId="11" fillId="0" borderId="8" xfId="0" applyNumberFormat="1" applyFont="1" applyFill="1" applyBorder="1" applyAlignment="1" applyProtection="1">
      <alignment vertical="center"/>
    </xf>
    <xf numFmtId="0" fontId="7" fillId="3" borderId="8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0" fontId="11" fillId="0" borderId="0" xfId="0" applyNumberFormat="1" applyFont="1" applyFill="1" applyBorder="1" applyAlignment="1" applyProtection="1">
      <alignment horizontal="left" vertical="center" wrapText="1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left" vertical="center" wrapText="1"/>
    </xf>
    <xf numFmtId="0" fontId="6" fillId="0" borderId="13" xfId="0" applyNumberFormat="1" applyFont="1" applyFill="1" applyBorder="1" applyAlignment="1" applyProtection="1">
      <alignment vertical="center"/>
    </xf>
    <xf numFmtId="0" fontId="19" fillId="0" borderId="2" xfId="0" applyNumberFormat="1" applyFont="1" applyFill="1" applyBorder="1" applyAlignment="1" applyProtection="1">
      <alignment horizontal="left" vertical="center" wrapText="1"/>
    </xf>
    <xf numFmtId="0" fontId="9" fillId="0" borderId="13" xfId="0" applyNumberFormat="1" applyFont="1" applyFill="1" applyBorder="1" applyAlignment="1" applyProtection="1">
      <alignment vertical="center"/>
    </xf>
    <xf numFmtId="0" fontId="9" fillId="0" borderId="2" xfId="0" applyNumberFormat="1" applyFont="1" applyFill="1" applyBorder="1" applyAlignment="1" applyProtection="1">
      <alignment vertical="center"/>
      <protection locked="0"/>
    </xf>
    <xf numFmtId="1" fontId="26" fillId="3" borderId="8" xfId="0" applyNumberFormat="1" applyFont="1" applyFill="1" applyBorder="1" applyAlignment="1" applyProtection="1">
      <alignment horizontal="center" vertical="center" wrapText="1"/>
    </xf>
    <xf numFmtId="4" fontId="11" fillId="0" borderId="0" xfId="0" applyNumberFormat="1" applyFont="1" applyFill="1" applyBorder="1" applyAlignment="1" applyProtection="1">
      <alignment horizontal="right" vertical="center"/>
      <protection locked="0"/>
    </xf>
    <xf numFmtId="4" fontId="11" fillId="0" borderId="0" xfId="0" applyNumberFormat="1" applyFont="1" applyFill="1" applyBorder="1" applyAlignment="1" applyProtection="1">
      <alignment horizontal="right" vertical="center"/>
    </xf>
    <xf numFmtId="4" fontId="11" fillId="0" borderId="13" xfId="0" applyNumberFormat="1" applyFont="1" applyFill="1" applyBorder="1" applyAlignment="1" applyProtection="1">
      <alignment horizontal="right" vertical="center"/>
    </xf>
    <xf numFmtId="4" fontId="9" fillId="0" borderId="0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vertical="center" wrapText="1"/>
    </xf>
    <xf numFmtId="49" fontId="9" fillId="0" borderId="0" xfId="0" applyNumberFormat="1" applyFont="1" applyFill="1" applyBorder="1" applyAlignment="1" applyProtection="1">
      <alignment vertical="center" wrapText="1"/>
      <protection locked="0"/>
    </xf>
    <xf numFmtId="0" fontId="11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NumberFormat="1" applyFont="1" applyFill="1" applyBorder="1" applyAlignment="1" applyProtection="1">
      <alignment horizontal="left" vertical="center"/>
    </xf>
    <xf numFmtId="1" fontId="26" fillId="3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6" fillId="0" borderId="11" xfId="0" applyNumberFormat="1" applyFont="1" applyFill="1" applyBorder="1" applyAlignment="1" applyProtection="1">
      <alignment vertical="center" wrapText="1"/>
    </xf>
    <xf numFmtId="0" fontId="6" fillId="0" borderId="8" xfId="0" applyNumberFormat="1" applyFont="1" applyFill="1" applyBorder="1" applyAlignment="1" applyProtection="1">
      <alignment vertical="center" wrapText="1"/>
    </xf>
    <xf numFmtId="0" fontId="6" fillId="0" borderId="7" xfId="0" applyNumberFormat="1" applyFont="1" applyFill="1" applyBorder="1" applyAlignment="1" applyProtection="1">
      <alignment vertical="center" wrapText="1"/>
    </xf>
    <xf numFmtId="0" fontId="28" fillId="0" borderId="0" xfId="0" applyNumberFormat="1" applyFont="1" applyFill="1" applyBorder="1" applyAlignment="1" applyProtection="1">
      <alignment horizontal="center" vertical="center"/>
    </xf>
    <xf numFmtId="4" fontId="19" fillId="0" borderId="12" xfId="0" applyNumberFormat="1" applyFont="1" applyFill="1" applyBorder="1" applyAlignment="1" applyProtection="1">
      <alignment horizontal="right" vertical="center"/>
    </xf>
    <xf numFmtId="4" fontId="19" fillId="0" borderId="2" xfId="0" applyNumberFormat="1" applyFont="1" applyFill="1" applyBorder="1" applyAlignment="1" applyProtection="1">
      <alignment horizontal="right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29" fillId="3" borderId="3" xfId="0" applyNumberFormat="1" applyFont="1" applyFill="1" applyBorder="1" applyAlignment="1" applyProtection="1">
      <alignment horizontal="center" vertical="center"/>
    </xf>
    <xf numFmtId="0" fontId="11" fillId="0" borderId="4" xfId="0" applyNumberFormat="1" applyFont="1" applyFill="1" applyBorder="1" applyAlignment="1" applyProtection="1">
      <alignment vertical="center"/>
    </xf>
    <xf numFmtId="0" fontId="14" fillId="0" borderId="5" xfId="0" applyNumberFormat="1" applyFont="1" applyFill="1" applyBorder="1" applyAlignment="1" applyProtection="1">
      <alignment horizontal="left" vertical="center"/>
    </xf>
    <xf numFmtId="0" fontId="9" fillId="0" borderId="6" xfId="0" applyNumberFormat="1" applyFont="1" applyFill="1" applyBorder="1" applyAlignment="1" applyProtection="1">
      <alignment horizontal="left" vertical="center"/>
    </xf>
    <xf numFmtId="0" fontId="6" fillId="0" borderId="7" xfId="0" applyNumberFormat="1" applyFont="1" applyFill="1" applyBorder="1" applyAlignment="1" applyProtection="1">
      <alignment vertical="center"/>
    </xf>
    <xf numFmtId="0" fontId="9" fillId="0" borderId="8" xfId="0" applyNumberFormat="1" applyFont="1" applyFill="1" applyBorder="1" applyAlignment="1" applyProtection="1">
      <alignment vertical="center"/>
    </xf>
    <xf numFmtId="1" fontId="26" fillId="3" borderId="8" xfId="0" applyNumberFormat="1" applyFont="1" applyFill="1" applyBorder="1" applyAlignment="1" applyProtection="1">
      <alignment horizontal="center" vertical="center"/>
    </xf>
    <xf numFmtId="0" fontId="30" fillId="0" borderId="0" xfId="0" applyNumberFormat="1" applyFont="1" applyFill="1" applyBorder="1" applyAlignment="1" applyProtection="1">
      <alignment horizontal="center" vertical="center"/>
    </xf>
    <xf numFmtId="43" fontId="5" fillId="0" borderId="0" xfId="0" applyNumberFormat="1" applyFont="1" applyFill="1" applyBorder="1" applyAlignment="1" applyProtection="1">
      <alignment horizontal="right" vertical="center" wrapText="1"/>
    </xf>
    <xf numFmtId="43" fontId="14" fillId="0" borderId="0" xfId="0" applyNumberFormat="1" applyFont="1" applyFill="1" applyBorder="1" applyAlignment="1" applyProtection="1">
      <alignment horizontal="right" vertical="center" wrapText="1"/>
    </xf>
    <xf numFmtId="43" fontId="9" fillId="0" borderId="0" xfId="0" applyNumberFormat="1" applyFont="1" applyFill="1" applyBorder="1" applyAlignment="1" applyProtection="1">
      <alignment horizontal="right" vertical="center" wrapText="1"/>
    </xf>
    <xf numFmtId="4" fontId="30" fillId="0" borderId="0" xfId="0" applyNumberFormat="1" applyFont="1" applyFill="1" applyBorder="1" applyAlignment="1" applyProtection="1">
      <alignment horizontal="center" vertical="center"/>
    </xf>
    <xf numFmtId="4" fontId="11" fillId="0" borderId="0" xfId="0" applyNumberFormat="1" applyFont="1" applyFill="1" applyBorder="1" applyAlignment="1" applyProtection="1">
      <alignment vertical="center"/>
    </xf>
    <xf numFmtId="4" fontId="9" fillId="0" borderId="2" xfId="0" applyNumberFormat="1" applyFont="1" applyFill="1" applyBorder="1" applyAlignment="1" applyProtection="1">
      <alignment vertical="center"/>
      <protection locked="0"/>
    </xf>
    <xf numFmtId="4" fontId="9" fillId="0" borderId="8" xfId="0" applyNumberFormat="1" applyFont="1" applyFill="1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vertical="center" wrapText="1"/>
    </xf>
    <xf numFmtId="0" fontId="11" fillId="0" borderId="2" xfId="0" applyNumberFormat="1" applyFont="1" applyFill="1" applyBorder="1" applyAlignment="1" applyProtection="1">
      <alignment vertical="center" wrapText="1"/>
    </xf>
    <xf numFmtId="0" fontId="11" fillId="0" borderId="7" xfId="0" applyNumberFormat="1" applyFont="1" applyFill="1" applyBorder="1" applyAlignment="1" applyProtection="1">
      <alignment vertical="center" wrapText="1"/>
    </xf>
    <xf numFmtId="0" fontId="9" fillId="0" borderId="8" xfId="0" applyNumberFormat="1" applyFont="1" applyFill="1" applyBorder="1" applyAlignment="1" applyProtection="1">
      <alignment vertical="center" wrapText="1"/>
    </xf>
    <xf numFmtId="0" fontId="9" fillId="0" borderId="2" xfId="0" applyNumberFormat="1" applyFont="1" applyFill="1" applyBorder="1" applyAlignment="1" applyProtection="1">
      <alignment vertical="center" wrapText="1"/>
      <protection locked="0"/>
    </xf>
    <xf numFmtId="4" fontId="5" fillId="0" borderId="0" xfId="0" applyNumberFormat="1" applyFont="1" applyFill="1" applyBorder="1" applyAlignment="1" applyProtection="1">
      <alignment horizontal="right" vertical="center" wrapText="1"/>
    </xf>
    <xf numFmtId="43" fontId="9" fillId="0" borderId="2" xfId="0" applyNumberFormat="1" applyFont="1" applyFill="1" applyBorder="1" applyAlignment="1" applyProtection="1">
      <alignment horizontal="right" vertical="center" wrapText="1"/>
    </xf>
    <xf numFmtId="0" fontId="7" fillId="3" borderId="9" xfId="0" applyNumberFormat="1" applyFont="1" applyFill="1" applyBorder="1" applyAlignment="1" applyProtection="1">
      <alignment horizontal="center" vertical="center"/>
    </xf>
    <xf numFmtId="0" fontId="11" fillId="0" borderId="1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/>
    <xf numFmtId="0" fontId="11" fillId="0" borderId="2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vertical="center"/>
    </xf>
    <xf numFmtId="0" fontId="11" fillId="0" borderId="4" xfId="0" applyNumberFormat="1" applyFont="1" applyFill="1" applyBorder="1" applyAlignment="1" applyProtection="1"/>
    <xf numFmtId="0" fontId="11" fillId="0" borderId="5" xfId="0" applyNumberFormat="1" applyFont="1" applyFill="1" applyBorder="1" applyAlignment="1" applyProtection="1">
      <alignment vertical="top"/>
    </xf>
    <xf numFmtId="0" fontId="11" fillId="0" borderId="5" xfId="0" applyNumberFormat="1" applyFont="1" applyFill="1" applyBorder="1" applyAlignment="1" applyProtection="1">
      <alignment horizontal="left" vertical="top" wrapText="1"/>
    </xf>
    <xf numFmtId="0" fontId="11" fillId="0" borderId="6" xfId="0" applyNumberFormat="1" applyFont="1" applyFill="1" applyBorder="1" applyAlignment="1" applyProtection="1">
      <alignment vertical="top"/>
    </xf>
    <xf numFmtId="0" fontId="11" fillId="0" borderId="7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11" fillId="0" borderId="7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 vertical="top"/>
    </xf>
    <xf numFmtId="0" fontId="12" fillId="0" borderId="0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horizontal="left" vertical="top" wrapText="1"/>
    </xf>
    <xf numFmtId="0" fontId="11" fillId="0" borderId="2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right" vertical="top"/>
    </xf>
    <xf numFmtId="0" fontId="9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2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/>
    <xf numFmtId="4" fontId="9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 vertical="top"/>
    </xf>
    <xf numFmtId="49" fontId="7" fillId="3" borderId="8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vertical="top"/>
    </xf>
    <xf numFmtId="0" fontId="14" fillId="0" borderId="0" xfId="0" applyNumberFormat="1" applyFont="1" applyFill="1" applyBorder="1" applyAlignment="1" applyProtection="1">
      <alignment vertical="top"/>
    </xf>
    <xf numFmtId="4" fontId="14" fillId="0" borderId="0" xfId="0" applyNumberFormat="1" applyFont="1" applyFill="1" applyBorder="1" applyAlignment="1" applyProtection="1">
      <alignment vertical="top"/>
    </xf>
    <xf numFmtId="4" fontId="9" fillId="0" borderId="0" xfId="0" applyNumberFormat="1" applyFont="1" applyFill="1" applyBorder="1" applyAlignment="1" applyProtection="1">
      <alignment horizontal="right" vertical="top"/>
      <protection locked="0"/>
    </xf>
    <xf numFmtId="4" fontId="11" fillId="0" borderId="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4" fontId="6" fillId="0" borderId="0" xfId="0" applyNumberFormat="1" applyFont="1" applyFill="1" applyBorder="1" applyAlignment="1" applyProtection="1">
      <alignment horizontal="right" vertical="top" wrapText="1"/>
    </xf>
    <xf numFmtId="3" fontId="6" fillId="0" borderId="0" xfId="0" applyNumberFormat="1" applyFont="1" applyFill="1" applyBorder="1" applyAlignment="1" applyProtection="1">
      <alignment horizontal="right" vertical="top" wrapText="1"/>
    </xf>
    <xf numFmtId="3" fontId="9" fillId="0" borderId="2" xfId="0" applyNumberFormat="1" applyFont="1" applyFill="1" applyBorder="1" applyAlignment="1" applyProtection="1">
      <alignment vertical="top"/>
    </xf>
    <xf numFmtId="49" fontId="7" fillId="3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vertical="top"/>
    </xf>
    <xf numFmtId="3" fontId="14" fillId="0" borderId="0" xfId="0" applyNumberFormat="1" applyFont="1" applyFill="1" applyBorder="1" applyAlignment="1" applyProtection="1">
      <alignment vertical="top"/>
    </xf>
    <xf numFmtId="4" fontId="11" fillId="0" borderId="0" xfId="0" applyNumberFormat="1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horizontal="right" vertical="top" wrapText="1"/>
    </xf>
    <xf numFmtId="4" fontId="12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Fill="1" applyBorder="1" applyAlignment="1" applyProtection="1">
      <alignment horizontal="left" wrapText="1"/>
    </xf>
    <xf numFmtId="3" fontId="9" fillId="0" borderId="7" xfId="0" applyNumberFormat="1" applyFont="1" applyFill="1" applyBorder="1" applyAlignment="1" applyProtection="1">
      <alignment vertical="top"/>
    </xf>
    <xf numFmtId="0" fontId="28" fillId="0" borderId="0" xfId="0" applyNumberFormat="1" applyFont="1" applyFill="1" applyBorder="1" applyAlignment="1" applyProtection="1">
      <alignment horizontal="center"/>
    </xf>
    <xf numFmtId="4" fontId="5" fillId="0" borderId="0" xfId="0" applyNumberFormat="1" applyFont="1" applyFill="1" applyBorder="1" applyAlignment="1" applyProtection="1">
      <alignment horizontal="left" vertical="top"/>
    </xf>
    <xf numFmtId="4" fontId="9" fillId="0" borderId="7" xfId="0" applyNumberFormat="1" applyFont="1" applyFill="1" applyBorder="1" applyAlignment="1" applyProtection="1">
      <alignment vertical="top"/>
    </xf>
    <xf numFmtId="0" fontId="7" fillId="3" borderId="9" xfId="0" applyNumberFormat="1" applyFont="1" applyFill="1" applyBorder="1" applyAlignment="1" applyProtection="1"/>
    <xf numFmtId="0" fontId="11" fillId="0" borderId="1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left" wrapText="1"/>
    </xf>
    <xf numFmtId="0" fontId="11" fillId="0" borderId="11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horizontal="right" vertical="top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26" fillId="3" borderId="4" xfId="0" applyNumberFormat="1" applyFont="1" applyFill="1" applyBorder="1" applyAlignment="1" applyProtection="1">
      <alignment horizontal="center" vertical="center" wrapText="1"/>
    </xf>
    <xf numFmtId="0" fontId="26" fillId="3" borderId="6" xfId="0" applyNumberFormat="1" applyFont="1" applyFill="1" applyBorder="1" applyAlignment="1" applyProtection="1">
      <alignment horizontal="center" vertical="center" wrapText="1"/>
    </xf>
    <xf numFmtId="0" fontId="19" fillId="0" borderId="5" xfId="0" applyNumberFormat="1" applyFont="1" applyFill="1" applyBorder="1" applyAlignment="1" applyProtection="1">
      <alignment vertical="top"/>
    </xf>
    <xf numFmtId="0" fontId="31" fillId="0" borderId="5" xfId="0" applyNumberFormat="1" applyFont="1" applyFill="1" applyBorder="1" applyAlignment="1" applyProtection="1">
      <alignment vertical="top"/>
    </xf>
    <xf numFmtId="0" fontId="12" fillId="0" borderId="5" xfId="0" applyNumberFormat="1" applyFont="1" applyFill="1" applyBorder="1" applyAlignment="1" applyProtection="1">
      <alignment vertical="top"/>
    </xf>
    <xf numFmtId="0" fontId="12" fillId="0" borderId="6" xfId="0" applyNumberFormat="1" applyFont="1" applyFill="1" applyBorder="1" applyAlignment="1" applyProtection="1">
      <alignment horizontal="center" vertical="top"/>
    </xf>
    <xf numFmtId="0" fontId="12" fillId="0" borderId="7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7" fillId="3" borderId="7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vertical="top"/>
    </xf>
    <xf numFmtId="0" fontId="12" fillId="0" borderId="0" xfId="0" applyNumberFormat="1" applyFont="1" applyFill="1" applyBorder="1" applyAlignment="1" applyProtection="1">
      <alignment horizontal="left" vertical="top"/>
    </xf>
    <xf numFmtId="0" fontId="12" fillId="0" borderId="2" xfId="0" applyNumberFormat="1" applyFont="1" applyFill="1" applyBorder="1" applyAlignment="1" applyProtection="1">
      <alignment horizontal="center" vertical="top"/>
    </xf>
    <xf numFmtId="0" fontId="12" fillId="0" borderId="7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>
      <alignment horizontal="center"/>
      <protection locked="0"/>
    </xf>
    <xf numFmtId="0" fontId="12" fillId="0" borderId="7" xfId="0" applyNumberFormat="1" applyFont="1" applyFill="1" applyBorder="1" applyAlignment="1" applyProtection="1">
      <alignment vertical="center"/>
    </xf>
    <xf numFmtId="0" fontId="14" fillId="0" borderId="0" xfId="0" applyNumberFormat="1" applyFont="1" applyFill="1" applyBorder="1" applyAlignment="1" applyProtection="1"/>
    <xf numFmtId="0" fontId="26" fillId="3" borderId="7" xfId="0" applyNumberFormat="1" applyFont="1" applyFill="1" applyBorder="1" applyAlignment="1" applyProtection="1">
      <alignment horizontal="center" vertical="center" wrapText="1"/>
    </xf>
    <xf numFmtId="0" fontId="26" fillId="3" borderId="2" xfId="0" applyNumberFormat="1" applyFont="1" applyFill="1" applyBorder="1" applyAlignment="1" applyProtection="1">
      <alignment horizontal="center" vertical="center" wrapText="1"/>
    </xf>
    <xf numFmtId="4" fontId="19" fillId="0" borderId="0" xfId="0" applyNumberFormat="1" applyFont="1" applyFill="1" applyBorder="1" applyAlignment="1" applyProtection="1">
      <alignment horizontal="right" vertical="top"/>
    </xf>
    <xf numFmtId="4" fontId="12" fillId="0" borderId="0" xfId="0" applyNumberFormat="1" applyFont="1" applyFill="1" applyBorder="1" applyAlignment="1" applyProtection="1">
      <alignment horizontal="right" vertical="top"/>
    </xf>
    <xf numFmtId="4" fontId="14" fillId="0" borderId="0" xfId="0" applyNumberFormat="1" applyFont="1" applyFill="1" applyBorder="1" applyAlignment="1" applyProtection="1">
      <alignment horizontal="right" vertical="top"/>
      <protection locked="0"/>
    </xf>
    <xf numFmtId="3" fontId="12" fillId="0" borderId="0" xfId="0" applyNumberFormat="1" applyFont="1" applyFill="1" applyBorder="1" applyAlignment="1" applyProtection="1">
      <alignment vertical="top"/>
    </xf>
    <xf numFmtId="43" fontId="14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>
      <alignment vertical="center"/>
      <protection locked="0"/>
    </xf>
    <xf numFmtId="0" fontId="12" fillId="0" borderId="0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>
      <alignment vertical="center"/>
      <protection locked="0"/>
    </xf>
    <xf numFmtId="4" fontId="14" fillId="0" borderId="0" xfId="0" applyNumberFormat="1" applyFont="1" applyFill="1" applyBorder="1" applyAlignment="1" applyProtection="1">
      <alignment horizontal="right" vertical="top"/>
    </xf>
    <xf numFmtId="3" fontId="12" fillId="0" borderId="0" xfId="0" applyNumberFormat="1" applyFont="1" applyFill="1" applyBorder="1" applyAlignment="1" applyProtection="1"/>
    <xf numFmtId="4" fontId="12" fillId="0" borderId="0" xfId="0" applyNumberFormat="1" applyFont="1" applyFill="1" applyBorder="1" applyAlignment="1" applyProtection="1"/>
    <xf numFmtId="0" fontId="26" fillId="3" borderId="10" xfId="0" applyNumberFormat="1" applyFont="1" applyFill="1" applyBorder="1" applyAlignment="1" applyProtection="1">
      <alignment horizontal="center" vertical="center" wrapText="1"/>
    </xf>
    <xf numFmtId="0" fontId="26" fillId="3" borderId="11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top"/>
    </xf>
    <xf numFmtId="0" fontId="19" fillId="0" borderId="1" xfId="0" applyNumberFormat="1" applyFont="1" applyFill="1" applyBorder="1" applyAlignment="1" applyProtection="1">
      <alignment vertical="top"/>
    </xf>
    <xf numFmtId="0" fontId="31" fillId="0" borderId="1" xfId="0" applyNumberFormat="1" applyFont="1" applyFill="1" applyBorder="1" applyAlignment="1" applyProtection="1">
      <alignment vertical="top"/>
    </xf>
    <xf numFmtId="0" fontId="12" fillId="0" borderId="1" xfId="0" applyNumberFormat="1" applyFont="1" applyFill="1" applyBorder="1" applyAlignment="1" applyProtection="1">
      <alignment vertical="top"/>
    </xf>
    <xf numFmtId="0" fontId="12" fillId="0" borderId="11" xfId="0" applyNumberFormat="1" applyFont="1" applyFill="1" applyBorder="1" applyAlignment="1" applyProtection="1">
      <alignment horizontal="center" vertical="top"/>
    </xf>
    <xf numFmtId="3" fontId="26" fillId="0" borderId="5" xfId="0" applyNumberFormat="1" applyFont="1" applyFill="1" applyBorder="1" applyAlignment="1" applyProtection="1"/>
    <xf numFmtId="0" fontId="12" fillId="0" borderId="5" xfId="0" applyNumberFormat="1" applyFont="1" applyFill="1" applyBorder="1" applyAlignment="1" applyProtection="1"/>
    <xf numFmtId="4" fontId="12" fillId="0" borderId="5" xfId="0" applyNumberFormat="1" applyFont="1" applyFill="1" applyBorder="1" applyAlignment="1" applyProtection="1"/>
    <xf numFmtId="3" fontId="12" fillId="0" borderId="5" xfId="0" applyNumberFormat="1" applyFont="1" applyFill="1" applyBorder="1" applyAlignment="1" applyProtection="1"/>
    <xf numFmtId="0" fontId="32" fillId="0" borderId="0" xfId="0" applyNumberFormat="1" applyFont="1" applyFill="1" applyBorder="1" applyAlignment="1" applyProtection="1"/>
    <xf numFmtId="3" fontId="32" fillId="0" borderId="0" xfId="0" applyNumberFormat="1" applyFont="1" applyFill="1" applyBorder="1" applyAlignment="1" applyProtection="1"/>
    <xf numFmtId="4" fontId="32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protection locked="0"/>
    </xf>
    <xf numFmtId="0" fontId="5" fillId="0" borderId="0" xfId="0" applyNumberFormat="1" applyFont="1" applyFill="1" applyBorder="1" applyAlignment="1" applyProtection="1">
      <alignment horizontal="center" vertical="center"/>
    </xf>
    <xf numFmtId="11" fontId="14" fillId="0" borderId="2" xfId="0" applyNumberFormat="1" applyFont="1" applyFill="1" applyBorder="1" applyAlignment="1" applyProtection="1"/>
    <xf numFmtId="0" fontId="26" fillId="3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31" fillId="0" borderId="6" xfId="0" applyNumberFormat="1" applyFont="1" applyFill="1" applyBorder="1" applyAlignment="1" applyProtection="1"/>
    <xf numFmtId="0" fontId="20" fillId="0" borderId="2" xfId="0" applyNumberFormat="1" applyFont="1" applyFill="1" applyBorder="1" applyAlignment="1" applyProtection="1">
      <alignment horizontal="left" vertical="top"/>
    </xf>
    <xf numFmtId="0" fontId="5" fillId="0" borderId="7" xfId="0" applyNumberFormat="1" applyFont="1" applyFill="1" applyBorder="1" applyAlignment="1" applyProtection="1">
      <alignment horizontal="center" vertical="top"/>
    </xf>
    <xf numFmtId="0" fontId="14" fillId="0" borderId="0" xfId="0" applyNumberFormat="1" applyFont="1" applyFill="1" applyBorder="1" applyAlignment="1" applyProtection="1">
      <alignment horizontal="left" vertical="top"/>
    </xf>
    <xf numFmtId="0" fontId="14" fillId="0" borderId="0" xfId="0" applyNumberFormat="1" applyFont="1" applyFill="1" applyBorder="1" applyAlignment="1" applyProtection="1">
      <alignment horizontal="right"/>
    </xf>
    <xf numFmtId="0" fontId="26" fillId="3" borderId="8" xfId="0" applyNumberFormat="1" applyFont="1" applyFill="1" applyBorder="1" applyAlignment="1" applyProtection="1">
      <alignment horizontal="center" vertical="center" wrapText="1"/>
    </xf>
    <xf numFmtId="0" fontId="20" fillId="0" borderId="2" xfId="0" applyNumberFormat="1" applyFont="1" applyFill="1" applyBorder="1" applyAlignment="1" applyProtection="1">
      <alignment vertical="top"/>
    </xf>
    <xf numFmtId="4" fontId="5" fillId="0" borderId="0" xfId="0" applyNumberFormat="1" applyFont="1" applyFill="1" applyBorder="1" applyAlignment="1" applyProtection="1">
      <alignment horizontal="right" vertical="top"/>
      <protection locked="0"/>
    </xf>
    <xf numFmtId="4" fontId="20" fillId="0" borderId="0" xfId="0" applyNumberFormat="1" applyFont="1" applyFill="1" applyBorder="1" applyAlignment="1" applyProtection="1">
      <alignment horizontal="right" vertical="top"/>
    </xf>
    <xf numFmtId="4" fontId="20" fillId="0" borderId="2" xfId="0" applyNumberFormat="1" applyFont="1" applyFill="1" applyBorder="1" applyAlignment="1" applyProtection="1">
      <alignment horizontal="right" vertical="top"/>
    </xf>
    <xf numFmtId="3" fontId="26" fillId="3" borderId="8" xfId="0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right" vertical="top"/>
    </xf>
    <xf numFmtId="4" fontId="26" fillId="3" borderId="8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26" fillId="3" borderId="9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top"/>
    </xf>
    <xf numFmtId="4" fontId="5" fillId="0" borderId="1" xfId="0" applyNumberFormat="1" applyFont="1" applyFill="1" applyBorder="1" applyAlignment="1" applyProtection="1">
      <alignment vertical="top"/>
    </xf>
    <xf numFmtId="4" fontId="19" fillId="0" borderId="1" xfId="0" applyNumberFormat="1" applyFont="1" applyFill="1" applyBorder="1" applyAlignment="1" applyProtection="1">
      <alignment vertical="top"/>
    </xf>
    <xf numFmtId="4" fontId="12" fillId="0" borderId="1" xfId="0" applyNumberFormat="1" applyFont="1" applyFill="1" applyBorder="1" applyAlignment="1" applyProtection="1">
      <alignment vertical="top"/>
    </xf>
    <xf numFmtId="4" fontId="31" fillId="0" borderId="1" xfId="0" applyNumberFormat="1" applyFont="1" applyFill="1" applyBorder="1" applyAlignment="1" applyProtection="1">
      <alignment vertical="top"/>
    </xf>
    <xf numFmtId="4" fontId="31" fillId="0" borderId="11" xfId="0" applyNumberFormat="1" applyFont="1" applyFill="1" applyBorder="1" applyAlignment="1" applyProtection="1">
      <alignment vertical="top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top"/>
    </xf>
    <xf numFmtId="0" fontId="5" fillId="0" borderId="5" xfId="0" applyNumberFormat="1" applyFont="1" applyFill="1" applyBorder="1" applyAlignment="1" applyProtection="1">
      <alignment vertical="top"/>
    </xf>
    <xf numFmtId="4" fontId="5" fillId="0" borderId="5" xfId="0" applyNumberFormat="1" applyFont="1" applyFill="1" applyBorder="1" applyAlignment="1" applyProtection="1">
      <alignment vertical="top"/>
    </xf>
    <xf numFmtId="4" fontId="19" fillId="0" borderId="5" xfId="0" applyNumberFormat="1" applyFont="1" applyFill="1" applyBorder="1" applyAlignment="1" applyProtection="1">
      <alignment vertical="top"/>
    </xf>
    <xf numFmtId="4" fontId="12" fillId="0" borderId="5" xfId="0" applyNumberFormat="1" applyFont="1" applyFill="1" applyBorder="1" applyAlignment="1" applyProtection="1">
      <alignment vertical="top"/>
    </xf>
    <xf numFmtId="4" fontId="31" fillId="0" borderId="5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33" fillId="0" borderId="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/>
    <xf numFmtId="0" fontId="34" fillId="0" borderId="1" xfId="0" applyNumberFormat="1" applyFont="1" applyFill="1" applyBorder="1" applyAlignment="1" applyProtection="1"/>
    <xf numFmtId="0" fontId="33" fillId="0" borderId="1" xfId="0" applyNumberFormat="1" applyFont="1" applyFill="1" applyBorder="1" applyAlignment="1" applyProtection="1"/>
    <xf numFmtId="0" fontId="34" fillId="0" borderId="14" xfId="0" applyNumberFormat="1" applyFont="1" applyFill="1" applyBorder="1" applyAlignment="1" applyProtection="1"/>
    <xf numFmtId="37" fontId="36" fillId="3" borderId="15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vertical="top" wrapText="1"/>
    </xf>
    <xf numFmtId="0" fontId="33" fillId="0" borderId="2" xfId="0" applyNumberFormat="1" applyFont="1" applyFill="1" applyBorder="1" applyAlignment="1" applyProtection="1"/>
    <xf numFmtId="37" fontId="36" fillId="3" borderId="15" xfId="0" applyNumberFormat="1" applyFont="1" applyFill="1" applyBorder="1" applyAlignment="1" applyProtection="1">
      <alignment horizontal="center" vertical="center" wrapText="1"/>
    </xf>
    <xf numFmtId="0" fontId="33" fillId="0" borderId="5" xfId="0" applyNumberFormat="1" applyFont="1" applyFill="1" applyBorder="1" applyAlignment="1" applyProtection="1">
      <alignment horizontal="left"/>
    </xf>
    <xf numFmtId="0" fontId="34" fillId="0" borderId="0" xfId="0" applyNumberFormat="1" applyFont="1" applyFill="1" applyBorder="1" applyAlignment="1" applyProtection="1"/>
    <xf numFmtId="0" fontId="33" fillId="0" borderId="0" xfId="0" applyNumberFormat="1" applyFont="1" applyFill="1" applyBorder="1" applyAlignment="1" applyProtection="1">
      <alignment horizontal="center"/>
    </xf>
    <xf numFmtId="0" fontId="35" fillId="3" borderId="7" xfId="0" applyNumberFormat="1" applyFont="1" applyFill="1" applyBorder="1" applyAlignment="1" applyProtection="1">
      <alignment horizontal="center"/>
    </xf>
    <xf numFmtId="49" fontId="7" fillId="3" borderId="0" xfId="0" applyNumberFormat="1" applyFont="1" applyFill="1" applyBorder="1" applyAlignment="1" applyProtection="1">
      <alignment horizontal="center"/>
    </xf>
    <xf numFmtId="49" fontId="26" fillId="3" borderId="0" xfId="0" applyNumberFormat="1" applyFont="1" applyFill="1" applyBorder="1" applyAlignment="1" applyProtection="1">
      <alignment horizontal="center"/>
    </xf>
    <xf numFmtId="49" fontId="26" fillId="3" borderId="2" xfId="0" applyNumberFormat="1" applyFont="1" applyFill="1" applyBorder="1" applyAlignment="1" applyProtection="1">
      <alignment horizontal="center"/>
    </xf>
    <xf numFmtId="0" fontId="34" fillId="0" borderId="7" xfId="0" applyNumberFormat="1" applyFont="1" applyFill="1" applyBorder="1" applyAlignment="1" applyProtection="1"/>
    <xf numFmtId="0" fontId="34" fillId="0" borderId="0" xfId="0" applyNumberFormat="1" applyFont="1" applyFill="1" applyBorder="1" applyAlignment="1" applyProtection="1">
      <alignment horizontal="left" vertical="center" wrapText="1"/>
    </xf>
    <xf numFmtId="0" fontId="34" fillId="0" borderId="10" xfId="0" applyNumberFormat="1" applyFont="1" applyFill="1" applyBorder="1" applyAlignment="1" applyProtection="1"/>
    <xf numFmtId="0" fontId="34" fillId="0" borderId="11" xfId="0" applyNumberFormat="1" applyFont="1" applyFill="1" applyBorder="1" applyAlignment="1" applyProtection="1">
      <alignment wrapText="1"/>
    </xf>
    <xf numFmtId="0" fontId="16" fillId="0" borderId="9" xfId="0" applyNumberFormat="1" applyFont="1" applyFill="1" applyBorder="1" applyAlignment="1" applyProtection="1">
      <alignment horizontal="left" wrapText="1"/>
    </xf>
    <xf numFmtId="4" fontId="34" fillId="0" borderId="16" xfId="0" applyNumberFormat="1" applyFont="1" applyFill="1" applyBorder="1" applyAlignment="1" applyProtection="1">
      <alignment horizontal="center"/>
    </xf>
    <xf numFmtId="4" fontId="34" fillId="0" borderId="17" xfId="0" applyNumberFormat="1" applyFont="1" applyFill="1" applyBorder="1" applyAlignment="1" applyProtection="1">
      <alignment horizontal="right" vertical="center" wrapText="1"/>
    </xf>
    <xf numFmtId="49" fontId="34" fillId="0" borderId="18" xfId="0" applyNumberFormat="1" applyFont="1" applyFill="1" applyBorder="1" applyAlignment="1" applyProtection="1">
      <alignment horizontal="right"/>
    </xf>
    <xf numFmtId="4" fontId="9" fillId="0" borderId="7" xfId="0" applyNumberFormat="1" applyFont="1" applyFill="1" applyBorder="1" applyAlignment="1" applyProtection="1">
      <alignment vertical="top" wrapText="1"/>
    </xf>
    <xf numFmtId="0" fontId="33" fillId="0" borderId="2" xfId="0" applyNumberFormat="1" applyFont="1" applyFill="1" applyBorder="1" applyAlignment="1" applyProtection="1">
      <alignment horizontal="center"/>
    </xf>
    <xf numFmtId="0" fontId="34" fillId="0" borderId="16" xfId="0" applyNumberFormat="1" applyFont="1" applyFill="1" applyBorder="1" applyAlignment="1" applyProtection="1">
      <alignment horizontal="center"/>
    </xf>
    <xf numFmtId="4" fontId="33" fillId="0" borderId="17" xfId="0" applyNumberFormat="1" applyFont="1" applyFill="1" applyBorder="1" applyAlignment="1" applyProtection="1">
      <alignment horizontal="right"/>
    </xf>
    <xf numFmtId="4" fontId="33" fillId="0" borderId="17" xfId="0" applyNumberFormat="1" applyFont="1" applyFill="1" applyBorder="1" applyAlignment="1" applyProtection="1">
      <alignment horizontal="right" vertical="center" wrapText="1"/>
    </xf>
    <xf numFmtId="4" fontId="34" fillId="0" borderId="18" xfId="0" applyNumberFormat="1" applyFont="1" applyFill="1" applyBorder="1" applyAlignment="1" applyProtection="1">
      <alignment horizontal="right"/>
    </xf>
    <xf numFmtId="4" fontId="6" fillId="0" borderId="7" xfId="0" applyNumberFormat="1" applyFont="1" applyFill="1" applyBorder="1" applyAlignment="1" applyProtection="1">
      <alignment vertical="top" wrapText="1"/>
    </xf>
    <xf numFmtId="0" fontId="33" fillId="0" borderId="8" xfId="0" applyNumberFormat="1" applyFont="1" applyFill="1" applyBorder="1" applyAlignment="1" applyProtection="1">
      <alignment horizontal="center"/>
    </xf>
    <xf numFmtId="37" fontId="36" fillId="3" borderId="15" xfId="0" applyNumberFormat="1" applyFont="1" applyFill="1" applyBorder="1" applyAlignment="1" applyProtection="1">
      <alignment horizontal="center" wrapText="1"/>
    </xf>
    <xf numFmtId="4" fontId="9" fillId="0" borderId="10" xfId="0" applyNumberFormat="1" applyFont="1" applyFill="1" applyBorder="1" applyAlignment="1" applyProtection="1">
      <alignment vertical="top" wrapText="1"/>
    </xf>
    <xf numFmtId="4" fontId="34" fillId="0" borderId="17" xfId="0" applyNumberFormat="1" applyFont="1" applyFill="1" applyBorder="1" applyAlignment="1" applyProtection="1">
      <alignment horizontal="right"/>
    </xf>
    <xf numFmtId="4" fontId="6" fillId="0" borderId="10" xfId="0" applyNumberFormat="1" applyFont="1" applyFill="1" applyBorder="1" applyAlignment="1" applyProtection="1">
      <alignment vertical="top" wrapText="1"/>
    </xf>
    <xf numFmtId="4" fontId="6" fillId="0" borderId="3" xfId="0" applyNumberFormat="1" applyFont="1" applyFill="1" applyBorder="1" applyAlignment="1" applyProtection="1">
      <alignment horizontal="center" vertical="top" wrapText="1"/>
    </xf>
    <xf numFmtId="4" fontId="34" fillId="0" borderId="0" xfId="0" applyNumberFormat="1" applyFont="1" applyFill="1" applyBorder="1" applyAlignment="1" applyProtection="1"/>
    <xf numFmtId="4" fontId="6" fillId="0" borderId="9" xfId="0" applyNumberFormat="1" applyFont="1" applyFill="1" applyBorder="1" applyAlignment="1" applyProtection="1">
      <alignment horizontal="center" vertical="top" wrapText="1"/>
    </xf>
    <xf numFmtId="0" fontId="35" fillId="3" borderId="10" xfId="0" applyNumberFormat="1" applyFont="1" applyFill="1" applyBorder="1" applyAlignment="1" applyProtection="1">
      <alignment horizontal="center"/>
    </xf>
    <xf numFmtId="49" fontId="7" fillId="3" borderId="1" xfId="0" applyNumberFormat="1" applyFont="1" applyFill="1" applyBorder="1" applyAlignment="1" applyProtection="1">
      <alignment horizontal="center"/>
    </xf>
    <xf numFmtId="49" fontId="26" fillId="3" borderId="1" xfId="0" applyNumberFormat="1" applyFont="1" applyFill="1" applyBorder="1" applyAlignment="1" applyProtection="1">
      <alignment horizontal="center"/>
    </xf>
    <xf numFmtId="49" fontId="26" fillId="3" borderId="11" xfId="0" applyNumberFormat="1" applyFont="1" applyFill="1" applyBorder="1" applyAlignment="1" applyProtection="1">
      <alignment horizontal="center"/>
    </xf>
    <xf numFmtId="0" fontId="34" fillId="0" borderId="18" xfId="0" applyNumberFormat="1" applyFont="1" applyFill="1" applyBorder="1" applyAlignment="1" applyProtection="1">
      <alignment horizontal="right"/>
    </xf>
    <xf numFmtId="4" fontId="16" fillId="0" borderId="16" xfId="0" applyNumberFormat="1" applyFont="1" applyFill="1" applyBorder="1" applyAlignment="1" applyProtection="1">
      <alignment horizontal="right" wrapText="1"/>
    </xf>
    <xf numFmtId="4" fontId="16" fillId="0" borderId="18" xfId="0" applyNumberFormat="1" applyFont="1" applyFill="1" applyBorder="1" applyAlignment="1" applyProtection="1">
      <alignment horizontal="right" wrapText="1"/>
    </xf>
    <xf numFmtId="4" fontId="16" fillId="0" borderId="16" xfId="0" applyNumberFormat="1" applyFont="1" applyFill="1" applyBorder="1" applyAlignment="1" applyProtection="1">
      <alignment horizontal="right"/>
    </xf>
    <xf numFmtId="4" fontId="16" fillId="0" borderId="18" xfId="0" applyNumberFormat="1" applyFont="1" applyFill="1" applyBorder="1" applyAlignment="1" applyProtection="1">
      <alignment horizontal="right"/>
    </xf>
    <xf numFmtId="4" fontId="16" fillId="0" borderId="15" xfId="0" applyNumberFormat="1" applyFont="1" applyFill="1" applyBorder="1" applyAlignment="1" applyProtection="1">
      <alignment horizontal="right" vertical="center" wrapText="1"/>
    </xf>
    <xf numFmtId="0" fontId="34" fillId="0" borderId="2" xfId="0" applyNumberFormat="1" applyFont="1" applyFill="1" applyBorder="1" applyAlignment="1" applyProtection="1"/>
    <xf numFmtId="0" fontId="34" fillId="0" borderId="8" xfId="0" applyNumberFormat="1" applyFont="1" applyFill="1" applyBorder="1" applyAlignment="1" applyProtection="1"/>
    <xf numFmtId="0" fontId="36" fillId="3" borderId="15" xfId="0" applyNumberFormat="1" applyFont="1" applyFill="1" applyBorder="1" applyAlignment="1" applyProtection="1">
      <alignment horizontal="center" vertical="center"/>
    </xf>
    <xf numFmtId="49" fontId="34" fillId="0" borderId="5" xfId="0" applyNumberFormat="1" applyFont="1" applyFill="1" applyBorder="1" applyAlignment="1" applyProtection="1">
      <alignment horizontal="left" vertical="center" wrapText="1"/>
    </xf>
    <xf numFmtId="0" fontId="16" fillId="0" borderId="6" xfId="0" applyNumberFormat="1" applyFont="1" applyFill="1" applyBorder="1" applyAlignment="1" applyProtection="1">
      <alignment horizontal="justify" vertical="top" wrapText="1"/>
    </xf>
    <xf numFmtId="0" fontId="34" fillId="0" borderId="0" xfId="0" applyNumberFormat="1" applyFont="1" applyFill="1" applyBorder="1" applyAlignment="1" applyProtection="1">
      <alignment horizontal="left"/>
    </xf>
    <xf numFmtId="49" fontId="34" fillId="0" borderId="1" xfId="0" applyNumberFormat="1" applyFont="1" applyFill="1" applyBorder="1" applyAlignment="1" applyProtection="1">
      <alignment horizontal="justify" vertical="center" wrapText="1"/>
    </xf>
    <xf numFmtId="0" fontId="16" fillId="0" borderId="11" xfId="0" applyNumberFormat="1" applyFont="1" applyFill="1" applyBorder="1" applyAlignment="1" applyProtection="1">
      <alignment horizontal="justify" vertical="top" wrapText="1"/>
    </xf>
    <xf numFmtId="0" fontId="36" fillId="3" borderId="15" xfId="0" applyNumberFormat="1" applyFont="1" applyFill="1" applyBorder="1" applyAlignment="1" applyProtection="1">
      <alignment horizontal="center" vertical="center" wrapText="1"/>
    </xf>
    <xf numFmtId="4" fontId="16" fillId="0" borderId="18" xfId="0" applyNumberFormat="1" applyFont="1" applyFill="1" applyBorder="1" applyAlignment="1" applyProtection="1">
      <alignment horizontal="right" vertical="top" wrapText="1"/>
    </xf>
    <xf numFmtId="0" fontId="37" fillId="0" borderId="2" xfId="0" applyNumberFormat="1" applyFont="1" applyFill="1" applyBorder="1" applyAlignment="1" applyProtection="1">
      <alignment horizontal="center"/>
    </xf>
    <xf numFmtId="0" fontId="37" fillId="0" borderId="0" xfId="0" applyNumberFormat="1" applyFont="1" applyFill="1" applyBorder="1" applyAlignment="1" applyProtection="1">
      <alignment horizontal="center"/>
    </xf>
    <xf numFmtId="0" fontId="16" fillId="0" borderId="5" xfId="0" applyNumberFormat="1" applyFont="1" applyFill="1" applyBorder="1" applyAlignment="1" applyProtection="1"/>
    <xf numFmtId="0" fontId="36" fillId="3" borderId="4" xfId="0" applyNumberFormat="1" applyFont="1" applyFill="1" applyBorder="1" applyAlignment="1" applyProtection="1">
      <alignment horizontal="center" vertical="center"/>
    </xf>
    <xf numFmtId="0" fontId="34" fillId="0" borderId="4" xfId="0" applyNumberFormat="1" applyFont="1" applyFill="1" applyBorder="1" applyAlignment="1" applyProtection="1">
      <alignment horizontal="justify" vertical="center" wrapText="1"/>
    </xf>
    <xf numFmtId="0" fontId="34" fillId="0" borderId="5" xfId="0" applyNumberFormat="1" applyFont="1" applyFill="1" applyBorder="1" applyAlignment="1" applyProtection="1">
      <alignment horizontal="justify" vertical="center" wrapText="1"/>
    </xf>
    <xf numFmtId="0" fontId="33" fillId="0" borderId="5" xfId="0" applyNumberFormat="1" applyFont="1" applyFill="1" applyBorder="1" applyAlignment="1" applyProtection="1">
      <alignment horizontal="justify" vertical="center" wrapText="1"/>
    </xf>
    <xf numFmtId="0" fontId="33" fillId="0" borderId="6" xfId="0" applyNumberFormat="1" applyFont="1" applyFill="1" applyBorder="1" applyAlignment="1" applyProtection="1">
      <alignment horizontal="justify" vertical="center" wrapText="1"/>
    </xf>
    <xf numFmtId="0" fontId="16" fillId="0" borderId="3" xfId="0" applyNumberFormat="1" applyFont="1" applyFill="1" applyBorder="1" applyAlignment="1" applyProtection="1">
      <alignment horizontal="justify" vertical="center" wrapText="1"/>
    </xf>
    <xf numFmtId="49" fontId="35" fillId="3" borderId="7" xfId="0" applyNumberFormat="1" applyFont="1" applyFill="1" applyBorder="1" applyAlignment="1" applyProtection="1">
      <alignment horizontal="center"/>
    </xf>
    <xf numFmtId="0" fontId="36" fillId="3" borderId="1" xfId="0" applyNumberFormat="1" applyFont="1" applyFill="1" applyBorder="1" applyAlignment="1" applyProtection="1">
      <alignment horizontal="center" vertical="center"/>
    </xf>
    <xf numFmtId="0" fontId="36" fillId="3" borderId="11" xfId="0" applyNumberFormat="1" applyFont="1" applyFill="1" applyBorder="1" applyAlignment="1" applyProtection="1">
      <alignment horizontal="center" vertical="center"/>
    </xf>
    <xf numFmtId="0" fontId="34" fillId="0" borderId="10" xfId="0" applyNumberFormat="1" applyFont="1" applyFill="1" applyBorder="1" applyAlignment="1" applyProtection="1">
      <alignment horizontal="justify" vertical="center" wrapText="1"/>
    </xf>
    <xf numFmtId="0" fontId="33" fillId="0" borderId="1" xfId="0" applyNumberFormat="1" applyFont="1" applyFill="1" applyBorder="1" applyAlignment="1" applyProtection="1">
      <alignment horizontal="justify" vertical="center" wrapText="1"/>
    </xf>
    <xf numFmtId="49" fontId="33" fillId="0" borderId="11" xfId="0" applyNumberFormat="1" applyFont="1" applyFill="1" applyBorder="1" applyAlignment="1" applyProtection="1">
      <alignment horizontal="justify" vertical="center" wrapText="1"/>
    </xf>
    <xf numFmtId="0" fontId="16" fillId="0" borderId="9" xfId="0" applyNumberFormat="1" applyFont="1" applyFill="1" applyBorder="1" applyAlignment="1" applyProtection="1">
      <alignment horizontal="justify" vertical="center" wrapText="1"/>
    </xf>
    <xf numFmtId="0" fontId="34" fillId="0" borderId="16" xfId="0" applyNumberFormat="1" applyFont="1" applyFill="1" applyBorder="1" applyAlignment="1" applyProtection="1">
      <alignment horizontal="justify" vertical="center" wrapText="1"/>
    </xf>
    <xf numFmtId="49" fontId="34" fillId="0" borderId="18" xfId="0" applyNumberFormat="1" applyFont="1" applyFill="1" applyBorder="1" applyAlignment="1" applyProtection="1">
      <alignment horizontal="justify" vertical="center" wrapText="1"/>
    </xf>
    <xf numFmtId="49" fontId="35" fillId="3" borderId="10" xfId="0" applyNumberFormat="1" applyFont="1" applyFill="1" applyBorder="1" applyAlignment="1" applyProtection="1">
      <alignment horizontal="center"/>
    </xf>
    <xf numFmtId="49" fontId="34" fillId="0" borderId="18" xfId="0" applyNumberFormat="1" applyFont="1" applyFill="1" applyBorder="1" applyAlignment="1" applyProtection="1">
      <alignment horizontal="right" vertical="center" wrapText="1"/>
    </xf>
    <xf numFmtId="4" fontId="34" fillId="0" borderId="15" xfId="0" applyNumberFormat="1" applyFont="1" applyFill="1" applyBorder="1" applyAlignment="1" applyProtection="1">
      <alignment horizontal="right" vertical="center" wrapText="1"/>
    </xf>
    <xf numFmtId="4" fontId="34" fillId="0" borderId="8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1" fontId="2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vertical="top"/>
    </xf>
    <xf numFmtId="0" fontId="38" fillId="0" borderId="1" xfId="0" applyNumberFormat="1" applyFont="1" applyFill="1" applyBorder="1" applyAlignment="1" applyProtection="1">
      <alignment vertical="top"/>
    </xf>
    <xf numFmtId="0" fontId="16" fillId="0" borderId="1" xfId="0" applyNumberFormat="1" applyFont="1" applyFill="1" applyBorder="1" applyAlignment="1" applyProtection="1">
      <alignment vertical="top"/>
    </xf>
    <xf numFmtId="0" fontId="16" fillId="0" borderId="5" xfId="0" applyNumberFormat="1" applyFont="1" applyFill="1" applyBorder="1" applyAlignment="1" applyProtection="1">
      <alignment horizontal="left" vertical="top" wrapText="1"/>
    </xf>
    <xf numFmtId="0" fontId="34" fillId="0" borderId="1" xfId="0" applyNumberFormat="1" applyFont="1" applyFill="1" applyBorder="1" applyAlignment="1" applyProtection="1">
      <alignment horizontal="justify" vertical="top"/>
    </xf>
    <xf numFmtId="0" fontId="34" fillId="0" borderId="11" xfId="0" applyNumberFormat="1" applyFont="1" applyFill="1" applyBorder="1" applyAlignment="1" applyProtection="1">
      <alignment vertical="top"/>
    </xf>
    <xf numFmtId="0" fontId="16" fillId="0" borderId="9" xfId="0" applyNumberFormat="1" applyFont="1" applyFill="1" applyBorder="1" applyAlignment="1" applyProtection="1">
      <alignment vertical="top"/>
    </xf>
    <xf numFmtId="4" fontId="34" fillId="0" borderId="17" xfId="0" applyNumberFormat="1" applyFont="1" applyFill="1" applyBorder="1" applyAlignment="1" applyProtection="1">
      <alignment horizontal="right" vertical="top" wrapText="1"/>
    </xf>
    <xf numFmtId="4" fontId="34" fillId="0" borderId="17" xfId="0" applyNumberFormat="1" applyFont="1" applyFill="1" applyBorder="1" applyAlignment="1" applyProtection="1">
      <alignment horizontal="right" vertical="top"/>
    </xf>
    <xf numFmtId="4" fontId="34" fillId="0" borderId="18" xfId="0" applyNumberFormat="1" applyFont="1" applyFill="1" applyBorder="1" applyAlignment="1" applyProtection="1">
      <alignment horizontal="right" vertical="top"/>
    </xf>
    <xf numFmtId="4" fontId="34" fillId="0" borderId="7" xfId="0" applyNumberFormat="1" applyFont="1" applyFill="1" applyBorder="1" applyAlignment="1" applyProtection="1"/>
    <xf numFmtId="4" fontId="16" fillId="0" borderId="17" xfId="0" applyNumberFormat="1" applyFont="1" applyFill="1" applyBorder="1" applyAlignment="1" applyProtection="1">
      <alignment horizontal="right" vertical="top" wrapText="1"/>
    </xf>
    <xf numFmtId="0" fontId="2" fillId="0" borderId="5" xfId="0" applyNumberFormat="1" applyFont="1" applyFill="1" applyBorder="1" applyAlignment="1" applyProtection="1">
      <alignment vertical="top"/>
    </xf>
    <xf numFmtId="0" fontId="38" fillId="0" borderId="5" xfId="0" applyNumberFormat="1" applyFont="1" applyFill="1" applyBorder="1" applyAlignment="1" applyProtection="1">
      <alignment vertical="top"/>
    </xf>
    <xf numFmtId="0" fontId="16" fillId="0" borderId="5" xfId="0" applyNumberFormat="1" applyFont="1" applyFill="1" applyBorder="1" applyAlignment="1" applyProtection="1">
      <alignment vertical="top"/>
    </xf>
    <xf numFmtId="4" fontId="16" fillId="0" borderId="15" xfId="0" applyNumberFormat="1" applyFont="1" applyFill="1" applyBorder="1" applyAlignment="1" applyProtection="1">
      <alignment horizontal="right" vertical="top"/>
    </xf>
    <xf numFmtId="4" fontId="16" fillId="0" borderId="15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/>
    <xf numFmtId="0" fontId="2" fillId="0" borderId="14" xfId="0" applyNumberFormat="1" applyFont="1" applyFill="1" applyBorder="1" applyAlignment="1" applyProtection="1"/>
    <xf numFmtId="0" fontId="19" fillId="0" borderId="14" xfId="0" applyNumberFormat="1" applyFont="1" applyFill="1" applyBorder="1" applyAlignment="1" applyProtection="1"/>
    <xf numFmtId="0" fontId="12" fillId="0" borderId="14" xfId="0" applyNumberFormat="1" applyFont="1" applyFill="1" applyBorder="1" applyAlignment="1" applyProtection="1"/>
    <xf numFmtId="49" fontId="26" fillId="3" borderId="5" xfId="0" applyNumberFormat="1" applyFont="1" applyFill="1" applyBorder="1" applyAlignment="1" applyProtection="1">
      <alignment horizontal="center" vertical="center"/>
    </xf>
    <xf numFmtId="0" fontId="36" fillId="3" borderId="19" xfId="0" applyNumberFormat="1" applyFont="1" applyFill="1" applyBorder="1" applyAlignment="1" applyProtection="1">
      <alignment horizontal="center"/>
    </xf>
    <xf numFmtId="0" fontId="36" fillId="3" borderId="20" xfId="0" applyNumberFormat="1" applyFont="1" applyFill="1" applyBorder="1" applyAlignment="1" applyProtection="1">
      <alignment horizontal="center"/>
    </xf>
    <xf numFmtId="4" fontId="19" fillId="0" borderId="20" xfId="0" applyNumberFormat="1" applyFont="1" applyFill="1" applyBorder="1" applyAlignment="1" applyProtection="1">
      <alignment horizontal="center"/>
    </xf>
    <xf numFmtId="4" fontId="2" fillId="0" borderId="20" xfId="0" applyNumberFormat="1" applyFont="1" applyFill="1" applyBorder="1" applyAlignment="1" applyProtection="1">
      <alignment horizontal="center"/>
    </xf>
    <xf numFmtId="4" fontId="19" fillId="0" borderId="21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/>
    <xf numFmtId="0" fontId="36" fillId="3" borderId="22" xfId="0" applyNumberFormat="1" applyFont="1" applyFill="1" applyBorder="1" applyAlignment="1" applyProtection="1">
      <alignment horizontal="center"/>
    </xf>
    <xf numFmtId="0" fontId="36" fillId="3" borderId="15" xfId="0" applyNumberFormat="1" applyFont="1" applyFill="1" applyBorder="1" applyAlignment="1" applyProtection="1">
      <alignment horizontal="center"/>
    </xf>
    <xf numFmtId="4" fontId="19" fillId="0" borderId="15" xfId="0" applyNumberFormat="1" applyFont="1" applyFill="1" applyBorder="1" applyAlignment="1" applyProtection="1">
      <alignment horizontal="right"/>
    </xf>
    <xf numFmtId="4" fontId="2" fillId="0" borderId="15" xfId="0" applyNumberFormat="1" applyFont="1" applyFill="1" applyBorder="1" applyAlignment="1" applyProtection="1">
      <alignment horizontal="center"/>
    </xf>
    <xf numFmtId="4" fontId="19" fillId="0" borderId="15" xfId="0" applyNumberFormat="1" applyFont="1" applyFill="1" applyBorder="1" applyAlignment="1" applyProtection="1"/>
    <xf numFmtId="0" fontId="37" fillId="0" borderId="0" xfId="0" applyNumberFormat="1" applyFont="1" applyFill="1" applyBorder="1" applyAlignment="1" applyProtection="1"/>
    <xf numFmtId="4" fontId="2" fillId="0" borderId="15" xfId="0" applyNumberFormat="1" applyFont="1" applyFill="1" applyBorder="1" applyAlignment="1" applyProtection="1"/>
    <xf numFmtId="0" fontId="37" fillId="0" borderId="2" xfId="0" applyNumberFormat="1" applyFont="1" applyFill="1" applyBorder="1" applyAlignment="1" applyProtection="1"/>
    <xf numFmtId="0" fontId="36" fillId="3" borderId="23" xfId="0" applyNumberFormat="1" applyFont="1" applyFill="1" applyBorder="1" applyAlignment="1" applyProtection="1">
      <alignment horizontal="center"/>
    </xf>
    <xf numFmtId="0" fontId="36" fillId="3" borderId="24" xfId="0" applyNumberFormat="1" applyFont="1" applyFill="1" applyBorder="1" applyAlignment="1" applyProtection="1">
      <alignment horizontal="center"/>
    </xf>
    <xf numFmtId="4" fontId="2" fillId="0" borderId="24" xfId="0" applyNumberFormat="1" applyFont="1" applyFill="1" applyBorder="1" applyAlignment="1" applyProtection="1"/>
    <xf numFmtId="4" fontId="19" fillId="0" borderId="24" xfId="0" applyNumberFormat="1" applyFont="1" applyFill="1" applyBorder="1" applyAlignment="1" applyProtection="1"/>
    <xf numFmtId="0" fontId="2" fillId="0" borderId="25" xfId="0" applyNumberFormat="1" applyFont="1" applyFill="1" applyBorder="1" applyAlignment="1" applyProtection="1"/>
    <xf numFmtId="0" fontId="12" fillId="0" borderId="25" xfId="0" applyNumberFormat="1" applyFont="1" applyFill="1" applyBorder="1" applyAlignment="1" applyProtection="1"/>
    <xf numFmtId="0" fontId="38" fillId="0" borderId="25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4" fontId="19" fillId="0" borderId="24" xfId="0" applyNumberFormat="1" applyFont="1" applyFill="1" applyBorder="1" applyAlignment="1" applyProtection="1">
      <alignment horizontal="right"/>
    </xf>
    <xf numFmtId="4" fontId="19" fillId="0" borderId="26" xfId="0" applyNumberFormat="1" applyFont="1" applyFill="1" applyBorder="1" applyAlignment="1" applyProtection="1">
      <alignment horizontal="right"/>
    </xf>
    <xf numFmtId="0" fontId="26" fillId="3" borderId="15" xfId="0" applyNumberFormat="1" applyFont="1" applyFill="1" applyBorder="1" applyAlignment="1" applyProtection="1">
      <alignment horizontal="center"/>
    </xf>
    <xf numFmtId="2" fontId="19" fillId="0" borderId="15" xfId="0" applyNumberFormat="1" applyFont="1" applyFill="1" applyBorder="1" applyAlignment="1" applyProtection="1">
      <alignment horizontal="center"/>
    </xf>
    <xf numFmtId="2" fontId="12" fillId="0" borderId="15" xfId="0" applyNumberFormat="1" applyFont="1" applyFill="1" applyBorder="1" applyAlignment="1" applyProtection="1"/>
    <xf numFmtId="3" fontId="2" fillId="0" borderId="7" xfId="0" applyNumberFormat="1" applyFont="1" applyFill="1" applyBorder="1" applyAlignment="1" applyProtection="1"/>
    <xf numFmtId="2" fontId="19" fillId="0" borderId="15" xfId="0" applyNumberFormat="1" applyFont="1" applyFill="1" applyBorder="1" applyAlignment="1" applyProtection="1"/>
    <xf numFmtId="2" fontId="42" fillId="0" borderId="15" xfId="0" applyNumberFormat="1" applyFont="1" applyFill="1" applyBorder="1" applyAlignment="1" applyProtection="1"/>
    <xf numFmtId="49" fontId="41" fillId="3" borderId="0" xfId="0" applyNumberFormat="1" applyFont="1" applyFill="1" applyBorder="1" applyAlignment="1" applyProtection="1">
      <alignment horizontal="center"/>
    </xf>
    <xf numFmtId="4" fontId="12" fillId="0" borderId="15" xfId="0" applyNumberFormat="1" applyFont="1" applyFill="1" applyBorder="1" applyAlignment="1" applyProtection="1">
      <alignment horizontal="right" vertical="center" wrapText="1"/>
    </xf>
    <xf numFmtId="0" fontId="38" fillId="0" borderId="1" xfId="0" applyNumberFormat="1" applyFont="1" applyFill="1" applyBorder="1" applyAlignment="1" applyProtection="1"/>
    <xf numFmtId="0" fontId="44" fillId="0" borderId="0" xfId="0" applyNumberFormat="1" applyFont="1" applyFill="1" applyBorder="1" applyAlignment="1" applyProtection="1">
      <alignment horizontal="center"/>
    </xf>
    <xf numFmtId="0" fontId="11" fillId="0" borderId="5" xfId="0" applyNumberFormat="1" applyFont="1" applyFill="1" applyBorder="1" applyAlignment="1" applyProtection="1"/>
    <xf numFmtId="0" fontId="38" fillId="0" borderId="5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alignment horizontal="center" vertical="center"/>
    </xf>
    <xf numFmtId="49" fontId="12" fillId="0" borderId="0" xfId="0" applyNumberFormat="1" applyFont="1" applyFill="1" applyBorder="1" applyAlignment="1" applyProtection="1">
      <alignment vertical="center"/>
    </xf>
    <xf numFmtId="49" fontId="45" fillId="3" borderId="4" xfId="0" applyNumberFormat="1" applyFont="1" applyFill="1" applyBorder="1" applyAlignment="1" applyProtection="1">
      <alignment horizontal="center" vertical="center"/>
    </xf>
    <xf numFmtId="49" fontId="45" fillId="3" borderId="5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/>
    <xf numFmtId="0" fontId="26" fillId="3" borderId="27" xfId="0" applyNumberFormat="1" applyFont="1" applyFill="1" applyBorder="1" applyAlignment="1" applyProtection="1">
      <alignment horizontal="center" vertical="center"/>
    </xf>
    <xf numFmtId="49" fontId="19" fillId="0" borderId="7" xfId="0" applyNumberFormat="1" applyFont="1" applyFill="1" applyBorder="1" applyAlignment="1" applyProtection="1">
      <alignment vertical="center"/>
    </xf>
    <xf numFmtId="49" fontId="45" fillId="3" borderId="7" xfId="0" applyNumberFormat="1" applyFont="1" applyFill="1" applyBorder="1" applyAlignment="1" applyProtection="1">
      <alignment horizontal="center" vertical="center"/>
    </xf>
    <xf numFmtId="49" fontId="45" fillId="3" borderId="0" xfId="0" applyNumberFormat="1" applyFont="1" applyFill="1" applyBorder="1" applyAlignment="1" applyProtection="1">
      <alignment horizontal="center" vertical="center"/>
    </xf>
    <xf numFmtId="0" fontId="26" fillId="3" borderId="22" xfId="0" applyNumberFormat="1" applyFont="1" applyFill="1" applyBorder="1" applyAlignment="1" applyProtection="1">
      <alignment horizontal="center" vertical="center" wrapText="1"/>
    </xf>
    <xf numFmtId="49" fontId="19" fillId="0" borderId="7" xfId="0" applyNumberFormat="1" applyFont="1" applyFill="1" applyBorder="1" applyAlignment="1" applyProtection="1">
      <alignment horizontal="center" vertical="center"/>
    </xf>
    <xf numFmtId="49" fontId="12" fillId="0" borderId="7" xfId="0" applyNumberFormat="1" applyFont="1" applyFill="1" applyBorder="1" applyAlignment="1" applyProtection="1">
      <alignment horizontal="center" vertical="center" wrapText="1"/>
    </xf>
    <xf numFmtId="49" fontId="12" fillId="0" borderId="7" xfId="0" applyNumberFormat="1" applyFont="1" applyFill="1" applyBorder="1" applyAlignment="1" applyProtection="1">
      <alignment vertical="center" wrapText="1"/>
    </xf>
    <xf numFmtId="0" fontId="44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>
      <alignment horizontal="center" vertical="center"/>
    </xf>
    <xf numFmtId="0" fontId="19" fillId="2" borderId="15" xfId="0" applyNumberFormat="1" applyFont="1" applyFill="1" applyBorder="1" applyAlignment="1" applyProtection="1">
      <alignment vertical="center"/>
    </xf>
    <xf numFmtId="0" fontId="12" fillId="0" borderId="8" xfId="0" applyNumberFormat="1" applyFont="1" applyFill="1" applyBorder="1" applyAlignment="1" applyProtection="1">
      <alignment vertical="center"/>
    </xf>
    <xf numFmtId="0" fontId="19" fillId="0" borderId="15" xfId="0" applyNumberFormat="1" applyFont="1" applyFill="1" applyBorder="1" applyAlignment="1" applyProtection="1">
      <alignment vertical="center" wrapText="1"/>
    </xf>
    <xf numFmtId="0" fontId="12" fillId="0" borderId="15" xfId="0" applyNumberFormat="1" applyFont="1" applyFill="1" applyBorder="1" applyAlignment="1" applyProtection="1">
      <alignment vertical="center" wrapText="1"/>
    </xf>
    <xf numFmtId="0" fontId="12" fillId="0" borderId="8" xfId="0" applyNumberFormat="1" applyFont="1" applyFill="1" applyBorder="1" applyAlignment="1" applyProtection="1">
      <alignment vertical="center" wrapText="1"/>
    </xf>
    <xf numFmtId="0" fontId="12" fillId="0" borderId="15" xfId="0" applyNumberFormat="1" applyFont="1" applyFill="1" applyBorder="1" applyAlignment="1" applyProtection="1">
      <alignment vertical="center"/>
    </xf>
    <xf numFmtId="0" fontId="22" fillId="4" borderId="0" xfId="0" applyNumberFormat="1" applyFont="1" applyFill="1" applyBorder="1" applyAlignment="1" applyProtection="1">
      <alignment horizontal="justify" vertical="center"/>
    </xf>
    <xf numFmtId="0" fontId="22" fillId="4" borderId="0" xfId="0" applyNumberFormat="1" applyFont="1" applyFill="1" applyBorder="1" applyAlignment="1" applyProtection="1">
      <alignment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26" fillId="3" borderId="5" xfId="0" applyNumberFormat="1" applyFont="1" applyFill="1" applyBorder="1" applyAlignment="1" applyProtection="1">
      <alignment horizontal="center" vertical="center" wrapText="1"/>
    </xf>
    <xf numFmtId="0" fontId="26" fillId="3" borderId="6" xfId="0" applyNumberFormat="1" applyFont="1" applyFill="1" applyBorder="1" applyAlignment="1" applyProtection="1">
      <alignment horizontal="center" vertical="center"/>
    </xf>
    <xf numFmtId="0" fontId="19" fillId="0" borderId="8" xfId="0" applyNumberFormat="1" applyFont="1" applyFill="1" applyBorder="1" applyAlignment="1" applyProtection="1">
      <alignment vertical="center"/>
    </xf>
    <xf numFmtId="0" fontId="19" fillId="0" borderId="15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4" fontId="19" fillId="2" borderId="15" xfId="0" applyNumberFormat="1" applyFont="1" applyFill="1" applyBorder="1" applyAlignment="1" applyProtection="1">
      <alignment horizontal="right" vertical="center"/>
    </xf>
    <xf numFmtId="4" fontId="2" fillId="0" borderId="8" xfId="0" applyNumberFormat="1" applyFont="1" applyFill="1" applyBorder="1" applyAlignment="1" applyProtection="1">
      <alignment horizontal="right"/>
    </xf>
    <xf numFmtId="4" fontId="12" fillId="0" borderId="15" xfId="0" applyNumberFormat="1" applyFont="1" applyFill="1" applyBorder="1" applyAlignment="1" applyProtection="1">
      <alignment horizontal="right" vertical="center"/>
    </xf>
    <xf numFmtId="4" fontId="12" fillId="0" borderId="8" xfId="0" applyNumberFormat="1" applyFont="1" applyFill="1" applyBorder="1" applyAlignment="1" applyProtection="1">
      <alignment horizontal="right" vertical="center"/>
    </xf>
    <xf numFmtId="4" fontId="2" fillId="4" borderId="0" xfId="0" applyNumberFormat="1" applyFont="1" applyFill="1" applyBorder="1" applyAlignment="1" applyProtection="1"/>
    <xf numFmtId="4" fontId="19" fillId="0" borderId="8" xfId="0" applyNumberFormat="1" applyFont="1" applyFill="1" applyBorder="1" applyAlignment="1" applyProtection="1">
      <alignment horizontal="right" vertical="center"/>
    </xf>
    <xf numFmtId="4" fontId="2" fillId="0" borderId="8" xfId="0" applyNumberFormat="1" applyFont="1" applyFill="1" applyBorder="1" applyAlignment="1" applyProtection="1">
      <alignment horizontal="right" vertical="center"/>
    </xf>
    <xf numFmtId="4" fontId="19" fillId="0" borderId="15" xfId="0" applyNumberFormat="1" applyFont="1" applyFill="1" applyBorder="1" applyAlignment="1" applyProtection="1">
      <alignment horizontal="right" vertical="center"/>
    </xf>
    <xf numFmtId="0" fontId="9" fillId="0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left" vertical="top" wrapText="1"/>
    </xf>
    <xf numFmtId="49" fontId="46" fillId="0" borderId="7" xfId="0" applyNumberFormat="1" applyFont="1" applyFill="1" applyBorder="1" applyAlignment="1" applyProtection="1">
      <alignment horizontal="center" vertical="center"/>
      <protection locked="0"/>
    </xf>
    <xf numFmtId="49" fontId="4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46" fillId="0" borderId="0" xfId="0" applyNumberFormat="1" applyFont="1" applyFill="1" applyBorder="1" applyAlignment="1" applyProtection="1">
      <alignment vertical="center"/>
    </xf>
    <xf numFmtId="0" fontId="48" fillId="0" borderId="0" xfId="0" applyFont="1"/>
    <xf numFmtId="0" fontId="46" fillId="0" borderId="0" xfId="0" applyNumberFormat="1" applyFont="1" applyFill="1" applyBorder="1" applyAlignment="1" applyProtection="1">
      <alignment vertical="center"/>
    </xf>
    <xf numFmtId="4" fontId="9" fillId="0" borderId="2" xfId="0" applyNumberFormat="1" applyFont="1" applyFill="1" applyBorder="1" applyAlignment="1" applyProtection="1">
      <alignment horizontal="center"/>
      <protection locked="0"/>
    </xf>
    <xf numFmtId="49" fontId="46" fillId="0" borderId="7" xfId="0" applyNumberFormat="1" applyFont="1" applyFill="1" applyBorder="1" applyAlignment="1" applyProtection="1">
      <alignment horizontal="center"/>
      <protection locked="0"/>
    </xf>
    <xf numFmtId="49" fontId="46" fillId="0" borderId="0" xfId="0" applyNumberFormat="1" applyFont="1" applyFill="1" applyBorder="1" applyAlignment="1" applyProtection="1"/>
    <xf numFmtId="49" fontId="49" fillId="0" borderId="0" xfId="0" applyNumberFormat="1" applyFont="1" applyFill="1" applyBorder="1" applyAlignment="1" applyProtection="1">
      <alignment vertical="top"/>
    </xf>
    <xf numFmtId="0" fontId="46" fillId="0" borderId="0" xfId="0" applyNumberFormat="1" applyFont="1" applyFill="1" applyBorder="1" applyAlignment="1" applyProtection="1"/>
    <xf numFmtId="49" fontId="46" fillId="0" borderId="0" xfId="0" applyNumberFormat="1" applyFont="1" applyFill="1" applyBorder="1" applyAlignment="1" applyProtection="1">
      <alignment horizontal="center" vertical="top" wrapText="1"/>
      <protection locked="0"/>
    </xf>
    <xf numFmtId="0" fontId="11" fillId="0" borderId="2" xfId="0" applyNumberFormat="1" applyFont="1" applyFill="1" applyBorder="1" applyAlignment="1" applyProtection="1">
      <alignment horizontal="center"/>
      <protection locked="0"/>
    </xf>
    <xf numFmtId="0" fontId="14" fillId="0" borderId="0" xfId="0" applyNumberFormat="1" applyFont="1" applyFill="1" applyBorder="1" applyAlignment="1" applyProtection="1">
      <alignment horizontal="center" vertical="center"/>
      <protection locked="0"/>
    </xf>
    <xf numFmtId="0" fontId="50" fillId="0" borderId="0" xfId="0" applyNumberFormat="1" applyFont="1" applyFill="1" applyBorder="1" applyAlignment="1" applyProtection="1">
      <alignment horizontal="center" vertical="top" wrapText="1"/>
      <protection locked="0"/>
    </xf>
    <xf numFmtId="43" fontId="50" fillId="0" borderId="0" xfId="0" applyNumberFormat="1" applyFont="1" applyFill="1" applyBorder="1" applyAlignment="1" applyProtection="1">
      <alignment vertical="top"/>
    </xf>
    <xf numFmtId="49" fontId="46" fillId="0" borderId="7" xfId="0" applyNumberFormat="1" applyFont="1" applyFill="1" applyBorder="1" applyAlignment="1" applyProtection="1">
      <alignment vertical="center"/>
    </xf>
    <xf numFmtId="0" fontId="48" fillId="0" borderId="7" xfId="0" applyNumberFormat="1" applyFont="1" applyFill="1" applyBorder="1" applyAlignment="1" applyProtection="1"/>
    <xf numFmtId="49" fontId="46" fillId="0" borderId="7" xfId="0" applyNumberFormat="1" applyFont="1" applyFill="1" applyBorder="1" applyAlignment="1" applyProtection="1">
      <alignment vertical="center"/>
      <protection locked="0"/>
    </xf>
    <xf numFmtId="4" fontId="40" fillId="3" borderId="24" xfId="0" applyNumberFormat="1" applyFont="1" applyFill="1" applyBorder="1" applyAlignment="1" applyProtection="1">
      <alignment horizontal="center"/>
    </xf>
    <xf numFmtId="0" fontId="40" fillId="3" borderId="24" xfId="0" applyNumberFormat="1" applyFont="1" applyFill="1" applyBorder="1" applyAlignment="1" applyProtection="1">
      <alignment horizontal="center"/>
    </xf>
    <xf numFmtId="4" fontId="40" fillId="3" borderId="15" xfId="0" applyNumberFormat="1" applyFont="1" applyFill="1" applyBorder="1" applyAlignment="1" applyProtection="1">
      <alignment horizontal="center"/>
    </xf>
    <xf numFmtId="0" fontId="40" fillId="3" borderId="20" xfId="0" applyNumberFormat="1" applyFont="1" applyFill="1" applyBorder="1" applyAlignment="1" applyProtection="1">
      <alignment horizontal="center"/>
    </xf>
    <xf numFmtId="0" fontId="51" fillId="0" borderId="0" xfId="0" applyNumberFormat="1" applyFont="1" applyFill="1" applyBorder="1" applyAlignment="1" applyProtection="1"/>
    <xf numFmtId="0" fontId="48" fillId="0" borderId="2" xfId="0" applyNumberFormat="1" applyFont="1" applyFill="1" applyBorder="1" applyAlignment="1" applyProtection="1"/>
    <xf numFmtId="0" fontId="40" fillId="3" borderId="15" xfId="0" applyNumberFormat="1" applyFont="1" applyFill="1" applyBorder="1" applyAlignment="1" applyProtection="1">
      <alignment horizontal="center"/>
    </xf>
    <xf numFmtId="2" fontId="26" fillId="3" borderId="8" xfId="0" applyNumberFormat="1" applyFont="1" applyFill="1" applyBorder="1" applyAlignment="1" applyProtection="1">
      <alignment horizontal="center"/>
    </xf>
    <xf numFmtId="2" fontId="19" fillId="0" borderId="3" xfId="0" applyNumberFormat="1" applyFont="1" applyFill="1" applyBorder="1" applyAlignment="1" applyProtection="1">
      <alignment horizontal="center"/>
    </xf>
    <xf numFmtId="2" fontId="19" fillId="0" borderId="8" xfId="0" applyNumberFormat="1" applyFont="1" applyFill="1" applyBorder="1" applyAlignment="1" applyProtection="1">
      <alignment horizontal="center"/>
    </xf>
    <xf numFmtId="49" fontId="19" fillId="0" borderId="0" xfId="0" applyNumberFormat="1" applyFont="1" applyFill="1" applyBorder="1" applyAlignment="1" applyProtection="1">
      <alignment vertical="center"/>
    </xf>
    <xf numFmtId="49" fontId="19" fillId="0" borderId="0" xfId="0" applyNumberFormat="1" applyFont="1" applyFill="1" applyBorder="1" applyAlignment="1" applyProtection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49" fontId="12" fillId="0" borderId="0" xfId="0" applyNumberFormat="1" applyFont="1" applyFill="1" applyBorder="1" applyAlignment="1" applyProtection="1">
      <alignment vertical="center" wrapText="1"/>
    </xf>
    <xf numFmtId="49" fontId="47" fillId="0" borderId="7" xfId="0" applyNumberFormat="1" applyFont="1" applyFill="1" applyBorder="1" applyAlignment="1" applyProtection="1">
      <alignment horizontal="center" vertical="center"/>
    </xf>
    <xf numFmtId="49" fontId="4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6" fillId="0" borderId="0" xfId="0" applyNumberFormat="1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horizontal="center" vertical="center"/>
    </xf>
    <xf numFmtId="49" fontId="26" fillId="3" borderId="11" xfId="0" applyNumberFormat="1" applyFont="1" applyFill="1" applyBorder="1" applyAlignment="1" applyProtection="1">
      <alignment horizontal="center" vertical="center"/>
    </xf>
    <xf numFmtId="49" fontId="26" fillId="3" borderId="1" xfId="0" applyNumberFormat="1" applyFont="1" applyFill="1" applyBorder="1" applyAlignment="1" applyProtection="1">
      <alignment horizontal="center" vertical="center"/>
    </xf>
    <xf numFmtId="49" fontId="52" fillId="3" borderId="5" xfId="0" applyNumberFormat="1" applyFont="1" applyFill="1" applyBorder="1" applyAlignment="1" applyProtection="1">
      <alignment horizontal="center" vertical="center"/>
    </xf>
    <xf numFmtId="49" fontId="52" fillId="3" borderId="0" xfId="0" applyNumberFormat="1" applyFont="1" applyFill="1" applyBorder="1" applyAlignment="1" applyProtection="1">
      <alignment horizontal="center" vertical="center"/>
    </xf>
    <xf numFmtId="49" fontId="53" fillId="3" borderId="5" xfId="0" applyNumberFormat="1" applyFont="1" applyFill="1" applyBorder="1" applyAlignment="1" applyProtection="1">
      <alignment horizontal="center" vertical="center"/>
    </xf>
    <xf numFmtId="49" fontId="53" fillId="3" borderId="0" xfId="0" applyNumberFormat="1" applyFont="1" applyFill="1" applyBorder="1" applyAlignment="1" applyProtection="1">
      <alignment horizontal="center" vertical="center"/>
    </xf>
    <xf numFmtId="49" fontId="53" fillId="3" borderId="1" xfId="0" applyNumberFormat="1" applyFont="1" applyFill="1" applyBorder="1" applyAlignment="1" applyProtection="1">
      <alignment horizontal="center" vertical="center"/>
    </xf>
    <xf numFmtId="49" fontId="53" fillId="3" borderId="6" xfId="0" applyNumberFormat="1" applyFont="1" applyFill="1" applyBorder="1" applyAlignment="1" applyProtection="1">
      <alignment horizontal="center" vertical="center"/>
    </xf>
    <xf numFmtId="49" fontId="53" fillId="3" borderId="2" xfId="0" applyNumberFormat="1" applyFont="1" applyFill="1" applyBorder="1" applyAlignment="1" applyProtection="1">
      <alignment horizontal="center" vertical="center"/>
    </xf>
    <xf numFmtId="49" fontId="53" fillId="3" borderId="11" xfId="0" applyNumberFormat="1" applyFont="1" applyFill="1" applyBorder="1" applyAlignment="1" applyProtection="1">
      <alignment horizontal="center" vertical="center"/>
    </xf>
    <xf numFmtId="2" fontId="26" fillId="3" borderId="3" xfId="0" applyNumberFormat="1" applyFont="1" applyFill="1" applyBorder="1" applyAlignment="1" applyProtection="1">
      <alignment horizontal="center"/>
    </xf>
    <xf numFmtId="49" fontId="53" fillId="3" borderId="7" xfId="0" applyNumberFormat="1" applyFont="1" applyFill="1" applyBorder="1" applyAlignment="1" applyProtection="1">
      <alignment horizontal="center"/>
    </xf>
    <xf numFmtId="49" fontId="52" fillId="3" borderId="5" xfId="0" applyNumberFormat="1" applyFont="1" applyFill="1" applyBorder="1" applyAlignment="1" applyProtection="1">
      <alignment horizontal="center"/>
    </xf>
    <xf numFmtId="49" fontId="52" fillId="3" borderId="0" xfId="0" applyNumberFormat="1" applyFont="1" applyFill="1" applyBorder="1" applyAlignment="1" applyProtection="1">
      <alignment horizontal="center"/>
    </xf>
    <xf numFmtId="49" fontId="52" fillId="3" borderId="1" xfId="0" applyNumberFormat="1" applyFont="1" applyFill="1" applyBorder="1" applyAlignment="1" applyProtection="1">
      <alignment horizontal="center"/>
    </xf>
    <xf numFmtId="49" fontId="53" fillId="3" borderId="5" xfId="0" applyNumberFormat="1" applyFont="1" applyFill="1" applyBorder="1" applyAlignment="1" applyProtection="1">
      <alignment horizontal="center"/>
    </xf>
    <xf numFmtId="49" fontId="53" fillId="3" borderId="0" xfId="0" applyNumberFormat="1" applyFont="1" applyFill="1" applyBorder="1" applyAlignment="1" applyProtection="1">
      <alignment horizontal="center"/>
    </xf>
    <xf numFmtId="49" fontId="53" fillId="3" borderId="1" xfId="0" applyNumberFormat="1" applyFont="1" applyFill="1" applyBorder="1" applyAlignment="1" applyProtection="1">
      <alignment horizontal="center"/>
    </xf>
    <xf numFmtId="2" fontId="19" fillId="0" borderId="9" xfId="0" applyNumberFormat="1" applyFont="1" applyFill="1" applyBorder="1" applyAlignment="1" applyProtection="1">
      <alignment horizontal="center"/>
    </xf>
    <xf numFmtId="2" fontId="26" fillId="3" borderId="9" xfId="0" applyNumberFormat="1" applyFont="1" applyFill="1" applyBorder="1" applyAlignment="1" applyProtection="1">
      <alignment horizontal="center"/>
    </xf>
    <xf numFmtId="49" fontId="53" fillId="3" borderId="6" xfId="0" applyNumberFormat="1" applyFont="1" applyFill="1" applyBorder="1" applyAlignment="1" applyProtection="1">
      <alignment horizontal="center"/>
    </xf>
    <xf numFmtId="49" fontId="53" fillId="3" borderId="2" xfId="0" applyNumberFormat="1" applyFont="1" applyFill="1" applyBorder="1" applyAlignment="1" applyProtection="1">
      <alignment horizontal="center"/>
    </xf>
    <xf numFmtId="49" fontId="53" fillId="3" borderId="11" xfId="0" applyNumberFormat="1" applyFont="1" applyFill="1" applyBorder="1" applyAlignment="1" applyProtection="1">
      <alignment horizontal="center"/>
    </xf>
    <xf numFmtId="0" fontId="48" fillId="0" borderId="5" xfId="0" applyNumberFormat="1" applyFont="1" applyFill="1" applyBorder="1" applyAlignment="1" applyProtection="1"/>
    <xf numFmtId="0" fontId="54" fillId="3" borderId="4" xfId="0" applyNumberFormat="1" applyFont="1" applyFill="1" applyBorder="1" applyAlignment="1" applyProtection="1">
      <alignment horizontal="center"/>
    </xf>
    <xf numFmtId="0" fontId="54" fillId="3" borderId="7" xfId="0" applyNumberFormat="1" applyFont="1" applyFill="1" applyBorder="1" applyAlignment="1" applyProtection="1">
      <alignment horizontal="center"/>
    </xf>
    <xf numFmtId="0" fontId="54" fillId="3" borderId="10" xfId="0" applyNumberFormat="1" applyFont="1" applyFill="1" applyBorder="1" applyAlignment="1" applyProtection="1">
      <alignment horizontal="center"/>
    </xf>
    <xf numFmtId="0" fontId="54" fillId="0" borderId="8" xfId="0" applyNumberFormat="1" applyFont="1" applyFill="1" applyBorder="1" applyAlignment="1" applyProtection="1"/>
    <xf numFmtId="0" fontId="48" fillId="0" borderId="8" xfId="0" applyNumberFormat="1" applyFont="1" applyFill="1" applyBorder="1" applyAlignment="1" applyProtection="1"/>
    <xf numFmtId="0" fontId="54" fillId="0" borderId="8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48" fillId="5" borderId="0" xfId="0" applyFont="1" applyFill="1"/>
    <xf numFmtId="0" fontId="55" fillId="5" borderId="0" xfId="0" applyNumberFormat="1" applyFont="1" applyFill="1" applyBorder="1" applyAlignment="1" applyProtection="1">
      <alignment horizontal="center"/>
    </xf>
    <xf numFmtId="0" fontId="55" fillId="5" borderId="0" xfId="0" applyNumberFormat="1" applyFont="1" applyFill="1" applyBorder="1" applyAlignment="1" applyProtection="1">
      <alignment horizontal="center"/>
    </xf>
    <xf numFmtId="0" fontId="50" fillId="5" borderId="0" xfId="0" applyNumberFormat="1" applyFont="1" applyFill="1" applyBorder="1" applyAlignment="1" applyProtection="1">
      <protection locked="0"/>
    </xf>
    <xf numFmtId="0" fontId="50" fillId="5" borderId="0" xfId="0" applyNumberFormat="1" applyFont="1" applyFill="1" applyBorder="1" applyAlignment="1" applyProtection="1">
      <alignment vertical="top"/>
      <protection locked="0"/>
    </xf>
    <xf numFmtId="4" fontId="50" fillId="5" borderId="0" xfId="0" applyNumberFormat="1" applyFont="1" applyFill="1" applyBorder="1" applyAlignment="1" applyProtection="1">
      <protection locked="0"/>
    </xf>
    <xf numFmtId="0" fontId="53" fillId="5" borderId="0" xfId="0" applyNumberFormat="1" applyFont="1" applyFill="1" applyBorder="1" applyAlignment="1" applyProtection="1"/>
    <xf numFmtId="4" fontId="53" fillId="5" borderId="0" xfId="0" applyNumberFormat="1" applyFont="1" applyFill="1" applyBorder="1" applyAlignment="1" applyProtection="1"/>
    <xf numFmtId="49" fontId="53" fillId="5" borderId="0" xfId="0" applyNumberFormat="1" applyFont="1" applyFill="1" applyBorder="1" applyAlignment="1" applyProtection="1">
      <alignment horizontal="center"/>
    </xf>
    <xf numFmtId="0" fontId="53" fillId="5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left" vertical="top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0" fontId="50" fillId="0" borderId="0" xfId="0" applyNumberFormat="1" applyFont="1" applyFill="1" applyBorder="1" applyAlignment="1" applyProtection="1">
      <alignment vertical="top"/>
    </xf>
    <xf numFmtId="0" fontId="53" fillId="0" borderId="2" xfId="0" applyNumberFormat="1" applyFont="1" applyFill="1" applyBorder="1" applyAlignment="1" applyProtection="1">
      <alignment horizontal="center" vertical="center"/>
    </xf>
    <xf numFmtId="0" fontId="50" fillId="5" borderId="0" xfId="0" applyNumberFormat="1" applyFont="1" applyFill="1" applyBorder="1" applyAlignment="1" applyProtection="1">
      <alignment horizontal="right"/>
    </xf>
    <xf numFmtId="0" fontId="50" fillId="5" borderId="0" xfId="0" applyNumberFormat="1" applyFont="1" applyFill="1" applyBorder="1" applyAlignment="1" applyProtection="1">
      <alignment horizontal="right"/>
    </xf>
    <xf numFmtId="0" fontId="50" fillId="5" borderId="0" xfId="0" applyNumberFormat="1" applyFont="1" applyFill="1" applyBorder="1" applyAlignment="1" applyProtection="1">
      <alignment horizontal="left"/>
    </xf>
    <xf numFmtId="0" fontId="50" fillId="5" borderId="0" xfId="0" applyNumberFormat="1" applyFont="1" applyFill="1" applyBorder="1" applyAlignment="1" applyProtection="1">
      <alignment horizontal="left"/>
    </xf>
    <xf numFmtId="49" fontId="55" fillId="5" borderId="0" xfId="0" applyNumberFormat="1" applyFont="1" applyFill="1" applyBorder="1" applyAlignment="1" applyProtection="1">
      <alignment horizontal="center"/>
    </xf>
    <xf numFmtId="49" fontId="55" fillId="5" borderId="0" xfId="0" applyNumberFormat="1" applyFont="1" applyFill="1" applyBorder="1" applyAlignment="1" applyProtection="1">
      <alignment horizontal="center"/>
    </xf>
    <xf numFmtId="49" fontId="53" fillId="5" borderId="0" xfId="0" applyNumberFormat="1" applyFont="1" applyFill="1" applyBorder="1" applyAlignment="1" applyProtection="1">
      <alignment horizontal="center"/>
    </xf>
    <xf numFmtId="0" fontId="46" fillId="0" borderId="2" xfId="0" applyNumberFormat="1" applyFont="1" applyFill="1" applyBorder="1" applyAlignment="1" applyProtection="1">
      <alignment horizontal="center"/>
    </xf>
    <xf numFmtId="0" fontId="46" fillId="0" borderId="2" xfId="0" applyNumberFormat="1" applyFont="1" applyFill="1" applyBorder="1" applyAlignment="1" applyProtection="1">
      <alignment horizontal="center" vertical="center"/>
    </xf>
    <xf numFmtId="0" fontId="46" fillId="0" borderId="2" xfId="0" applyNumberFormat="1" applyFont="1" applyFill="1" applyBorder="1" applyAlignment="1" applyProtection="1">
      <alignment horizontal="center" vertical="top"/>
    </xf>
    <xf numFmtId="0" fontId="46" fillId="0" borderId="2" xfId="0" applyNumberFormat="1" applyFont="1" applyFill="1" applyBorder="1" applyAlignment="1" applyProtection="1"/>
    <xf numFmtId="0" fontId="53" fillId="0" borderId="0" xfId="0" applyNumberFormat="1" applyFont="1" applyFill="1" applyBorder="1" applyAlignment="1" applyProtection="1">
      <alignment horizontal="left" vertical="top"/>
    </xf>
    <xf numFmtId="0" fontId="46" fillId="0" borderId="0" xfId="0" applyNumberFormat="1" applyFont="1" applyFill="1" applyBorder="1" applyAlignment="1" applyProtection="1">
      <alignment horizontal="left" vertical="top" wrapText="1"/>
    </xf>
    <xf numFmtId="0" fontId="46" fillId="0" borderId="0" xfId="0" applyNumberFormat="1" applyFont="1" applyFill="1" applyBorder="1" applyAlignment="1" applyProtection="1">
      <alignment vertical="top"/>
    </xf>
    <xf numFmtId="0" fontId="46" fillId="0" borderId="0" xfId="0" applyNumberFormat="1" applyFont="1" applyFill="1" applyBorder="1" applyAlignment="1" applyProtection="1">
      <alignment horizontal="left" vertical="center" wrapText="1"/>
    </xf>
    <xf numFmtId="0" fontId="46" fillId="0" borderId="0" xfId="0" applyNumberFormat="1" applyFont="1" applyFill="1" applyBorder="1" applyAlignment="1" applyProtection="1">
      <alignment horizontal="justify" vertical="center" wrapText="1"/>
    </xf>
    <xf numFmtId="0" fontId="49" fillId="0" borderId="0" xfId="0" applyNumberFormat="1" applyFont="1" applyFill="1" applyBorder="1" applyAlignment="1" applyProtection="1">
      <alignment vertical="center" wrapText="1"/>
    </xf>
    <xf numFmtId="0" fontId="9" fillId="6" borderId="0" xfId="0" applyNumberFormat="1" applyFont="1" applyFill="1" applyBorder="1" applyAlignment="1" applyProtection="1">
      <alignment horizontal="left" vertical="center" wrapText="1"/>
    </xf>
    <xf numFmtId="0" fontId="53" fillId="0" borderId="0" xfId="0" applyNumberFormat="1" applyFont="1" applyFill="1" applyBorder="1" applyAlignment="1" applyProtection="1">
      <alignment horizontal="left" vertical="center" wrapText="1"/>
    </xf>
    <xf numFmtId="0" fontId="52" fillId="3" borderId="8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right" vertical="center"/>
      <protection locked="0"/>
    </xf>
    <xf numFmtId="0" fontId="49" fillId="0" borderId="2" xfId="0" applyNumberFormat="1" applyFont="1" applyFill="1" applyBorder="1" applyAlignment="1" applyProtection="1">
      <alignment horizontal="center" vertical="center"/>
    </xf>
    <xf numFmtId="0" fontId="2" fillId="5" borderId="0" xfId="0" applyFont="1" applyFill="1"/>
    <xf numFmtId="0" fontId="55" fillId="5" borderId="0" xfId="0" applyNumberFormat="1" applyFont="1" applyFill="1" applyBorder="1" applyAlignment="1" applyProtection="1">
      <alignment horizontal="center" vertical="center"/>
    </xf>
    <xf numFmtId="0" fontId="4" fillId="5" borderId="0" xfId="0" applyNumberFormat="1" applyFont="1" applyFill="1" applyBorder="1" applyAlignment="1" applyProtection="1">
      <alignment horizontal="center" vertical="center"/>
    </xf>
    <xf numFmtId="49" fontId="11" fillId="5" borderId="0" xfId="0" applyNumberFormat="1" applyFont="1" applyFill="1" applyBorder="1" applyAlignment="1" applyProtection="1">
      <alignment vertical="center"/>
    </xf>
    <xf numFmtId="0" fontId="6" fillId="5" borderId="0" xfId="0" applyNumberFormat="1" applyFont="1" applyFill="1" applyBorder="1" applyAlignment="1" applyProtection="1">
      <alignment vertical="center"/>
    </xf>
    <xf numFmtId="49" fontId="52" fillId="5" borderId="0" xfId="0" applyNumberFormat="1" applyFont="1" applyFill="1" applyBorder="1" applyAlignment="1" applyProtection="1">
      <alignment horizontal="center" vertical="center"/>
    </xf>
    <xf numFmtId="49" fontId="13" fillId="5" borderId="0" xfId="0" applyNumberFormat="1" applyFont="1" applyFill="1" applyBorder="1" applyAlignment="1" applyProtection="1">
      <alignment horizontal="center" vertical="center"/>
    </xf>
    <xf numFmtId="0" fontId="52" fillId="5" borderId="0" xfId="0" applyNumberFormat="1" applyFont="1" applyFill="1" applyBorder="1" applyAlignment="1" applyProtection="1">
      <alignment horizontal="center" vertical="center"/>
    </xf>
    <xf numFmtId="0" fontId="13" fillId="5" borderId="0" xfId="0" applyNumberFormat="1" applyFont="1" applyFill="1" applyBorder="1" applyAlignment="1" applyProtection="1">
      <alignment horizontal="center" vertical="center"/>
    </xf>
    <xf numFmtId="0" fontId="6" fillId="5" borderId="0" xfId="0" applyNumberFormat="1" applyFont="1" applyFill="1" applyBorder="1" applyAlignment="1" applyProtection="1">
      <alignment horizontal="center" vertical="center"/>
    </xf>
    <xf numFmtId="0" fontId="6" fillId="5" borderId="0" xfId="0" applyNumberFormat="1" applyFont="1" applyFill="1" applyBorder="1" applyAlignment="1" applyProtection="1">
      <alignment horizontal="right" vertical="center"/>
    </xf>
    <xf numFmtId="0" fontId="9" fillId="5" borderId="0" xfId="0" applyNumberFormat="1" applyFont="1" applyFill="1" applyBorder="1" applyAlignment="1" applyProtection="1">
      <alignment horizontal="left" vertical="center"/>
      <protection locked="0"/>
    </xf>
    <xf numFmtId="0" fontId="18" fillId="3" borderId="5" xfId="0" applyNumberFormat="1" applyFont="1" applyFill="1" applyBorder="1" applyAlignment="1" applyProtection="1">
      <alignment horizontal="center" vertical="center"/>
    </xf>
    <xf numFmtId="0" fontId="18" fillId="3" borderId="4" xfId="0" applyNumberFormat="1" applyFont="1" applyFill="1" applyBorder="1" applyAlignment="1" applyProtection="1">
      <alignment horizontal="center" vertical="center"/>
    </xf>
    <xf numFmtId="49" fontId="52" fillId="3" borderId="7" xfId="0" applyNumberFormat="1" applyFont="1" applyFill="1" applyBorder="1" applyAlignment="1" applyProtection="1">
      <alignment horizontal="center" vertical="center"/>
    </xf>
    <xf numFmtId="49" fontId="52" fillId="3" borderId="7" xfId="0" applyNumberFormat="1" applyFont="1" applyFill="1" applyBorder="1" applyAlignment="1" applyProtection="1">
      <alignment horizontal="right" vertical="center"/>
    </xf>
    <xf numFmtId="49" fontId="52" fillId="3" borderId="7" xfId="0" applyNumberFormat="1" applyFont="1" applyFill="1" applyBorder="1" applyAlignment="1" applyProtection="1">
      <alignment horizontal="center" vertical="center" wrapText="1"/>
    </xf>
    <xf numFmtId="49" fontId="52" fillId="3" borderId="0" xfId="0" applyNumberFormat="1" applyFont="1" applyFill="1" applyBorder="1" applyAlignment="1" applyProtection="1">
      <alignment horizontal="center" vertical="center" wrapText="1"/>
    </xf>
    <xf numFmtId="49" fontId="52" fillId="3" borderId="0" xfId="0" applyNumberFormat="1" applyFont="1" applyFill="1" applyBorder="1" applyAlignment="1" applyProtection="1">
      <alignment horizontal="right" vertical="center"/>
    </xf>
    <xf numFmtId="0" fontId="7" fillId="3" borderId="8" xfId="0" applyNumberFormat="1" applyFont="1" applyFill="1" applyBorder="1" applyAlignment="1" applyProtection="1">
      <alignment horizontal="center" vertical="center" wrapText="1"/>
    </xf>
    <xf numFmtId="0" fontId="53" fillId="0" borderId="0" xfId="0" applyNumberFormat="1" applyFont="1" applyFill="1" applyBorder="1" applyAlignment="1" applyProtection="1">
      <alignment vertical="center" wrapText="1"/>
    </xf>
    <xf numFmtId="0" fontId="52" fillId="3" borderId="8" xfId="0" applyNumberFormat="1" applyFont="1" applyFill="1" applyBorder="1" applyAlignment="1" applyProtection="1">
      <alignment horizontal="center" vertical="center" wrapText="1"/>
    </xf>
    <xf numFmtId="0" fontId="57" fillId="0" borderId="0" xfId="0" applyNumberFormat="1" applyFont="1" applyFill="1" applyBorder="1" applyAlignment="1" applyProtection="1">
      <alignment horizontal="left" vertical="center" wrapText="1"/>
    </xf>
    <xf numFmtId="0" fontId="57" fillId="0" borderId="0" xfId="0" applyNumberFormat="1" applyFont="1" applyFill="1" applyBorder="1" applyAlignment="1" applyProtection="1">
      <alignment vertical="center" wrapText="1"/>
    </xf>
    <xf numFmtId="0" fontId="46" fillId="0" borderId="2" xfId="0" applyNumberFormat="1" applyFont="1" applyFill="1" applyBorder="1" applyAlignment="1" applyProtection="1">
      <alignment vertical="center"/>
    </xf>
    <xf numFmtId="0" fontId="57" fillId="0" borderId="0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46" fillId="0" borderId="0" xfId="0" applyNumberFormat="1" applyFont="1" applyFill="1" applyBorder="1" applyAlignment="1" applyProtection="1">
      <alignment vertical="center" wrapText="1"/>
    </xf>
    <xf numFmtId="0" fontId="58" fillId="0" borderId="0" xfId="0" applyNumberFormat="1" applyFont="1" applyFill="1" applyBorder="1" applyAlignment="1" applyProtection="1">
      <alignment horizontal="left" vertical="center" wrapText="1"/>
    </xf>
    <xf numFmtId="0" fontId="50" fillId="0" borderId="0" xfId="0" applyNumberFormat="1" applyFont="1" applyFill="1" applyBorder="1" applyAlignment="1" applyProtection="1">
      <alignment vertical="center" wrapText="1"/>
    </xf>
    <xf numFmtId="4" fontId="46" fillId="0" borderId="0" xfId="0" applyNumberFormat="1" applyFont="1" applyFill="1" applyBorder="1" applyAlignment="1" applyProtection="1">
      <alignment vertical="center"/>
    </xf>
    <xf numFmtId="0" fontId="59" fillId="0" borderId="0" xfId="0" applyNumberFormat="1" applyFont="1" applyFill="1" applyBorder="1" applyAlignment="1" applyProtection="1">
      <alignment horizontal="center" vertical="center" wrapText="1"/>
    </xf>
    <xf numFmtId="3" fontId="46" fillId="0" borderId="0" xfId="0" applyNumberFormat="1" applyFont="1" applyFill="1" applyBorder="1" applyAlignment="1" applyProtection="1">
      <alignment vertical="center"/>
    </xf>
    <xf numFmtId="0" fontId="53" fillId="0" borderId="0" xfId="0" applyNumberFormat="1" applyFont="1" applyFill="1" applyBorder="1" applyAlignment="1" applyProtection="1">
      <alignment vertical="center"/>
    </xf>
    <xf numFmtId="0" fontId="49" fillId="0" borderId="0" xfId="0" applyNumberFormat="1" applyFont="1" applyFill="1" applyBorder="1" applyAlignment="1" applyProtection="1">
      <alignment horizontal="center" vertical="center" wrapText="1"/>
    </xf>
    <xf numFmtId="0" fontId="46" fillId="0" borderId="0" xfId="0" applyNumberFormat="1" applyFont="1" applyFill="1" applyBorder="1" applyAlignment="1" applyProtection="1">
      <alignment vertical="center"/>
      <protection locked="0"/>
    </xf>
    <xf numFmtId="49" fontId="46" fillId="0" borderId="0" xfId="0" applyNumberFormat="1" applyFont="1" applyFill="1" applyBorder="1" applyAlignment="1" applyProtection="1">
      <alignment horizontal="center" vertical="center"/>
      <protection locked="0"/>
    </xf>
    <xf numFmtId="49" fontId="56" fillId="5" borderId="0" xfId="0" applyNumberFormat="1" applyFont="1" applyFill="1" applyBorder="1" applyAlignment="1" applyProtection="1">
      <alignment horizontal="center" vertical="center"/>
      <protection locked="0"/>
    </xf>
    <xf numFmtId="49" fontId="56" fillId="5" borderId="0" xfId="0" applyNumberFormat="1" applyFont="1" applyFill="1" applyBorder="1" applyAlignment="1" applyProtection="1">
      <alignment horizontal="center" vertical="center"/>
      <protection locked="0"/>
    </xf>
    <xf numFmtId="49" fontId="3" fillId="5" borderId="0" xfId="0" applyNumberFormat="1" applyFont="1" applyFill="1" applyBorder="1" applyAlignment="1" applyProtection="1">
      <alignment horizontal="center" vertical="center"/>
      <protection locked="0"/>
    </xf>
    <xf numFmtId="49" fontId="55" fillId="5" borderId="0" xfId="0" applyNumberFormat="1" applyFont="1" applyFill="1" applyBorder="1" applyAlignment="1" applyProtection="1">
      <alignment horizontal="center" vertical="center"/>
    </xf>
    <xf numFmtId="49" fontId="55" fillId="5" borderId="0" xfId="0" applyNumberFormat="1" applyFont="1" applyFill="1" applyBorder="1" applyAlignment="1" applyProtection="1">
      <alignment horizontal="center" vertical="center"/>
    </xf>
    <xf numFmtId="49" fontId="4" fillId="5" borderId="0" xfId="0" applyNumberFormat="1" applyFont="1" applyFill="1" applyBorder="1" applyAlignment="1" applyProtection="1">
      <alignment horizontal="center" vertical="center"/>
    </xf>
    <xf numFmtId="49" fontId="53" fillId="5" borderId="0" xfId="0" applyNumberFormat="1" applyFont="1" applyFill="1" applyBorder="1" applyAlignment="1" applyProtection="1">
      <alignment horizontal="center" vertical="center"/>
    </xf>
    <xf numFmtId="49" fontId="5" fillId="5" borderId="0" xfId="0" applyNumberFormat="1" applyFont="1" applyFill="1" applyBorder="1" applyAlignment="1" applyProtection="1">
      <alignment horizontal="center" vertical="center"/>
    </xf>
    <xf numFmtId="49" fontId="5" fillId="5" borderId="0" xfId="0" applyNumberFormat="1" applyFont="1" applyFill="1" applyBorder="1" applyAlignment="1" applyProtection="1">
      <alignment horizontal="center" vertical="center"/>
    </xf>
    <xf numFmtId="0" fontId="11" fillId="5" borderId="0" xfId="0" applyNumberFormat="1" applyFont="1" applyFill="1" applyBorder="1" applyAlignment="1" applyProtection="1">
      <alignment vertical="center"/>
      <protection locked="0"/>
    </xf>
    <xf numFmtId="0" fontId="16" fillId="5" borderId="0" xfId="0" applyNumberFormat="1" applyFont="1" applyFill="1" applyBorder="1" applyAlignment="1" applyProtection="1">
      <alignment vertical="center"/>
    </xf>
    <xf numFmtId="0" fontId="53" fillId="5" borderId="0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49" fillId="5" borderId="0" xfId="0" applyNumberFormat="1" applyFont="1" applyFill="1" applyBorder="1" applyAlignment="1" applyProtection="1">
      <alignment vertical="center"/>
    </xf>
    <xf numFmtId="0" fontId="49" fillId="5" borderId="0" xfId="0" applyNumberFormat="1" applyFont="1" applyFill="1" applyBorder="1" applyAlignment="1" applyProtection="1">
      <alignment horizontal="center" vertical="center"/>
    </xf>
    <xf numFmtId="0" fontId="16" fillId="5" borderId="0" xfId="0" applyNumberFormat="1" applyFont="1" applyFill="1" applyBorder="1" applyAlignment="1" applyProtection="1">
      <alignment horizontal="center" vertical="center"/>
    </xf>
    <xf numFmtId="0" fontId="11" fillId="5" borderId="0" xfId="0" applyNumberFormat="1" applyFont="1" applyFill="1" applyBorder="1" applyAlignment="1" applyProtection="1">
      <alignment vertical="center" wrapText="1"/>
    </xf>
    <xf numFmtId="0" fontId="49" fillId="5" borderId="0" xfId="0" applyNumberFormat="1" applyFont="1" applyFill="1" applyBorder="1" applyAlignment="1" applyProtection="1">
      <alignment horizontal="center"/>
    </xf>
    <xf numFmtId="0" fontId="6" fillId="5" borderId="0" xfId="0" applyNumberFormat="1" applyFont="1" applyFill="1" applyBorder="1" applyAlignment="1" applyProtection="1"/>
    <xf numFmtId="0" fontId="49" fillId="5" borderId="0" xfId="0" applyNumberFormat="1" applyFont="1" applyFill="1" applyBorder="1" applyAlignment="1" applyProtection="1"/>
    <xf numFmtId="49" fontId="49" fillId="5" borderId="0" xfId="0" applyNumberFormat="1" applyFont="1" applyFill="1" applyBorder="1" applyAlignment="1" applyProtection="1">
      <alignment horizontal="center"/>
    </xf>
    <xf numFmtId="0" fontId="46" fillId="5" borderId="0" xfId="0" applyNumberFormat="1" applyFont="1" applyFill="1" applyBorder="1" applyAlignment="1" applyProtection="1"/>
    <xf numFmtId="0" fontId="6" fillId="5" borderId="0" xfId="0" applyNumberFormat="1" applyFont="1" applyFill="1" applyBorder="1" applyAlignment="1" applyProtection="1">
      <alignment horizontal="center"/>
    </xf>
    <xf numFmtId="0" fontId="46" fillId="5" borderId="0" xfId="0" applyNumberFormat="1" applyFont="1" applyFill="1" applyBorder="1" applyAlignment="1" applyProtection="1">
      <alignment horizontal="center"/>
    </xf>
    <xf numFmtId="0" fontId="49" fillId="5" borderId="0" xfId="0" applyNumberFormat="1" applyFont="1" applyFill="1" applyBorder="1" applyAlignment="1" applyProtection="1">
      <alignment horizontal="center" vertical="top"/>
    </xf>
    <xf numFmtId="0" fontId="53" fillId="0" borderId="0" xfId="0" applyNumberFormat="1" applyFont="1" applyFill="1" applyBorder="1" applyAlignment="1" applyProtection="1">
      <alignment horizontal="center" vertical="top"/>
    </xf>
    <xf numFmtId="0" fontId="53" fillId="0" borderId="0" xfId="0" applyNumberFormat="1" applyFont="1" applyFill="1" applyBorder="1" applyAlignment="1" applyProtection="1">
      <alignment vertical="top"/>
    </xf>
    <xf numFmtId="0" fontId="53" fillId="0" borderId="0" xfId="0" applyNumberFormat="1" applyFont="1" applyFill="1" applyBorder="1" applyAlignment="1" applyProtection="1">
      <alignment horizontal="left" vertical="top" wrapText="1"/>
    </xf>
    <xf numFmtId="0" fontId="50" fillId="0" borderId="0" xfId="0" applyNumberFormat="1" applyFont="1" applyFill="1" applyBorder="1" applyAlignment="1" applyProtection="1">
      <alignment horizontal="left" vertical="top"/>
    </xf>
    <xf numFmtId="0" fontId="50" fillId="0" borderId="2" xfId="0" applyNumberFormat="1" applyFont="1" applyFill="1" applyBorder="1" applyAlignment="1" applyProtection="1">
      <alignment horizontal="center" vertical="top"/>
    </xf>
    <xf numFmtId="0" fontId="53" fillId="0" borderId="4" xfId="0" applyNumberFormat="1" applyFont="1" applyFill="1" applyBorder="1" applyAlignment="1" applyProtection="1">
      <alignment horizontal="center" vertical="center"/>
    </xf>
    <xf numFmtId="0" fontId="53" fillId="0" borderId="7" xfId="0" applyNumberFormat="1" applyFont="1" applyFill="1" applyBorder="1" applyAlignment="1" applyProtection="1">
      <alignment horizontal="center" vertical="center"/>
    </xf>
    <xf numFmtId="0" fontId="53" fillId="0" borderId="5" xfId="0" applyNumberFormat="1" applyFont="1" applyFill="1" applyBorder="1" applyAlignment="1" applyProtection="1">
      <alignment vertical="center"/>
    </xf>
    <xf numFmtId="3" fontId="53" fillId="0" borderId="0" xfId="0" applyNumberFormat="1" applyFont="1" applyFill="1" applyBorder="1" applyAlignment="1" applyProtection="1">
      <alignment vertical="top"/>
    </xf>
    <xf numFmtId="0" fontId="53" fillId="0" borderId="5" xfId="0" applyNumberFormat="1" applyFont="1" applyFill="1" applyBorder="1" applyAlignment="1" applyProtection="1"/>
    <xf numFmtId="4" fontId="53" fillId="0" borderId="0" xfId="0" applyNumberFormat="1" applyFont="1" applyFill="1" applyBorder="1" applyAlignment="1" applyProtection="1">
      <alignment vertical="top"/>
    </xf>
    <xf numFmtId="49" fontId="53" fillId="0" borderId="0" xfId="0" applyNumberFormat="1" applyFont="1" applyFill="1" applyBorder="1" applyAlignment="1" applyProtection="1">
      <alignment horizontal="right" vertical="top"/>
      <protection locked="0"/>
    </xf>
    <xf numFmtId="49" fontId="53" fillId="0" borderId="0" xfId="0" applyNumberFormat="1" applyFont="1" applyFill="1" applyBorder="1" applyAlignment="1" applyProtection="1">
      <alignment horizontal="right" vertical="top"/>
    </xf>
    <xf numFmtId="0" fontId="50" fillId="0" borderId="5" xfId="0" applyNumberFormat="1" applyFont="1" applyFill="1" applyBorder="1" applyAlignment="1" applyProtection="1"/>
    <xf numFmtId="4" fontId="50" fillId="0" borderId="0" xfId="0" applyNumberFormat="1" applyFont="1" applyFill="1" applyBorder="1" applyAlignment="1" applyProtection="1">
      <alignment horizontal="right" vertical="top"/>
      <protection locked="0"/>
    </xf>
    <xf numFmtId="4" fontId="53" fillId="0" borderId="0" xfId="0" applyNumberFormat="1" applyFont="1" applyFill="1" applyBorder="1" applyAlignment="1" applyProtection="1">
      <alignment horizontal="right" vertical="top"/>
      <protection locked="0"/>
    </xf>
    <xf numFmtId="4" fontId="53" fillId="0" borderId="0" xfId="0" applyNumberFormat="1" applyFont="1" applyFill="1" applyBorder="1" applyAlignment="1" applyProtection="1">
      <alignment horizontal="right" vertical="top"/>
    </xf>
    <xf numFmtId="4" fontId="58" fillId="0" borderId="0" xfId="0" applyNumberFormat="1" applyFont="1" applyFill="1" applyBorder="1" applyAlignment="1" applyProtection="1">
      <alignment horizontal="right" vertical="top"/>
      <protection locked="0"/>
    </xf>
    <xf numFmtId="4" fontId="58" fillId="0" borderId="0" xfId="0" applyNumberFormat="1" applyFont="1" applyFill="1" applyBorder="1" applyAlignment="1" applyProtection="1">
      <alignment horizontal="right" vertical="top"/>
    </xf>
    <xf numFmtId="0" fontId="58" fillId="0" borderId="0" xfId="0" applyNumberFormat="1" applyFont="1" applyFill="1" applyBorder="1" applyAlignment="1" applyProtection="1">
      <alignment horizontal="left" vertical="top"/>
    </xf>
    <xf numFmtId="0" fontId="58" fillId="0" borderId="5" xfId="0" applyNumberFormat="1" applyFont="1" applyFill="1" applyBorder="1" applyAlignment="1" applyProtection="1"/>
    <xf numFmtId="0" fontId="58" fillId="0" borderId="0" xfId="0" applyNumberFormat="1" applyFont="1" applyFill="1" applyBorder="1" applyAlignment="1" applyProtection="1">
      <alignment vertical="top"/>
    </xf>
    <xf numFmtId="4" fontId="53" fillId="0" borderId="0" xfId="0" applyNumberFormat="1" applyFont="1" applyFill="1" applyBorder="1" applyAlignment="1" applyProtection="1">
      <alignment horizontal="right"/>
    </xf>
    <xf numFmtId="0" fontId="51" fillId="0" borderId="5" xfId="0" applyNumberFormat="1" applyFont="1" applyFill="1" applyBorder="1" applyAlignment="1" applyProtection="1">
      <alignment horizontal="left" vertical="center" wrapText="1"/>
    </xf>
    <xf numFmtId="0" fontId="51" fillId="0" borderId="0" xfId="0" applyNumberFormat="1" applyFont="1" applyFill="1" applyBorder="1" applyAlignment="1" applyProtection="1">
      <alignment horizontal="left" vertical="center" wrapText="1"/>
    </xf>
    <xf numFmtId="0" fontId="51" fillId="0" borderId="11" xfId="0" applyNumberFormat="1" applyFont="1" applyFill="1" applyBorder="1" applyAlignment="1" applyProtection="1">
      <alignment wrapText="1"/>
    </xf>
    <xf numFmtId="0" fontId="54" fillId="0" borderId="5" xfId="0" applyNumberFormat="1" applyFont="1" applyFill="1" applyBorder="1" applyAlignment="1" applyProtection="1">
      <alignment horizontal="left"/>
    </xf>
    <xf numFmtId="0" fontId="54" fillId="0" borderId="5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Border="1" applyAlignment="1" applyProtection="1">
      <alignment vertical="center" wrapText="1"/>
    </xf>
    <xf numFmtId="0" fontId="60" fillId="0" borderId="0" xfId="0" applyNumberFormat="1" applyFont="1" applyFill="1" applyBorder="1" applyAlignment="1" applyProtection="1">
      <alignment horizontal="left" vertical="center" wrapText="1"/>
    </xf>
    <xf numFmtId="0" fontId="54" fillId="0" borderId="0" xfId="0" applyNumberFormat="1" applyFont="1" applyFill="1" applyBorder="1" applyAlignment="1" applyProtection="1">
      <alignment vertical="center" wrapText="1"/>
    </xf>
    <xf numFmtId="0" fontId="49" fillId="3" borderId="15" xfId="0" applyNumberFormat="1" applyFont="1" applyFill="1" applyBorder="1" applyAlignment="1" applyProtection="1">
      <alignment horizontal="center" vertical="center"/>
    </xf>
    <xf numFmtId="49" fontId="45" fillId="3" borderId="10" xfId="0" applyNumberFormat="1" applyFont="1" applyFill="1" applyBorder="1" applyAlignment="1" applyProtection="1">
      <alignment horizontal="center" vertical="center"/>
    </xf>
    <xf numFmtId="49" fontId="45" fillId="3" borderId="1" xfId="0" applyNumberFormat="1" applyFont="1" applyFill="1" applyBorder="1" applyAlignment="1" applyProtection="1">
      <alignment horizontal="center" vertical="center"/>
    </xf>
    <xf numFmtId="49" fontId="26" fillId="3" borderId="1" xfId="0" applyNumberFormat="1" applyFont="1" applyFill="1" applyBorder="1" applyAlignment="1" applyProtection="1">
      <alignment horizontal="center" vertical="center" wrapText="1"/>
    </xf>
    <xf numFmtId="49" fontId="55" fillId="3" borderId="5" xfId="0" applyNumberFormat="1" applyFont="1" applyFill="1" applyBorder="1" applyAlignment="1" applyProtection="1">
      <alignment horizontal="center" vertical="center"/>
    </xf>
    <xf numFmtId="49" fontId="53" fillId="3" borderId="5" xfId="0" applyNumberFormat="1" applyFont="1" applyFill="1" applyBorder="1" applyAlignment="1" applyProtection="1">
      <alignment horizontal="center" vertical="center" wrapText="1"/>
    </xf>
    <xf numFmtId="0" fontId="53" fillId="2" borderId="15" xfId="0" applyNumberFormat="1" applyFont="1" applyFill="1" applyBorder="1" applyAlignment="1" applyProtection="1">
      <alignment vertical="center"/>
    </xf>
    <xf numFmtId="49" fontId="61" fillId="0" borderId="7" xfId="0" applyNumberFormat="1" applyFont="1" applyFill="1" applyBorder="1" applyAlignment="1" applyProtection="1">
      <alignment horizontal="center" vertical="center"/>
    </xf>
    <xf numFmtId="49" fontId="61" fillId="0" borderId="0" xfId="0" applyNumberFormat="1" applyFont="1" applyFill="1" applyBorder="1" applyAlignment="1" applyProtection="1">
      <alignment horizontal="center" vertical="center"/>
    </xf>
    <xf numFmtId="49" fontId="62" fillId="0" borderId="7" xfId="0" applyNumberFormat="1" applyFont="1" applyFill="1" applyBorder="1" applyAlignment="1" applyProtection="1">
      <alignment horizontal="center" vertical="center" wrapText="1"/>
    </xf>
    <xf numFmtId="4" fontId="40" fillId="3" borderId="20" xfId="0" applyNumberFormat="1" applyFont="1" applyFill="1" applyBorder="1" applyAlignment="1" applyProtection="1">
      <alignment horizontal="center"/>
    </xf>
    <xf numFmtId="49" fontId="52" fillId="3" borderId="1" xfId="0" applyNumberFormat="1" applyFont="1" applyFill="1" applyBorder="1" applyAlignment="1" applyProtection="1">
      <alignment horizontal="center" vertical="center"/>
    </xf>
    <xf numFmtId="0" fontId="26" fillId="3" borderId="1" xfId="0" applyNumberFormat="1" applyFont="1" applyFill="1" applyBorder="1" applyAlignment="1" applyProtection="1">
      <alignment horizontal="center" vertical="center" wrapText="1"/>
    </xf>
    <xf numFmtId="0" fontId="26" fillId="3" borderId="11" xfId="0" applyNumberFormat="1" applyFont="1" applyFill="1" applyBorder="1" applyAlignment="1" applyProtection="1">
      <alignment horizontal="center" vertical="center"/>
    </xf>
    <xf numFmtId="0" fontId="11" fillId="5" borderId="0" xfId="0" applyNumberFormat="1" applyFont="1" applyFill="1" applyBorder="1" applyAlignment="1" applyProtection="1">
      <alignment vertical="center"/>
    </xf>
    <xf numFmtId="0" fontId="5" fillId="5" borderId="0" xfId="0" applyNumberFormat="1" applyFont="1" applyFill="1" applyBorder="1" applyAlignment="1" applyProtection="1">
      <alignment vertical="center"/>
    </xf>
    <xf numFmtId="0" fontId="49" fillId="3" borderId="5" xfId="0" applyNumberFormat="1" applyFont="1" applyFill="1" applyBorder="1" applyAlignment="1" applyProtection="1">
      <alignment horizontal="center" vertical="center"/>
    </xf>
    <xf numFmtId="0" fontId="49" fillId="3" borderId="6" xfId="0" applyNumberFormat="1" applyFont="1" applyFill="1" applyBorder="1" applyAlignment="1" applyProtection="1">
      <alignment horizontal="center" vertical="center"/>
    </xf>
    <xf numFmtId="0" fontId="49" fillId="3" borderId="1" xfId="0" applyNumberFormat="1" applyFont="1" applyFill="1" applyBorder="1" applyAlignment="1" applyProtection="1">
      <alignment horizontal="center" vertical="center"/>
    </xf>
    <xf numFmtId="0" fontId="49" fillId="3" borderId="11" xfId="0" applyNumberFormat="1" applyFont="1" applyFill="1" applyBorder="1" applyAlignment="1" applyProtection="1">
      <alignment horizontal="center" vertical="center"/>
    </xf>
    <xf numFmtId="0" fontId="11" fillId="5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>
      <alignment horizontal="center"/>
    </xf>
    <xf numFmtId="4" fontId="5" fillId="5" borderId="0" xfId="0" applyNumberFormat="1" applyFont="1" applyFill="1" applyBorder="1" applyAlignment="1" applyProtection="1">
      <alignment horizontal="center" vertical="center"/>
    </xf>
    <xf numFmtId="3" fontId="5" fillId="5" borderId="0" xfId="0" applyNumberFormat="1" applyFont="1" applyFill="1" applyBorder="1" applyAlignment="1" applyProtection="1">
      <alignment horizontal="center" vertical="center"/>
    </xf>
    <xf numFmtId="49" fontId="46" fillId="0" borderId="0" xfId="0" applyNumberFormat="1" applyFont="1" applyFill="1" applyBorder="1" applyAlignment="1" applyProtection="1">
      <alignment vertical="top" wrapText="1"/>
      <protection locked="0"/>
    </xf>
    <xf numFmtId="0" fontId="9" fillId="0" borderId="2" xfId="0" applyNumberFormat="1" applyFont="1" applyFill="1" applyBorder="1" applyAlignment="1" applyProtection="1"/>
    <xf numFmtId="4" fontId="9" fillId="0" borderId="0" xfId="0" applyNumberFormat="1" applyFont="1" applyFill="1" applyBorder="1" applyAlignment="1" applyProtection="1">
      <alignment horizontal="center"/>
      <protection locked="0"/>
    </xf>
    <xf numFmtId="0" fontId="55" fillId="5" borderId="0" xfId="0" applyNumberFormat="1" applyFont="1" applyFill="1" applyBorder="1" applyAlignment="1" applyProtection="1"/>
    <xf numFmtId="37" fontId="49" fillId="3" borderId="15" xfId="0" applyNumberFormat="1" applyFont="1" applyFill="1" applyBorder="1" applyAlignment="1" applyProtection="1">
      <alignment horizontal="center" vertical="center"/>
    </xf>
    <xf numFmtId="37" fontId="49" fillId="3" borderId="15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/>
      <protection locked="0"/>
    </xf>
    <xf numFmtId="49" fontId="46" fillId="0" borderId="0" xfId="0" applyNumberFormat="1" applyFont="1" applyFill="1" applyBorder="1" applyAlignment="1" applyProtection="1">
      <alignment vertical="center" wrapText="1"/>
      <protection locked="0"/>
    </xf>
    <xf numFmtId="0" fontId="48" fillId="0" borderId="1" xfId="0" applyNumberFormat="1" applyFont="1" applyFill="1" applyBorder="1" applyAlignment="1" applyProtection="1"/>
    <xf numFmtId="0" fontId="49" fillId="3" borderId="15" xfId="0" applyNumberFormat="1" applyFont="1" applyFill="1" applyBorder="1" applyAlignment="1" applyProtection="1">
      <alignment horizontal="center" vertical="center" wrapText="1"/>
    </xf>
    <xf numFmtId="0" fontId="49" fillId="3" borderId="0" xfId="0" applyNumberFormat="1" applyFont="1" applyFill="1" applyBorder="1" applyAlignment="1" applyProtection="1">
      <alignment horizontal="center" vertical="center"/>
    </xf>
    <xf numFmtId="0" fontId="49" fillId="3" borderId="7" xfId="0" applyNumberFormat="1" applyFont="1" applyFill="1" applyBorder="1" applyAlignment="1" applyProtection="1">
      <alignment horizontal="center" vertical="center"/>
    </xf>
    <xf numFmtId="0" fontId="63" fillId="0" borderId="16" xfId="0" applyNumberFormat="1" applyFont="1" applyFill="1" applyBorder="1" applyAlignment="1" applyProtection="1">
      <alignment horizontal="left" vertical="center" wrapText="1"/>
    </xf>
    <xf numFmtId="0" fontId="64" fillId="0" borderId="17" xfId="0" applyNumberFormat="1" applyFont="1" applyFill="1" applyBorder="1" applyAlignment="1" applyProtection="1">
      <alignment vertical="center" wrapText="1"/>
    </xf>
    <xf numFmtId="0" fontId="63" fillId="0" borderId="17" xfId="0" applyNumberFormat="1" applyFont="1" applyFill="1" applyBorder="1" applyAlignment="1" applyProtection="1">
      <alignment horizontal="left" vertical="center" wrapText="1"/>
    </xf>
    <xf numFmtId="0" fontId="64" fillId="0" borderId="18" xfId="0" applyNumberFormat="1" applyFont="1" applyFill="1" applyBorder="1" applyAlignment="1" applyProtection="1">
      <alignment vertical="center" wrapText="1"/>
    </xf>
    <xf numFmtId="0" fontId="63" fillId="0" borderId="9" xfId="0" applyNumberFormat="1" applyFont="1" applyFill="1" applyBorder="1" applyAlignment="1" applyProtection="1">
      <alignment horizontal="justify" vertical="center" wrapText="1"/>
    </xf>
    <xf numFmtId="0" fontId="65" fillId="3" borderId="15" xfId="0" applyNumberFormat="1" applyFont="1" applyFill="1" applyBorder="1" applyAlignment="1" applyProtection="1">
      <alignment horizontal="center" vertical="center"/>
    </xf>
    <xf numFmtId="0" fontId="65" fillId="3" borderId="15" xfId="0" applyNumberFormat="1" applyFont="1" applyFill="1" applyBorder="1" applyAlignment="1" applyProtection="1">
      <alignment horizontal="center" vertical="center" wrapText="1"/>
    </xf>
    <xf numFmtId="0" fontId="55" fillId="3" borderId="15" xfId="0" applyNumberFormat="1" applyFont="1" applyFill="1" applyBorder="1" applyAlignment="1" applyProtection="1">
      <alignment horizontal="center" vertical="center"/>
    </xf>
    <xf numFmtId="4" fontId="65" fillId="3" borderId="15" xfId="0" applyNumberFormat="1" applyFont="1" applyFill="1" applyBorder="1" applyAlignment="1" applyProtection="1">
      <alignment horizontal="center" vertical="center" wrapText="1"/>
    </xf>
    <xf numFmtId="4" fontId="63" fillId="0" borderId="16" xfId="0" applyNumberFormat="1" applyFont="1" applyFill="1" applyBorder="1" applyAlignment="1" applyProtection="1">
      <alignment horizontal="right" vertical="center" wrapText="1"/>
    </xf>
    <xf numFmtId="4" fontId="64" fillId="0" borderId="17" xfId="0" applyNumberFormat="1" applyFont="1" applyFill="1" applyBorder="1" applyAlignment="1" applyProtection="1">
      <alignment horizontal="right" vertical="center" wrapText="1"/>
    </xf>
    <xf numFmtId="4" fontId="63" fillId="0" borderId="17" xfId="0" applyNumberFormat="1" applyFont="1" applyFill="1" applyBorder="1" applyAlignment="1" applyProtection="1">
      <alignment horizontal="right" vertical="center" wrapText="1"/>
    </xf>
    <xf numFmtId="4" fontId="64" fillId="0" borderId="18" xfId="0" applyNumberFormat="1" applyFont="1" applyFill="1" applyBorder="1" applyAlignment="1" applyProtection="1">
      <alignment horizontal="right" vertical="center" wrapText="1"/>
    </xf>
    <xf numFmtId="4" fontId="63" fillId="0" borderId="18" xfId="0" applyNumberFormat="1" applyFont="1" applyFill="1" applyBorder="1" applyAlignment="1" applyProtection="1">
      <alignment horizontal="right" vertical="center" wrapText="1"/>
    </xf>
    <xf numFmtId="4" fontId="63" fillId="0" borderId="15" xfId="0" applyNumberFormat="1" applyFont="1" applyFill="1" applyBorder="1" applyAlignment="1" applyProtection="1">
      <alignment vertical="center" wrapText="1"/>
    </xf>
    <xf numFmtId="4" fontId="63" fillId="0" borderId="15" xfId="0" applyNumberFormat="1" applyFont="1" applyFill="1" applyBorder="1" applyAlignment="1" applyProtection="1">
      <alignment horizontal="right" vertical="center" wrapText="1"/>
    </xf>
    <xf numFmtId="0" fontId="64" fillId="0" borderId="7" xfId="0" applyNumberFormat="1" applyFont="1" applyFill="1" applyBorder="1" applyAlignment="1" applyProtection="1"/>
    <xf numFmtId="49" fontId="64" fillId="0" borderId="7" xfId="0" applyNumberFormat="1" applyFont="1" applyFill="1" applyBorder="1" applyAlignment="1" applyProtection="1">
      <alignment horizontal="center" vertical="center"/>
      <protection locked="0"/>
    </xf>
    <xf numFmtId="49" fontId="66" fillId="0" borderId="0" xfId="0" applyNumberFormat="1" applyFont="1" applyFill="1" applyBorder="1" applyAlignment="1" applyProtection="1">
      <alignment vertical="center"/>
    </xf>
    <xf numFmtId="49" fontId="6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55" fillId="3" borderId="0" xfId="0" applyNumberFormat="1" applyFont="1" applyFill="1" applyBorder="1" applyAlignment="1" applyProtection="1">
      <alignment horizontal="center"/>
    </xf>
    <xf numFmtId="49" fontId="55" fillId="3" borderId="2" xfId="0" applyNumberFormat="1" applyFont="1" applyFill="1" applyBorder="1" applyAlignment="1" applyProtection="1">
      <alignment horizontal="center"/>
    </xf>
    <xf numFmtId="49" fontId="67" fillId="0" borderId="7" xfId="0" applyNumberFormat="1" applyFont="1" applyFill="1" applyBorder="1" applyAlignment="1" applyProtection="1">
      <alignment horizontal="center" vertical="center"/>
      <protection locked="0"/>
    </xf>
    <xf numFmtId="49" fontId="67" fillId="0" borderId="0" xfId="0" applyNumberFormat="1" applyFont="1" applyFill="1" applyBorder="1" applyAlignment="1" applyProtection="1">
      <alignment vertical="center"/>
      <protection locked="0"/>
    </xf>
    <xf numFmtId="49" fontId="4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49" fillId="0" borderId="0" xfId="0" applyNumberFormat="1" applyFont="1" applyFill="1" applyBorder="1" applyAlignment="1" applyProtection="1">
      <alignment vertical="center" wrapText="1"/>
      <protection locked="0"/>
    </xf>
    <xf numFmtId="49" fontId="52" fillId="3" borderId="6" xfId="0" applyNumberFormat="1" applyFont="1" applyFill="1" applyBorder="1" applyAlignment="1" applyProtection="1">
      <alignment horizontal="center" vertical="center"/>
    </xf>
    <xf numFmtId="49" fontId="53" fillId="3" borderId="28" xfId="0" applyNumberFormat="1" applyFont="1" applyFill="1" applyBorder="1" applyAlignment="1" applyProtection="1">
      <alignment horizontal="center"/>
    </xf>
    <xf numFmtId="49" fontId="53" fillId="3" borderId="13" xfId="0" applyNumberFormat="1" applyFont="1" applyFill="1" applyBorder="1" applyAlignment="1" applyProtection="1">
      <alignment horizontal="center"/>
    </xf>
    <xf numFmtId="49" fontId="53" fillId="3" borderId="29" xfId="0" applyNumberFormat="1" applyFont="1" applyFill="1" applyBorder="1" applyAlignment="1" applyProtection="1">
      <alignment horizontal="center"/>
    </xf>
    <xf numFmtId="0" fontId="64" fillId="0" borderId="2" xfId="0" applyNumberFormat="1" applyFont="1" applyFill="1" applyBorder="1" applyAlignment="1" applyProtection="1"/>
    <xf numFmtId="0" fontId="64" fillId="0" borderId="30" xfId="0" applyNumberFormat="1" applyFont="1" applyFill="1" applyBorder="1" applyAlignment="1" applyProtection="1">
      <alignment horizontal="justify" vertical="center" wrapText="1"/>
    </xf>
    <xf numFmtId="4" fontId="64" fillId="0" borderId="31" xfId="0" applyNumberFormat="1" applyFont="1" applyFill="1" applyBorder="1" applyAlignment="1" applyProtection="1">
      <alignment horizontal="justify" vertical="center" wrapText="1"/>
    </xf>
    <xf numFmtId="0" fontId="63" fillId="0" borderId="32" xfId="0" applyNumberFormat="1" applyFont="1" applyFill="1" applyBorder="1" applyAlignment="1" applyProtection="1">
      <alignment horizontal="center" vertical="center" wrapText="1"/>
    </xf>
    <xf numFmtId="4" fontId="64" fillId="0" borderId="33" xfId="0" applyNumberFormat="1" applyFont="1" applyFill="1" applyBorder="1" applyAlignment="1" applyProtection="1">
      <alignment horizontal="right" vertical="center" wrapText="1"/>
    </xf>
    <xf numFmtId="0" fontId="63" fillId="0" borderId="34" xfId="0" applyNumberFormat="1" applyFont="1" applyFill="1" applyBorder="1" applyAlignment="1" applyProtection="1">
      <alignment horizontal="left" vertical="center" wrapText="1"/>
    </xf>
    <xf numFmtId="0" fontId="63" fillId="0" borderId="3" xfId="0" applyNumberFormat="1" applyFont="1" applyFill="1" applyBorder="1" applyAlignment="1" applyProtection="1">
      <alignment horizontal="left" vertical="center" wrapText="1"/>
    </xf>
    <xf numFmtId="4" fontId="64" fillId="0" borderId="33" xfId="0" applyNumberFormat="1" applyFont="1" applyFill="1" applyBorder="1" applyAlignment="1" applyProtection="1">
      <alignment vertical="center" wrapText="1"/>
    </xf>
    <xf numFmtId="0" fontId="63" fillId="0" borderId="32" xfId="0" applyNumberFormat="1" applyFont="1" applyFill="1" applyBorder="1" applyAlignment="1" applyProtection="1">
      <alignment horizontal="justify" vertical="center" wrapText="1"/>
    </xf>
    <xf numFmtId="0" fontId="63" fillId="0" borderId="34" xfId="0" applyNumberFormat="1" applyFont="1" applyFill="1" applyBorder="1" applyAlignment="1" applyProtection="1">
      <alignment horizontal="left" vertical="top" wrapText="1"/>
    </xf>
    <xf numFmtId="0" fontId="63" fillId="0" borderId="30" xfId="0" applyNumberFormat="1" applyFont="1" applyFill="1" applyBorder="1" applyAlignment="1" applyProtection="1">
      <alignment horizontal="justify" vertical="center" wrapText="1"/>
    </xf>
    <xf numFmtId="4" fontId="63" fillId="0" borderId="33" xfId="0" applyNumberFormat="1" applyFont="1" applyFill="1" applyBorder="1" applyAlignment="1" applyProtection="1">
      <alignment horizontal="right" vertical="center" wrapText="1"/>
    </xf>
    <xf numFmtId="0" fontId="64" fillId="0" borderId="35" xfId="0" applyNumberFormat="1" applyFont="1" applyFill="1" applyBorder="1" applyAlignment="1" applyProtection="1"/>
    <xf numFmtId="4" fontId="64" fillId="0" borderId="35" xfId="0" applyNumberFormat="1" applyFont="1" applyFill="1" applyBorder="1" applyAlignment="1" applyProtection="1"/>
    <xf numFmtId="0" fontId="64" fillId="0" borderId="9" xfId="0" applyNumberFormat="1" applyFont="1" applyFill="1" applyBorder="1" applyAlignment="1" applyProtection="1">
      <alignment horizontal="justify" vertical="center" wrapText="1"/>
    </xf>
    <xf numFmtId="4" fontId="64" fillId="0" borderId="15" xfId="0" applyNumberFormat="1" applyFont="1" applyFill="1" applyBorder="1" applyAlignment="1" applyProtection="1">
      <alignment vertical="center" wrapText="1"/>
    </xf>
    <xf numFmtId="4" fontId="64" fillId="0" borderId="15" xfId="0" applyNumberFormat="1" applyFont="1" applyFill="1" applyBorder="1" applyAlignment="1" applyProtection="1">
      <alignment horizontal="right" vertical="center" wrapText="1"/>
    </xf>
    <xf numFmtId="4" fontId="64" fillId="0" borderId="31" xfId="0" applyNumberFormat="1" applyFont="1" applyFill="1" applyBorder="1" applyAlignment="1" applyProtection="1">
      <alignment vertical="center" wrapText="1"/>
    </xf>
    <xf numFmtId="0" fontId="64" fillId="0" borderId="13" xfId="0" applyNumberFormat="1" applyFont="1" applyFill="1" applyBorder="1" applyAlignment="1" applyProtection="1"/>
    <xf numFmtId="0" fontId="64" fillId="0" borderId="0" xfId="0" applyNumberFormat="1" applyFont="1" applyFill="1" applyBorder="1" applyAlignment="1" applyProtection="1">
      <alignment horizontal="left" wrapText="1"/>
    </xf>
    <xf numFmtId="0" fontId="64" fillId="0" borderId="0" xfId="0" applyNumberFormat="1" applyFont="1" applyFill="1" applyBorder="1" applyAlignment="1" applyProtection="1">
      <alignment horizontal="left"/>
    </xf>
    <xf numFmtId="0" fontId="64" fillId="0" borderId="0" xfId="0" applyFont="1"/>
    <xf numFmtId="0" fontId="68" fillId="0" borderId="2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 wrapText="1"/>
    </xf>
    <xf numFmtId="0" fontId="43" fillId="0" borderId="2" xfId="0" applyNumberFormat="1" applyFont="1" applyFill="1" applyBorder="1" applyAlignment="1" applyProtection="1"/>
    <xf numFmtId="0" fontId="62" fillId="0" borderId="4" xfId="0" applyNumberFormat="1" applyFont="1" applyFill="1" applyBorder="1" applyAlignment="1" applyProtection="1">
      <alignment horizontal="left" vertical="center" wrapText="1"/>
    </xf>
    <xf numFmtId="4" fontId="62" fillId="0" borderId="16" xfId="0" applyNumberFormat="1" applyFont="1" applyFill="1" applyBorder="1" applyAlignment="1" applyProtection="1">
      <alignment horizontal="right" vertical="center" wrapText="1"/>
    </xf>
    <xf numFmtId="4" fontId="61" fillId="0" borderId="16" xfId="0" applyNumberFormat="1" applyFont="1" applyFill="1" applyBorder="1" applyAlignment="1" applyProtection="1">
      <alignment horizontal="right" vertical="center" wrapText="1"/>
    </xf>
    <xf numFmtId="0" fontId="61" fillId="0" borderId="0" xfId="0" applyNumberFormat="1" applyFont="1" applyFill="1" applyBorder="1" applyAlignment="1" applyProtection="1">
      <alignment horizontal="justify" vertical="center" wrapText="1"/>
    </xf>
    <xf numFmtId="4" fontId="61" fillId="0" borderId="17" xfId="0" applyNumberFormat="1" applyFont="1" applyFill="1" applyBorder="1" applyAlignment="1" applyProtection="1">
      <alignment horizontal="right" vertical="center" wrapText="1"/>
    </xf>
    <xf numFmtId="0" fontId="62" fillId="0" borderId="1" xfId="0" applyNumberFormat="1" applyFont="1" applyFill="1" applyBorder="1" applyAlignment="1" applyProtection="1">
      <alignment horizontal="justify" vertical="center" wrapText="1"/>
    </xf>
    <xf numFmtId="4" fontId="62" fillId="0" borderId="17" xfId="0" applyNumberFormat="1" applyFont="1" applyFill="1" applyBorder="1" applyAlignment="1" applyProtection="1">
      <alignment horizontal="right" vertical="center" wrapText="1"/>
    </xf>
    <xf numFmtId="0" fontId="61" fillId="0" borderId="5" xfId="0" applyNumberFormat="1" applyFont="1" applyFill="1" applyBorder="1" applyAlignment="1" applyProtection="1">
      <alignment horizontal="left" vertical="center" wrapText="1"/>
    </xf>
    <xf numFmtId="0" fontId="62" fillId="0" borderId="11" xfId="0" applyNumberFormat="1" applyFont="1" applyFill="1" applyBorder="1" applyAlignment="1" applyProtection="1">
      <alignment horizontal="justify" vertical="center" wrapText="1"/>
    </xf>
    <xf numFmtId="4" fontId="62" fillId="0" borderId="18" xfId="0" applyNumberFormat="1" applyFont="1" applyFill="1" applyBorder="1" applyAlignment="1" applyProtection="1">
      <alignment horizontal="right" vertical="center" wrapText="1"/>
    </xf>
    <xf numFmtId="4" fontId="61" fillId="0" borderId="18" xfId="0" applyNumberFormat="1" applyFont="1" applyFill="1" applyBorder="1" applyAlignment="1" applyProtection="1">
      <alignment horizontal="right" vertical="center" wrapText="1"/>
    </xf>
    <xf numFmtId="0" fontId="61" fillId="0" borderId="8" xfId="0" applyNumberFormat="1" applyFont="1" applyFill="1" applyBorder="1" applyAlignment="1" applyProtection="1">
      <alignment horizontal="left" vertical="center" wrapText="1"/>
    </xf>
    <xf numFmtId="4" fontId="61" fillId="0" borderId="15" xfId="0" applyNumberFormat="1" applyFont="1" applyFill="1" applyBorder="1" applyAlignment="1" applyProtection="1">
      <alignment horizontal="right" vertical="center" wrapText="1"/>
    </xf>
    <xf numFmtId="49" fontId="55" fillId="3" borderId="4" xfId="0" applyNumberFormat="1" applyFont="1" applyFill="1" applyBorder="1" applyAlignment="1" applyProtection="1">
      <alignment horizontal="center" vertical="center"/>
    </xf>
    <xf numFmtId="49" fontId="55" fillId="3" borderId="0" xfId="0" applyNumberFormat="1" applyFont="1" applyFill="1" applyBorder="1" applyAlignment="1" applyProtection="1">
      <alignment horizontal="center" vertical="center"/>
    </xf>
    <xf numFmtId="0" fontId="53" fillId="3" borderId="27" xfId="0" applyNumberFormat="1" applyFont="1" applyFill="1" applyBorder="1" applyAlignment="1" applyProtection="1">
      <alignment horizontal="center" vertical="center"/>
    </xf>
    <xf numFmtId="0" fontId="53" fillId="3" borderId="22" xfId="0" applyNumberFormat="1" applyFont="1" applyFill="1" applyBorder="1" applyAlignment="1" applyProtection="1">
      <alignment horizontal="center" vertical="center" wrapText="1"/>
    </xf>
    <xf numFmtId="49" fontId="61" fillId="0" borderId="4" xfId="0" applyNumberFormat="1" applyFont="1" applyFill="1" applyBorder="1" applyAlignment="1" applyProtection="1">
      <alignment vertical="center" wrapText="1"/>
    </xf>
    <xf numFmtId="9" fontId="62" fillId="0" borderId="10" xfId="1" applyNumberFormat="1" applyFont="1" applyFill="1" applyBorder="1" applyAlignment="1" applyProtection="1">
      <alignment horizontal="center" vertical="center"/>
    </xf>
    <xf numFmtId="49" fontId="61" fillId="0" borderId="5" xfId="0" applyNumberFormat="1" applyFont="1" applyFill="1" applyBorder="1" applyAlignment="1" applyProtection="1">
      <alignment vertical="center"/>
    </xf>
    <xf numFmtId="9" fontId="62" fillId="0" borderId="1" xfId="1" applyNumberFormat="1" applyFont="1" applyFill="1" applyBorder="1" applyAlignment="1" applyProtection="1">
      <alignment horizontal="center" vertical="center"/>
    </xf>
    <xf numFmtId="49" fontId="19" fillId="0" borderId="6" xfId="0" applyNumberFormat="1" applyFont="1" applyFill="1" applyBorder="1" applyAlignment="1" applyProtection="1">
      <alignment vertical="center"/>
    </xf>
    <xf numFmtId="49" fontId="19" fillId="0" borderId="2" xfId="0" applyNumberFormat="1" applyFont="1" applyFill="1" applyBorder="1" applyAlignment="1" applyProtection="1">
      <alignment horizontal="center" vertical="center"/>
    </xf>
    <xf numFmtId="49" fontId="62" fillId="0" borderId="8" xfId="0" applyNumberFormat="1" applyFont="1" applyFill="1" applyBorder="1" applyAlignment="1" applyProtection="1">
      <alignment horizontal="center" vertical="center" wrapText="1"/>
    </xf>
    <xf numFmtId="9" fontId="62" fillId="0" borderId="11" xfId="1" applyNumberFormat="1" applyFont="1" applyFill="1" applyBorder="1" applyAlignment="1" applyProtection="1">
      <alignment horizontal="center" vertical="center"/>
    </xf>
    <xf numFmtId="49" fontId="45" fillId="3" borderId="6" xfId="0" applyNumberFormat="1" applyFont="1" applyFill="1" applyBorder="1" applyAlignment="1" applyProtection="1">
      <alignment horizontal="center" vertical="center"/>
    </xf>
    <xf numFmtId="49" fontId="55" fillId="3" borderId="6" xfId="0" applyNumberFormat="1" applyFont="1" applyFill="1" applyBorder="1" applyAlignment="1" applyProtection="1">
      <alignment horizontal="center" vertical="center"/>
    </xf>
    <xf numFmtId="49" fontId="45" fillId="3" borderId="11" xfId="0" applyNumberFormat="1" applyFont="1" applyFill="1" applyBorder="1" applyAlignment="1" applyProtection="1">
      <alignment horizontal="center" vertical="center"/>
    </xf>
    <xf numFmtId="49" fontId="45" fillId="3" borderId="28" xfId="0" applyNumberFormat="1" applyFont="1" applyFill="1" applyBorder="1" applyAlignment="1" applyProtection="1">
      <alignment horizontal="center" vertical="center"/>
    </xf>
    <xf numFmtId="49" fontId="55" fillId="3" borderId="13" xfId="0" applyNumberFormat="1" applyFont="1" applyFill="1" applyBorder="1" applyAlignment="1" applyProtection="1">
      <alignment horizontal="center" vertical="center"/>
    </xf>
    <xf numFmtId="49" fontId="55" fillId="3" borderId="36" xfId="0" applyNumberFormat="1" applyFont="1" applyFill="1" applyBorder="1" applyAlignment="1" applyProtection="1">
      <alignment horizontal="center" vertical="center"/>
    </xf>
    <xf numFmtId="49" fontId="45" fillId="3" borderId="29" xfId="0" applyNumberFormat="1" applyFont="1" applyFill="1" applyBorder="1" applyAlignment="1" applyProtection="1">
      <alignment horizontal="center" vertical="center"/>
    </xf>
    <xf numFmtId="49" fontId="45" fillId="3" borderId="25" xfId="0" applyNumberFormat="1" applyFont="1" applyFill="1" applyBorder="1" applyAlignment="1" applyProtection="1">
      <alignment horizontal="center" vertical="center"/>
    </xf>
    <xf numFmtId="49" fontId="45" fillId="3" borderId="14" xfId="0" applyNumberFormat="1" applyFont="1" applyFill="1" applyBorder="1" applyAlignment="1" applyProtection="1">
      <alignment horizontal="center" vertical="center"/>
    </xf>
    <xf numFmtId="49" fontId="45" fillId="3" borderId="37" xfId="0" applyNumberFormat="1" applyFont="1" applyFill="1" applyBorder="1" applyAlignment="1" applyProtection="1">
      <alignment horizontal="center" vertical="center"/>
    </xf>
    <xf numFmtId="49" fontId="55" fillId="3" borderId="12" xfId="0" applyNumberFormat="1" applyFont="1" applyFill="1" applyBorder="1" applyAlignment="1" applyProtection="1">
      <alignment horizontal="center" vertical="center"/>
    </xf>
    <xf numFmtId="49" fontId="55" fillId="3" borderId="38" xfId="0" applyNumberFormat="1" applyFont="1" applyFill="1" applyBorder="1" applyAlignment="1" applyProtection="1">
      <alignment horizontal="center" vertical="center"/>
    </xf>
    <xf numFmtId="49" fontId="45" fillId="3" borderId="39" xfId="0" applyNumberFormat="1" applyFont="1" applyFill="1" applyBorder="1" applyAlignment="1" applyProtection="1">
      <alignment horizontal="center" vertical="center"/>
    </xf>
    <xf numFmtId="49" fontId="45" fillId="3" borderId="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49" fontId="47" fillId="0" borderId="7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NumberFormat="1" applyFont="1" applyFill="1" applyBorder="1" applyAlignment="1" applyProtection="1">
      <alignment horizontal="left" vertical="center" wrapText="1"/>
    </xf>
    <xf numFmtId="49" fontId="4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47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49" fontId="46" fillId="0" borderId="7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Fill="1" applyBorder="1" applyAlignment="1" applyProtection="1">
      <alignment horizontal="left" vertical="top"/>
    </xf>
    <xf numFmtId="49" fontId="46" fillId="0" borderId="0" xfId="0" applyNumberFormat="1" applyFont="1" applyFill="1" applyBorder="1" applyAlignment="1" applyProtection="1">
      <alignment horizontal="center" vertical="top" wrapText="1"/>
      <protection locked="0"/>
    </xf>
    <xf numFmtId="49" fontId="46" fillId="0" borderId="7" xfId="0" applyNumberFormat="1" applyFont="1" applyFill="1" applyBorder="1" applyAlignment="1" applyProtection="1">
      <alignment horizontal="center"/>
      <protection locked="0"/>
    </xf>
    <xf numFmtId="49" fontId="46" fillId="0" borderId="0" xfId="0" applyNumberFormat="1" applyFont="1" applyFill="1" applyBorder="1" applyAlignment="1" applyProtection="1">
      <alignment horizontal="center" wrapText="1"/>
      <protection locked="0"/>
    </xf>
    <xf numFmtId="49" fontId="11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5" fillId="5" borderId="0" xfId="0" applyNumberFormat="1" applyFont="1" applyFill="1" applyBorder="1" applyAlignment="1" applyProtection="1">
      <alignment horizontal="center"/>
    </xf>
    <xf numFmtId="49" fontId="4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/>
    </xf>
    <xf numFmtId="0" fontId="33" fillId="0" borderId="0" xfId="0" applyNumberFormat="1" applyFont="1" applyFill="1" applyBorder="1" applyAlignment="1" applyProtection="1">
      <alignment horizontal="center" vertical="center"/>
    </xf>
    <xf numFmtId="49" fontId="6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64" fillId="0" borderId="7" xfId="0" applyNumberFormat="1" applyFont="1" applyFill="1" applyBorder="1" applyAlignment="1" applyProtection="1">
      <alignment horizontal="center" vertical="center"/>
      <protection locked="0"/>
    </xf>
    <xf numFmtId="0" fontId="37" fillId="0" borderId="2" xfId="0" applyNumberFormat="1" applyFont="1" applyFill="1" applyBorder="1" applyAlignment="1" applyProtection="1">
      <alignment horizontal="center"/>
    </xf>
    <xf numFmtId="49" fontId="39" fillId="3" borderId="4" xfId="0" applyNumberFormat="1" applyFont="1" applyFill="1" applyBorder="1" applyAlignment="1" applyProtection="1">
      <alignment horizontal="center" vertical="center"/>
    </xf>
    <xf numFmtId="49" fontId="39" fillId="3" borderId="7" xfId="0" applyNumberFormat="1" applyFont="1" applyFill="1" applyBorder="1" applyAlignment="1" applyProtection="1">
      <alignment horizontal="center" vertical="center"/>
    </xf>
    <xf numFmtId="49" fontId="39" fillId="3" borderId="10" xfId="0" applyNumberFormat="1" applyFont="1" applyFill="1" applyBorder="1" applyAlignment="1" applyProtection="1">
      <alignment horizontal="center" vertical="center"/>
    </xf>
    <xf numFmtId="49" fontId="4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49" fillId="0" borderId="7" xfId="0" applyNumberFormat="1" applyFont="1" applyFill="1" applyBorder="1" applyAlignment="1" applyProtection="1">
      <alignment horizontal="center" vertical="center"/>
      <protection locked="0"/>
    </xf>
    <xf numFmtId="49" fontId="53" fillId="3" borderId="25" xfId="0" applyNumberFormat="1" applyFont="1" applyFill="1" applyBorder="1" applyAlignment="1" applyProtection="1">
      <alignment horizontal="center"/>
    </xf>
    <xf numFmtId="49" fontId="53" fillId="3" borderId="0" xfId="0" applyNumberFormat="1" applyFont="1" applyFill="1" applyBorder="1" applyAlignment="1" applyProtection="1">
      <alignment horizontal="center"/>
    </xf>
    <xf numFmtId="49" fontId="53" fillId="3" borderId="14" xfId="0" applyNumberFormat="1" applyFont="1" applyFill="1" applyBorder="1" applyAlignment="1" applyProtection="1">
      <alignment horizontal="center"/>
    </xf>
    <xf numFmtId="49" fontId="53" fillId="3" borderId="37" xfId="0" applyNumberFormat="1" applyFont="1" applyFill="1" applyBorder="1" applyAlignment="1" applyProtection="1">
      <alignment horizontal="center"/>
    </xf>
    <xf numFmtId="49" fontId="53" fillId="3" borderId="12" xfId="0" applyNumberFormat="1" applyFont="1" applyFill="1" applyBorder="1" applyAlignment="1" applyProtection="1">
      <alignment horizontal="center"/>
    </xf>
    <xf numFmtId="49" fontId="53" fillId="3" borderId="39" xfId="0" applyNumberFormat="1" applyFont="1" applyFill="1" applyBorder="1" applyAlignment="1" applyProtection="1">
      <alignment horizontal="center"/>
    </xf>
    <xf numFmtId="49" fontId="52" fillId="3" borderId="25" xfId="0" applyNumberFormat="1" applyFont="1" applyFill="1" applyBorder="1" applyAlignment="1" applyProtection="1">
      <alignment horizontal="center"/>
    </xf>
    <xf numFmtId="49" fontId="52" fillId="3" borderId="0" xfId="0" applyNumberFormat="1" applyFont="1" applyFill="1" applyBorder="1" applyAlignment="1" applyProtection="1">
      <alignment horizontal="center"/>
    </xf>
    <xf numFmtId="49" fontId="52" fillId="3" borderId="14" xfId="0" applyNumberFormat="1" applyFont="1" applyFill="1" applyBorder="1" applyAlignment="1" applyProtection="1">
      <alignment horizontal="center"/>
    </xf>
    <xf numFmtId="49" fontId="55" fillId="3" borderId="0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 wrapText="1"/>
    </xf>
    <xf numFmtId="49" fontId="52" fillId="3" borderId="5" xfId="0" applyNumberFormat="1" applyFont="1" applyFill="1" applyBorder="1" applyAlignment="1" applyProtection="1">
      <alignment horizontal="center"/>
    </xf>
    <xf numFmtId="49" fontId="52" fillId="3" borderId="1" xfId="0" applyNumberFormat="1" applyFont="1" applyFill="1" applyBorder="1" applyAlignment="1" applyProtection="1">
      <alignment horizontal="center"/>
    </xf>
    <xf numFmtId="49" fontId="53" fillId="3" borderId="5" xfId="0" applyNumberFormat="1" applyFont="1" applyFill="1" applyBorder="1" applyAlignment="1" applyProtection="1">
      <alignment horizontal="center"/>
    </xf>
    <xf numFmtId="49" fontId="53" fillId="3" borderId="1" xfId="0" applyNumberFormat="1" applyFont="1" applyFill="1" applyBorder="1" applyAlignment="1" applyProtection="1">
      <alignment horizontal="center"/>
    </xf>
    <xf numFmtId="49" fontId="53" fillId="3" borderId="6" xfId="0" applyNumberFormat="1" applyFont="1" applyFill="1" applyBorder="1" applyAlignment="1" applyProtection="1">
      <alignment horizontal="center"/>
    </xf>
    <xf numFmtId="49" fontId="53" fillId="3" borderId="2" xfId="0" applyNumberFormat="1" applyFont="1" applyFill="1" applyBorder="1" applyAlignment="1" applyProtection="1">
      <alignment horizontal="center"/>
    </xf>
    <xf numFmtId="49" fontId="53" fillId="3" borderId="11" xfId="0" applyNumberFormat="1" applyFont="1" applyFill="1" applyBorder="1" applyAlignment="1" applyProtection="1">
      <alignment horizontal="center"/>
    </xf>
    <xf numFmtId="49" fontId="46" fillId="0" borderId="7" xfId="0" applyNumberFormat="1" applyFont="1" applyFill="1" applyBorder="1" applyAlignment="1" applyProtection="1">
      <alignment horizontal="center" vertical="center"/>
    </xf>
    <xf numFmtId="49" fontId="46" fillId="0" borderId="0" xfId="0" applyNumberFormat="1" applyFont="1" applyFill="1" applyBorder="1" applyAlignment="1" applyProtection="1">
      <alignment horizontal="center" vertical="center"/>
    </xf>
    <xf numFmtId="0" fontId="44" fillId="0" borderId="0" xfId="0" applyNumberFormat="1" applyFont="1" applyFill="1" applyBorder="1" applyAlignment="1" applyProtection="1">
      <alignment horizontal="center"/>
    </xf>
    <xf numFmtId="0" fontId="44" fillId="0" borderId="0" xfId="0" applyNumberFormat="1" applyFont="1" applyFill="1" applyBorder="1" applyAlignment="1" applyProtection="1">
      <alignment horizontal="center" wrapText="1"/>
    </xf>
  </cellXfs>
  <cellStyles count="5">
    <cellStyle name="Millares" xfId="1" builtinId="3"/>
    <cellStyle name="Moneda" xfId="1" builtinId="4"/>
    <cellStyle name="Moneda [0]" xfId="1" builtinId="7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2762250</xdr:colOff>
      <xdr:row>8</xdr:row>
      <xdr:rowOff>66675</xdr:rowOff>
    </xdr:from>
    <xdr:to>
      <xdr:col>3</xdr:col>
      <xdr:colOff>971550</xdr:colOff>
      <xdr:row>15</xdr:row>
      <xdr:rowOff>180975</xdr:rowOff>
    </xdr:to>
    <xdr:pic>
      <xdr:nvPicPr>
        <xdr:cNvPr id="2073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1495425"/>
          <a:ext cx="3524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1533525</xdr:colOff>
      <xdr:row>8</xdr:row>
      <xdr:rowOff>85725</xdr:rowOff>
    </xdr:from>
    <xdr:to>
      <xdr:col>3</xdr:col>
      <xdr:colOff>142875</xdr:colOff>
      <xdr:row>14</xdr:row>
      <xdr:rowOff>171450</xdr:rowOff>
    </xdr:to>
    <xdr:pic>
      <xdr:nvPicPr>
        <xdr:cNvPr id="11287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628775"/>
          <a:ext cx="29622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opLeftCell="A57" workbookViewId="0">
      <selection activeCell="B1" sqref="B1:G84"/>
    </sheetView>
  </sheetViews>
  <sheetFormatPr baseColWidth="10" defaultRowHeight="15"/>
  <cols>
    <col min="1" max="1" width="3.85546875" customWidth="1"/>
    <col min="2" max="2" width="3.140625" customWidth="1"/>
    <col min="3" max="4" width="37.7109375" customWidth="1"/>
    <col min="5" max="6" width="19.85546875" customWidth="1"/>
    <col min="7" max="7" width="3.140625" customWidth="1"/>
  </cols>
  <sheetData>
    <row r="1" spans="1:8" ht="15.75">
      <c r="B1" s="576"/>
      <c r="C1" s="576"/>
      <c r="D1" s="613" t="s">
        <v>0</v>
      </c>
      <c r="E1" s="613"/>
      <c r="F1" s="614"/>
      <c r="G1" s="615"/>
    </row>
    <row r="2" spans="1:8" ht="15.75">
      <c r="B2" s="576"/>
      <c r="C2" s="576"/>
      <c r="D2" s="616" t="s">
        <v>1</v>
      </c>
      <c r="E2" s="616"/>
      <c r="F2" s="617"/>
      <c r="G2" s="618"/>
    </row>
    <row r="3" spans="1:8" ht="15.75">
      <c r="B3" s="576"/>
      <c r="C3" s="576"/>
      <c r="D3" s="616" t="s">
        <v>2</v>
      </c>
      <c r="E3" s="616"/>
      <c r="F3" s="616"/>
      <c r="G3" s="618"/>
    </row>
    <row r="4" spans="1:8">
      <c r="B4" s="576"/>
      <c r="C4" s="576"/>
      <c r="D4" s="619" t="s">
        <v>3</v>
      </c>
      <c r="E4" s="619"/>
      <c r="F4" s="619"/>
      <c r="G4" s="620"/>
    </row>
    <row r="5" spans="1:8">
      <c r="B5" s="576"/>
      <c r="C5" s="576"/>
      <c r="D5" s="619" t="s">
        <v>4</v>
      </c>
      <c r="E5" s="619"/>
      <c r="F5" s="619"/>
      <c r="G5" s="621"/>
    </row>
    <row r="6" spans="1:8">
      <c r="D6" s="575"/>
      <c r="E6" s="575"/>
      <c r="F6" s="575"/>
      <c r="G6" s="36"/>
    </row>
    <row r="7" spans="1:8" ht="15.2" customHeight="1">
      <c r="A7" s="1"/>
      <c r="B7" s="3"/>
      <c r="C7" s="597" t="s">
        <v>8</v>
      </c>
      <c r="D7" s="595"/>
      <c r="E7" s="26" t="s">
        <v>64</v>
      </c>
      <c r="F7" s="26" t="s">
        <v>66</v>
      </c>
      <c r="G7" s="37"/>
      <c r="H7" s="43"/>
    </row>
    <row r="8" spans="1:8">
      <c r="A8" s="1"/>
      <c r="B8" s="4"/>
      <c r="C8" s="16"/>
      <c r="D8" s="16"/>
      <c r="E8" s="27"/>
      <c r="F8" s="27"/>
      <c r="G8" s="38"/>
      <c r="H8" s="43"/>
    </row>
    <row r="9" spans="1:8">
      <c r="A9" s="1"/>
      <c r="B9" s="5"/>
      <c r="C9" s="596" t="s">
        <v>9</v>
      </c>
      <c r="D9" s="596"/>
      <c r="E9" s="28"/>
      <c r="F9" s="28"/>
      <c r="G9" s="39"/>
      <c r="H9" s="43"/>
    </row>
    <row r="10" spans="1:8">
      <c r="A10" s="1"/>
      <c r="B10" s="6"/>
      <c r="C10" s="572" t="s">
        <v>10</v>
      </c>
      <c r="D10" s="572"/>
      <c r="E10" s="44">
        <f>SUM(E11:E17)</f>
        <v>0</v>
      </c>
      <c r="F10" s="44">
        <f>SUM(F11:F17)</f>
        <v>0</v>
      </c>
      <c r="G10" s="39"/>
      <c r="H10" s="43"/>
    </row>
    <row r="11" spans="1:8" ht="12.2" customHeight="1">
      <c r="A11" s="1"/>
      <c r="B11" s="7"/>
      <c r="C11" s="568" t="s">
        <v>11</v>
      </c>
      <c r="D11" s="568"/>
      <c r="E11" s="29">
        <v>0</v>
      </c>
      <c r="F11" s="29">
        <v>0</v>
      </c>
      <c r="G11" s="40"/>
      <c r="H11" s="43"/>
    </row>
    <row r="12" spans="1:8" ht="12.2" customHeight="1">
      <c r="A12" s="1"/>
      <c r="B12" s="7"/>
      <c r="C12" s="568" t="s">
        <v>12</v>
      </c>
      <c r="D12" s="568"/>
      <c r="E12" s="29">
        <v>0</v>
      </c>
      <c r="F12" s="29">
        <v>0</v>
      </c>
      <c r="G12" s="40"/>
      <c r="H12" s="43"/>
    </row>
    <row r="13" spans="1:8" ht="12.2" customHeight="1">
      <c r="A13" s="1"/>
      <c r="B13" s="7"/>
      <c r="C13" s="568" t="s">
        <v>13</v>
      </c>
      <c r="D13" s="568"/>
      <c r="E13" s="29">
        <v>0</v>
      </c>
      <c r="F13" s="29">
        <v>0</v>
      </c>
      <c r="G13" s="40"/>
      <c r="H13" s="43"/>
    </row>
    <row r="14" spans="1:8" ht="12.2" customHeight="1">
      <c r="A14" s="1"/>
      <c r="B14" s="7"/>
      <c r="C14" s="568" t="s">
        <v>14</v>
      </c>
      <c r="D14" s="568"/>
      <c r="E14" s="29">
        <v>0</v>
      </c>
      <c r="F14" s="29">
        <v>0</v>
      </c>
      <c r="G14" s="40"/>
      <c r="H14" s="43"/>
    </row>
    <row r="15" spans="1:8" ht="12.2" customHeight="1">
      <c r="A15" s="1"/>
      <c r="B15" s="7"/>
      <c r="C15" s="568" t="s">
        <v>15</v>
      </c>
      <c r="D15" s="568"/>
      <c r="E15" s="29">
        <v>0</v>
      </c>
      <c r="F15" s="29">
        <v>0</v>
      </c>
      <c r="G15" s="40"/>
      <c r="H15" s="43"/>
    </row>
    <row r="16" spans="1:8" ht="12.2" customHeight="1">
      <c r="A16" s="1"/>
      <c r="B16" s="7"/>
      <c r="C16" s="568" t="s">
        <v>16</v>
      </c>
      <c r="D16" s="568"/>
      <c r="E16" s="29">
        <v>0</v>
      </c>
      <c r="F16" s="29">
        <v>0</v>
      </c>
      <c r="G16" s="40"/>
      <c r="H16" s="43"/>
    </row>
    <row r="17" spans="1:8" ht="12.2" customHeight="1">
      <c r="A17" s="1"/>
      <c r="B17" s="7"/>
      <c r="C17" s="568" t="s">
        <v>17</v>
      </c>
      <c r="D17" s="568"/>
      <c r="E17" s="29">
        <v>0</v>
      </c>
      <c r="F17" s="29">
        <v>0</v>
      </c>
      <c r="G17" s="40"/>
      <c r="H17" s="43"/>
    </row>
    <row r="18" spans="1:8" ht="7.5" customHeight="1">
      <c r="A18" s="1"/>
      <c r="B18" s="7"/>
      <c r="C18" s="568"/>
      <c r="D18" s="568"/>
      <c r="E18" s="29"/>
      <c r="F18" s="29"/>
      <c r="G18" s="40"/>
      <c r="H18" s="43"/>
    </row>
    <row r="19" spans="1:8" ht="12.2" customHeight="1">
      <c r="A19" s="1"/>
      <c r="B19" s="8"/>
      <c r="C19" s="572" t="s">
        <v>18</v>
      </c>
      <c r="D19" s="572"/>
      <c r="E19" s="44">
        <f>SUM(E20:E21)</f>
        <v>14580114</v>
      </c>
      <c r="F19" s="44">
        <f>SUM(F20:F21)</f>
        <v>7221470.79</v>
      </c>
      <c r="G19" s="40"/>
      <c r="H19" s="43"/>
    </row>
    <row r="20" spans="1:8" ht="36">
      <c r="A20" s="1"/>
      <c r="B20" s="8"/>
      <c r="C20" s="18" t="s">
        <v>19</v>
      </c>
      <c r="D20" s="568"/>
      <c r="E20" s="29">
        <v>0</v>
      </c>
      <c r="F20" s="29">
        <v>0</v>
      </c>
      <c r="G20" s="40"/>
      <c r="H20" s="43"/>
    </row>
    <row r="21" spans="1:8" ht="24">
      <c r="A21" s="1"/>
      <c r="B21" s="7"/>
      <c r="C21" s="18" t="s">
        <v>20</v>
      </c>
      <c r="D21" s="568"/>
      <c r="E21" s="29">
        <v>14580114</v>
      </c>
      <c r="F21" s="29">
        <v>7221470.79</v>
      </c>
      <c r="G21" s="40"/>
      <c r="H21" s="43"/>
    </row>
    <row r="22" spans="1:8" ht="7.5" customHeight="1">
      <c r="A22" s="1"/>
      <c r="B22" s="7"/>
      <c r="C22" s="19"/>
      <c r="D22" s="475"/>
      <c r="E22" s="29"/>
      <c r="F22" s="29"/>
      <c r="G22" s="40"/>
      <c r="H22" s="43"/>
    </row>
    <row r="23" spans="1:8" ht="12.95" customHeight="1">
      <c r="A23" s="1"/>
      <c r="B23" s="8"/>
      <c r="C23" s="17" t="s">
        <v>21</v>
      </c>
      <c r="D23" s="572"/>
      <c r="E23" s="44">
        <f>SUM(E24:E28)</f>
        <v>0</v>
      </c>
      <c r="F23" s="44">
        <f>SUM(F24:F28)</f>
        <v>3838.15</v>
      </c>
      <c r="G23" s="40"/>
      <c r="H23" s="43"/>
    </row>
    <row r="24" spans="1:8" ht="12.2" customHeight="1">
      <c r="A24" s="1"/>
      <c r="B24" s="7"/>
      <c r="C24" s="18" t="s">
        <v>22</v>
      </c>
      <c r="D24" s="568"/>
      <c r="E24" s="29">
        <v>0</v>
      </c>
      <c r="F24" s="29">
        <v>0</v>
      </c>
      <c r="G24" s="40"/>
      <c r="H24" s="43"/>
    </row>
    <row r="25" spans="1:8" ht="12.2" customHeight="1">
      <c r="A25" s="1"/>
      <c r="B25" s="7"/>
      <c r="C25" s="18" t="s">
        <v>23</v>
      </c>
      <c r="D25" s="568"/>
      <c r="E25" s="29">
        <v>0</v>
      </c>
      <c r="F25" s="29">
        <v>0</v>
      </c>
      <c r="G25" s="40"/>
      <c r="H25" s="43"/>
    </row>
    <row r="26" spans="1:8" ht="12.2" customHeight="1">
      <c r="A26" s="1"/>
      <c r="B26" s="7"/>
      <c r="C26" s="18" t="s">
        <v>24</v>
      </c>
      <c r="D26" s="568"/>
      <c r="E26" s="29">
        <v>0</v>
      </c>
      <c r="F26" s="29">
        <v>0</v>
      </c>
      <c r="G26" s="40"/>
      <c r="H26" s="43"/>
    </row>
    <row r="27" spans="1:8" ht="12.2" customHeight="1">
      <c r="A27" s="1"/>
      <c r="B27" s="7"/>
      <c r="C27" s="568" t="s">
        <v>25</v>
      </c>
      <c r="D27" s="568"/>
      <c r="E27" s="29">
        <v>0</v>
      </c>
      <c r="F27" s="29">
        <v>0</v>
      </c>
      <c r="G27" s="40"/>
      <c r="H27" s="43"/>
    </row>
    <row r="28" spans="1:8" ht="12.2" customHeight="1">
      <c r="A28" s="1"/>
      <c r="B28" s="7"/>
      <c r="C28" s="568" t="s">
        <v>26</v>
      </c>
      <c r="D28" s="568"/>
      <c r="E28" s="29">
        <v>0</v>
      </c>
      <c r="F28" s="29">
        <v>3838.15</v>
      </c>
      <c r="G28" s="40"/>
      <c r="H28" s="43"/>
    </row>
    <row r="29" spans="1:8" ht="7.5" customHeight="1">
      <c r="A29" s="1"/>
      <c r="B29" s="7"/>
      <c r="C29" s="570"/>
      <c r="D29" s="601"/>
      <c r="E29" s="30"/>
      <c r="F29" s="30"/>
      <c r="G29" s="40"/>
      <c r="H29" s="43"/>
    </row>
    <row r="30" spans="1:8">
      <c r="A30" s="1"/>
      <c r="B30" s="6"/>
      <c r="C30" s="572" t="s">
        <v>27</v>
      </c>
      <c r="D30" s="572"/>
      <c r="E30" s="44">
        <f>SUM(E10,E19,E23)</f>
        <v>14580114</v>
      </c>
      <c r="F30" s="44">
        <f>SUM(F10,F19,F23)</f>
        <v>7225308.9400000004</v>
      </c>
      <c r="G30" s="41"/>
      <c r="H30" s="43"/>
    </row>
    <row r="31" spans="1:8" ht="7.5" customHeight="1">
      <c r="A31" s="1"/>
      <c r="B31" s="9"/>
      <c r="C31" s="598"/>
      <c r="D31" s="598"/>
      <c r="E31" s="30"/>
      <c r="F31" s="30"/>
      <c r="G31" s="40"/>
      <c r="H31" s="43"/>
    </row>
    <row r="32" spans="1:8" ht="12.95" customHeight="1">
      <c r="A32" s="1"/>
      <c r="B32" s="8"/>
      <c r="C32" s="572" t="s">
        <v>28</v>
      </c>
      <c r="D32" s="572"/>
      <c r="E32" s="31"/>
      <c r="F32" s="30"/>
      <c r="G32" s="40"/>
      <c r="H32" s="43"/>
    </row>
    <row r="33" spans="1:8" ht="12.95" customHeight="1">
      <c r="A33" s="1"/>
      <c r="B33" s="10"/>
      <c r="C33" s="572" t="s">
        <v>29</v>
      </c>
      <c r="D33" s="572"/>
      <c r="E33" s="44">
        <f>SUM(E34:E36)</f>
        <v>8010807.8599999994</v>
      </c>
      <c r="F33" s="44">
        <f>SUM(F34:F36)</f>
        <v>6605658.5600000005</v>
      </c>
      <c r="G33" s="40"/>
      <c r="H33" s="43"/>
    </row>
    <row r="34" spans="1:8" ht="12.2" customHeight="1">
      <c r="A34" s="1"/>
      <c r="B34" s="10"/>
      <c r="C34" s="568" t="s">
        <v>30</v>
      </c>
      <c r="D34" s="568"/>
      <c r="E34" s="29">
        <v>4247599.57</v>
      </c>
      <c r="F34" s="29">
        <v>4409835.6900000004</v>
      </c>
      <c r="G34" s="40"/>
      <c r="H34" s="43"/>
    </row>
    <row r="35" spans="1:8" ht="12.2" customHeight="1">
      <c r="A35" s="1"/>
      <c r="B35" s="10"/>
      <c r="C35" s="568" t="s">
        <v>31</v>
      </c>
      <c r="D35" s="568"/>
      <c r="E35" s="29">
        <v>1034231.76</v>
      </c>
      <c r="F35" s="29">
        <v>438419.44</v>
      </c>
      <c r="G35" s="40"/>
      <c r="H35" s="43"/>
    </row>
    <row r="36" spans="1:8" ht="12.2" customHeight="1">
      <c r="A36" s="1"/>
      <c r="B36" s="10"/>
      <c r="C36" s="568" t="s">
        <v>32</v>
      </c>
      <c r="D36" s="568"/>
      <c r="E36" s="29">
        <v>2728976.53</v>
      </c>
      <c r="F36" s="29">
        <v>1757403.43</v>
      </c>
      <c r="G36" s="40"/>
      <c r="H36" s="43"/>
    </row>
    <row r="37" spans="1:8" ht="7.5" customHeight="1">
      <c r="A37" s="1"/>
      <c r="B37" s="10"/>
      <c r="C37" s="19"/>
      <c r="D37" s="475"/>
      <c r="E37" s="32"/>
      <c r="F37" s="32"/>
      <c r="G37" s="40"/>
      <c r="H37" s="43"/>
    </row>
    <row r="38" spans="1:8" ht="12.95" customHeight="1">
      <c r="A38" s="1"/>
      <c r="B38" s="10"/>
      <c r="C38" s="572" t="s">
        <v>33</v>
      </c>
      <c r="D38" s="572"/>
      <c r="E38" s="44">
        <f>SUM(E39:E47)</f>
        <v>6465227.7400000002</v>
      </c>
      <c r="F38" s="44">
        <f>SUM(F39:F47)</f>
        <v>587994.82999999996</v>
      </c>
      <c r="G38" s="40"/>
      <c r="H38" s="43"/>
    </row>
    <row r="39" spans="1:8" ht="12.2" customHeight="1">
      <c r="A39" s="1"/>
      <c r="B39" s="10"/>
      <c r="C39" s="568" t="s">
        <v>34</v>
      </c>
      <c r="D39" s="568"/>
      <c r="E39" s="29">
        <v>0</v>
      </c>
      <c r="F39" s="29">
        <v>0</v>
      </c>
      <c r="G39" s="40"/>
      <c r="H39" s="43"/>
    </row>
    <row r="40" spans="1:8" ht="12.2" customHeight="1">
      <c r="A40" s="1"/>
      <c r="B40" s="10"/>
      <c r="C40" s="568" t="s">
        <v>35</v>
      </c>
      <c r="D40" s="568"/>
      <c r="E40" s="29">
        <v>0</v>
      </c>
      <c r="F40" s="29">
        <v>0</v>
      </c>
      <c r="G40" s="40"/>
      <c r="H40" s="43"/>
    </row>
    <row r="41" spans="1:8" ht="12.2" customHeight="1">
      <c r="A41" s="1"/>
      <c r="B41" s="10"/>
      <c r="C41" s="18" t="s">
        <v>36</v>
      </c>
      <c r="D41" s="568"/>
      <c r="E41" s="29">
        <v>0</v>
      </c>
      <c r="F41" s="29">
        <v>0</v>
      </c>
      <c r="G41" s="40"/>
      <c r="H41" s="43"/>
    </row>
    <row r="42" spans="1:8" ht="12.2" customHeight="1">
      <c r="A42" s="1"/>
      <c r="B42" s="10"/>
      <c r="C42" s="18" t="s">
        <v>37</v>
      </c>
      <c r="D42" s="568"/>
      <c r="E42" s="29">
        <v>6462655.7400000002</v>
      </c>
      <c r="F42" s="29">
        <v>587994.82999999996</v>
      </c>
      <c r="G42" s="40"/>
      <c r="H42" s="43"/>
    </row>
    <row r="43" spans="1:8" ht="12.2" customHeight="1">
      <c r="A43" s="1"/>
      <c r="B43" s="10"/>
      <c r="C43" s="18" t="s">
        <v>38</v>
      </c>
      <c r="D43" s="568"/>
      <c r="E43" s="29">
        <v>0</v>
      </c>
      <c r="F43" s="29">
        <v>0</v>
      </c>
      <c r="G43" s="40"/>
      <c r="H43" s="43"/>
    </row>
    <row r="44" spans="1:8" ht="12.2" customHeight="1">
      <c r="A44" s="1"/>
      <c r="B44" s="10"/>
      <c r="C44" s="18" t="s">
        <v>39</v>
      </c>
      <c r="D44" s="568"/>
      <c r="E44" s="29">
        <v>0</v>
      </c>
      <c r="F44" s="29">
        <v>0</v>
      </c>
      <c r="G44" s="40"/>
      <c r="H44" s="43"/>
    </row>
    <row r="45" spans="1:8" ht="12.2" customHeight="1">
      <c r="A45" s="1"/>
      <c r="B45" s="10"/>
      <c r="C45" s="18" t="s">
        <v>40</v>
      </c>
      <c r="D45" s="568"/>
      <c r="E45" s="29">
        <v>0</v>
      </c>
      <c r="F45" s="29">
        <v>0</v>
      </c>
      <c r="G45" s="40"/>
      <c r="H45" s="43"/>
    </row>
    <row r="46" spans="1:8" ht="12.2" customHeight="1">
      <c r="A46" s="1"/>
      <c r="B46" s="10"/>
      <c r="C46" s="18" t="s">
        <v>41</v>
      </c>
      <c r="D46" s="568"/>
      <c r="E46" s="29">
        <v>2572</v>
      </c>
      <c r="F46" s="29">
        <v>0</v>
      </c>
      <c r="G46" s="40"/>
      <c r="H46" s="43"/>
    </row>
    <row r="47" spans="1:8" ht="12.2" customHeight="1">
      <c r="A47" s="1"/>
      <c r="B47" s="10"/>
      <c r="C47" s="568" t="s">
        <v>42</v>
      </c>
      <c r="D47" s="568"/>
      <c r="E47" s="29">
        <v>0</v>
      </c>
      <c r="F47" s="29">
        <v>0</v>
      </c>
      <c r="G47" s="40"/>
      <c r="H47" s="43"/>
    </row>
    <row r="48" spans="1:8" ht="7.5" customHeight="1">
      <c r="A48" s="1"/>
      <c r="B48" s="10"/>
      <c r="C48" s="570"/>
      <c r="D48" s="475"/>
      <c r="E48" s="32"/>
      <c r="F48" s="32"/>
      <c r="G48" s="40"/>
      <c r="H48" s="43"/>
    </row>
    <row r="49" spans="1:8" ht="12.95" customHeight="1">
      <c r="A49" s="1"/>
      <c r="B49" s="10"/>
      <c r="C49" s="572" t="s">
        <v>43</v>
      </c>
      <c r="D49" s="572"/>
      <c r="E49" s="44">
        <f>SUM(E50:E52)</f>
        <v>0</v>
      </c>
      <c r="F49" s="44">
        <f>SUM(F50:F52)</f>
        <v>0</v>
      </c>
      <c r="G49" s="40"/>
      <c r="H49" s="43"/>
    </row>
    <row r="50" spans="1:8" ht="12.2" customHeight="1">
      <c r="A50" s="1"/>
      <c r="B50" s="10"/>
      <c r="C50" s="568" t="s">
        <v>44</v>
      </c>
      <c r="D50" s="568"/>
      <c r="E50" s="29">
        <v>0</v>
      </c>
      <c r="F50" s="29">
        <v>0</v>
      </c>
      <c r="G50" s="40"/>
      <c r="H50" s="43"/>
    </row>
    <row r="51" spans="1:8" ht="12.2" customHeight="1">
      <c r="A51" s="1"/>
      <c r="B51" s="10"/>
      <c r="C51" s="568" t="s">
        <v>45</v>
      </c>
      <c r="D51" s="568"/>
      <c r="E51" s="29">
        <v>0</v>
      </c>
      <c r="F51" s="29">
        <v>0</v>
      </c>
      <c r="G51" s="40"/>
      <c r="H51" s="43"/>
    </row>
    <row r="52" spans="1:8" ht="12.2" customHeight="1">
      <c r="A52" s="1"/>
      <c r="B52" s="10"/>
      <c r="C52" s="568" t="s">
        <v>46</v>
      </c>
      <c r="D52" s="568"/>
      <c r="E52" s="29">
        <v>0</v>
      </c>
      <c r="F52" s="29">
        <v>0</v>
      </c>
      <c r="G52" s="40"/>
      <c r="H52" s="43"/>
    </row>
    <row r="53" spans="1:8" ht="7.5" customHeight="1">
      <c r="A53" s="1"/>
      <c r="B53" s="10"/>
      <c r="C53" s="570"/>
      <c r="D53" s="475"/>
      <c r="E53" s="32"/>
      <c r="F53" s="32"/>
      <c r="G53" s="40"/>
      <c r="H53" s="43"/>
    </row>
    <row r="54" spans="1:8" ht="12.2" customHeight="1">
      <c r="A54" s="1"/>
      <c r="B54" s="10"/>
      <c r="C54" s="572" t="s">
        <v>47</v>
      </c>
      <c r="D54" s="572"/>
      <c r="E54" s="44">
        <f>SUM(E55:E59)</f>
        <v>0</v>
      </c>
      <c r="F54" s="44">
        <f>SUM(F55:F59)</f>
        <v>0</v>
      </c>
      <c r="G54" s="40"/>
      <c r="H54" s="43"/>
    </row>
    <row r="55" spans="1:8" ht="12.2" customHeight="1">
      <c r="A55" s="1"/>
      <c r="B55" s="10"/>
      <c r="C55" s="568" t="s">
        <v>48</v>
      </c>
      <c r="D55" s="568"/>
      <c r="E55" s="29">
        <v>0</v>
      </c>
      <c r="F55" s="29">
        <v>0</v>
      </c>
      <c r="G55" s="40"/>
      <c r="H55" s="43"/>
    </row>
    <row r="56" spans="1:8" ht="12.2" customHeight="1">
      <c r="A56" s="1"/>
      <c r="B56" s="10"/>
      <c r="C56" s="568" t="s">
        <v>49</v>
      </c>
      <c r="D56" s="568"/>
      <c r="E56" s="29">
        <v>0</v>
      </c>
      <c r="F56" s="29">
        <v>0</v>
      </c>
      <c r="G56" s="40"/>
      <c r="H56" s="43"/>
    </row>
    <row r="57" spans="1:8" ht="12.2" customHeight="1">
      <c r="A57" s="1"/>
      <c r="B57" s="10"/>
      <c r="C57" s="568" t="s">
        <v>50</v>
      </c>
      <c r="D57" s="568"/>
      <c r="E57" s="29">
        <v>0</v>
      </c>
      <c r="F57" s="29">
        <v>0</v>
      </c>
      <c r="G57" s="40"/>
      <c r="H57" s="43"/>
    </row>
    <row r="58" spans="1:8" ht="12.2" customHeight="1">
      <c r="A58" s="1"/>
      <c r="B58" s="10"/>
      <c r="C58" s="568" t="s">
        <v>51</v>
      </c>
      <c r="D58" s="568"/>
      <c r="E58" s="29">
        <v>0</v>
      </c>
      <c r="F58" s="29">
        <v>0</v>
      </c>
      <c r="G58" s="40"/>
      <c r="H58" s="43"/>
    </row>
    <row r="59" spans="1:8" ht="12.2" customHeight="1">
      <c r="A59" s="1"/>
      <c r="B59" s="10"/>
      <c r="C59" s="568" t="s">
        <v>52</v>
      </c>
      <c r="D59" s="568"/>
      <c r="E59" s="29">
        <v>0</v>
      </c>
      <c r="F59" s="29">
        <v>0</v>
      </c>
      <c r="G59" s="40"/>
      <c r="H59" s="43"/>
    </row>
    <row r="60" spans="1:8" ht="7.5" customHeight="1">
      <c r="A60" s="1"/>
      <c r="B60" s="10"/>
      <c r="C60" s="570"/>
      <c r="D60" s="475"/>
      <c r="E60" s="32"/>
      <c r="F60" s="32"/>
      <c r="G60" s="40"/>
      <c r="H60" s="43"/>
    </row>
    <row r="61" spans="1:8" ht="12.95" customHeight="1">
      <c r="A61" s="1"/>
      <c r="B61" s="10"/>
      <c r="C61" s="572" t="s">
        <v>53</v>
      </c>
      <c r="D61" s="572"/>
      <c r="E61" s="44">
        <f>SUM(E62:E67)</f>
        <v>4678.67</v>
      </c>
      <c r="F61" s="44">
        <f>SUM(F62:F67)</f>
        <v>1844401.98</v>
      </c>
      <c r="G61" s="40"/>
      <c r="H61" s="43"/>
    </row>
    <row r="62" spans="1:8" ht="12.2" customHeight="1">
      <c r="A62" s="1"/>
      <c r="B62" s="10"/>
      <c r="C62" s="568" t="s">
        <v>54</v>
      </c>
      <c r="D62" s="568"/>
      <c r="E62" s="29">
        <v>0</v>
      </c>
      <c r="F62" s="29">
        <v>1840724.76</v>
      </c>
      <c r="G62" s="40"/>
      <c r="H62" s="43"/>
    </row>
    <row r="63" spans="1:8" ht="12.2" customHeight="1">
      <c r="A63" s="1"/>
      <c r="B63" s="10"/>
      <c r="C63" s="568" t="s">
        <v>55</v>
      </c>
      <c r="D63" s="568"/>
      <c r="E63" s="29">
        <v>0</v>
      </c>
      <c r="F63" s="29">
        <v>0</v>
      </c>
      <c r="G63" s="40"/>
      <c r="H63" s="43"/>
    </row>
    <row r="64" spans="1:8" ht="12.2" customHeight="1">
      <c r="A64" s="1"/>
      <c r="B64" s="10"/>
      <c r="C64" s="568" t="s">
        <v>56</v>
      </c>
      <c r="D64" s="568"/>
      <c r="E64" s="29">
        <v>0</v>
      </c>
      <c r="F64" s="29">
        <v>0</v>
      </c>
      <c r="G64" s="40"/>
      <c r="H64" s="43"/>
    </row>
    <row r="65" spans="1:8" ht="12.2" customHeight="1">
      <c r="A65" s="1"/>
      <c r="B65" s="10"/>
      <c r="C65" s="568" t="s">
        <v>57</v>
      </c>
      <c r="D65" s="568"/>
      <c r="E65" s="29"/>
      <c r="F65" s="29"/>
      <c r="G65" s="40"/>
      <c r="H65" s="43"/>
    </row>
    <row r="66" spans="1:8" ht="12.2" customHeight="1">
      <c r="A66" s="1"/>
      <c r="B66" s="10"/>
      <c r="C66" s="568" t="s">
        <v>58</v>
      </c>
      <c r="D66" s="568"/>
      <c r="E66" s="29"/>
      <c r="F66" s="29"/>
      <c r="G66" s="40"/>
      <c r="H66" s="43"/>
    </row>
    <row r="67" spans="1:8" ht="12.2" customHeight="1">
      <c r="A67" s="1"/>
      <c r="B67" s="10"/>
      <c r="C67" s="568" t="s">
        <v>59</v>
      </c>
      <c r="D67" s="568"/>
      <c r="E67" s="29">
        <v>4678.67</v>
      </c>
      <c r="F67" s="29">
        <v>3677.22</v>
      </c>
      <c r="G67" s="40"/>
      <c r="H67" s="43"/>
    </row>
    <row r="68" spans="1:8" ht="7.5" customHeight="1">
      <c r="A68" s="1"/>
      <c r="B68" s="10"/>
      <c r="C68" s="570"/>
      <c r="D68" s="475"/>
      <c r="E68" s="32"/>
      <c r="F68" s="32"/>
      <c r="G68" s="40"/>
      <c r="H68" s="43"/>
    </row>
    <row r="69" spans="1:8" ht="12.95" customHeight="1">
      <c r="A69" s="1"/>
      <c r="B69" s="10"/>
      <c r="C69" s="572" t="s">
        <v>60</v>
      </c>
      <c r="D69" s="572"/>
      <c r="E69" s="44">
        <f>SUM(E70)</f>
        <v>0</v>
      </c>
      <c r="F69" s="44">
        <f>SUM(F70)</f>
        <v>0</v>
      </c>
      <c r="G69" s="40"/>
      <c r="H69" s="43"/>
    </row>
    <row r="70" spans="1:8" ht="12.2" customHeight="1">
      <c r="A70" s="1"/>
      <c r="B70" s="10"/>
      <c r="C70" s="568" t="s">
        <v>61</v>
      </c>
      <c r="D70" s="568"/>
      <c r="E70" s="29">
        <v>0</v>
      </c>
      <c r="F70" s="29">
        <v>0</v>
      </c>
      <c r="G70" s="40"/>
      <c r="H70" s="43"/>
    </row>
    <row r="71" spans="1:8" ht="7.5" customHeight="1">
      <c r="A71" s="1"/>
      <c r="B71" s="10"/>
      <c r="C71" s="570"/>
      <c r="D71" s="475"/>
      <c r="E71" s="32"/>
      <c r="F71" s="32"/>
      <c r="G71" s="40"/>
      <c r="H71" s="43"/>
    </row>
    <row r="72" spans="1:8">
      <c r="A72" s="1"/>
      <c r="B72" s="11"/>
      <c r="C72" s="572" t="s">
        <v>62</v>
      </c>
      <c r="D72" s="572"/>
      <c r="E72" s="44">
        <f>SUM(E33,E38,E49,E54,E61,E69)</f>
        <v>14480714.27</v>
      </c>
      <c r="F72" s="44">
        <f>SUM(F33,F38,F49,F54,F61,F69)</f>
        <v>9038055.370000001</v>
      </c>
      <c r="G72" s="39"/>
      <c r="H72" s="43"/>
    </row>
    <row r="73" spans="1:8" ht="7.5" customHeight="1">
      <c r="A73" s="1"/>
      <c r="B73" s="10"/>
      <c r="C73" s="599"/>
      <c r="D73" s="599"/>
      <c r="E73" s="33"/>
      <c r="F73" s="32"/>
      <c r="G73" s="40"/>
      <c r="H73" s="43"/>
    </row>
    <row r="74" spans="1:8">
      <c r="A74" s="1"/>
      <c r="B74" s="11"/>
      <c r="C74" s="572" t="s">
        <v>63</v>
      </c>
      <c r="D74" s="572"/>
      <c r="E74" s="44">
        <f>E30-E72</f>
        <v>99399.730000000447</v>
      </c>
      <c r="F74" s="44">
        <f>F30-F72</f>
        <v>-1812746.4300000006</v>
      </c>
      <c r="G74" s="39"/>
      <c r="H74" s="43"/>
    </row>
    <row r="75" spans="1:8" ht="7.5" customHeight="1">
      <c r="A75" s="1"/>
      <c r="B75" s="12"/>
      <c r="C75" s="600"/>
      <c r="D75" s="21"/>
      <c r="E75" s="21"/>
      <c r="F75" s="21"/>
      <c r="G75" s="42"/>
      <c r="H75" s="43"/>
    </row>
    <row r="76" spans="1:8" ht="4.5" customHeight="1">
      <c r="B76" s="13"/>
      <c r="C76" s="22"/>
      <c r="D76" s="22"/>
      <c r="E76" s="34"/>
      <c r="F76" s="34"/>
      <c r="G76" s="13"/>
    </row>
    <row r="77" spans="1:8">
      <c r="B77" s="800" t="s">
        <v>5</v>
      </c>
      <c r="C77" s="800"/>
      <c r="D77" s="800"/>
      <c r="E77" s="800"/>
      <c r="F77" s="800"/>
      <c r="G77" s="800"/>
    </row>
    <row r="78" spans="1:8">
      <c r="B78" s="14"/>
      <c r="C78" s="14"/>
      <c r="D78" s="14"/>
      <c r="E78" s="14"/>
      <c r="F78" s="14"/>
      <c r="G78" s="14"/>
    </row>
    <row r="79" spans="1:8">
      <c r="B79" s="14"/>
      <c r="C79" s="14"/>
      <c r="D79" s="14"/>
      <c r="E79" s="14"/>
      <c r="F79" s="14"/>
      <c r="G79" s="14"/>
    </row>
    <row r="80" spans="1:8">
      <c r="B80" s="14"/>
      <c r="C80" s="14"/>
      <c r="D80" s="14"/>
      <c r="E80" s="14"/>
      <c r="F80" s="14"/>
      <c r="G80" s="14"/>
    </row>
    <row r="81" spans="2:7">
      <c r="B81" s="14"/>
      <c r="C81" s="610"/>
      <c r="D81" s="610"/>
      <c r="E81" s="610"/>
      <c r="F81" s="610"/>
      <c r="G81" s="14"/>
    </row>
    <row r="82" spans="2:7">
      <c r="B82" s="14"/>
      <c r="C82" s="471" t="s">
        <v>6</v>
      </c>
      <c r="D82" s="602"/>
      <c r="E82" s="801" t="s">
        <v>493</v>
      </c>
      <c r="F82" s="801"/>
    </row>
    <row r="83" spans="2:7" ht="12.2" customHeight="1">
      <c r="C83" s="472" t="s">
        <v>7</v>
      </c>
      <c r="D83" s="15"/>
      <c r="E83" s="802" t="s">
        <v>65</v>
      </c>
      <c r="F83" s="802"/>
    </row>
    <row r="84" spans="2:7">
      <c r="C84" s="475"/>
      <c r="D84" s="611"/>
      <c r="E84" s="611"/>
      <c r="F84" s="606"/>
    </row>
    <row r="85" spans="2:7">
      <c r="C85" s="474"/>
      <c r="D85" s="474"/>
      <c r="E85" s="474"/>
      <c r="F85" s="474"/>
    </row>
    <row r="86" spans="2:7">
      <c r="C86" s="474"/>
      <c r="D86" s="474"/>
      <c r="E86" s="474"/>
      <c r="F86" s="474"/>
    </row>
  </sheetData>
  <mergeCells count="3">
    <mergeCell ref="B77:G77"/>
    <mergeCell ref="E82:F82"/>
    <mergeCell ref="E83:F83"/>
  </mergeCells>
  <pageMargins left="0.25" right="0.25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opLeftCell="A58" zoomScale="80" zoomScaleNormal="80" workbookViewId="0">
      <selection activeCell="J22" sqref="J22"/>
    </sheetView>
  </sheetViews>
  <sheetFormatPr baseColWidth="10" defaultRowHeight="15"/>
  <cols>
    <col min="1" max="1" width="4.7109375" customWidth="1"/>
    <col min="2" max="2" width="3" customWidth="1"/>
    <col min="3" max="3" width="27.5703125" customWidth="1"/>
    <col min="4" max="4" width="9.28515625" customWidth="1"/>
    <col min="5" max="6" width="19.5703125" customWidth="1"/>
    <col min="7" max="7" width="3" customWidth="1"/>
    <col min="8" max="8" width="27.5703125" customWidth="1"/>
    <col min="9" max="9" width="1.7109375" customWidth="1"/>
    <col min="10" max="11" width="19.5703125" customWidth="1"/>
    <col min="12" max="12" width="3" customWidth="1"/>
    <col min="13" max="13" width="1.7109375" customWidth="1"/>
  </cols>
  <sheetData>
    <row r="1" spans="1:13" ht="15.95" customHeight="1">
      <c r="B1" s="622"/>
      <c r="C1" s="576"/>
      <c r="D1" s="576"/>
      <c r="E1" s="576"/>
      <c r="F1" s="690"/>
      <c r="G1" s="577" t="s">
        <v>0</v>
      </c>
      <c r="H1" s="577"/>
      <c r="I1" s="578"/>
      <c r="J1" s="578"/>
      <c r="K1" s="622"/>
      <c r="L1" s="622"/>
    </row>
    <row r="2" spans="1:13" ht="15.95" customHeight="1">
      <c r="B2" s="576"/>
      <c r="C2" s="576"/>
      <c r="D2" s="576"/>
      <c r="E2" s="576"/>
      <c r="F2" s="691"/>
      <c r="G2" s="577" t="s">
        <v>1</v>
      </c>
      <c r="H2" s="577"/>
      <c r="I2" s="578"/>
      <c r="J2" s="578"/>
      <c r="K2" s="576"/>
      <c r="L2" s="684"/>
      <c r="M2" s="83"/>
    </row>
    <row r="3" spans="1:13" ht="15.75">
      <c r="B3" s="576"/>
      <c r="C3" s="576"/>
      <c r="D3" s="576"/>
      <c r="E3" s="576"/>
      <c r="F3" s="692"/>
      <c r="G3" s="577" t="s">
        <v>89</v>
      </c>
      <c r="H3" s="577"/>
      <c r="I3" s="578"/>
      <c r="J3" s="578"/>
      <c r="K3" s="685"/>
      <c r="L3" s="685"/>
      <c r="M3" s="89"/>
    </row>
    <row r="4" spans="1:13">
      <c r="B4" s="576"/>
      <c r="C4" s="576"/>
      <c r="D4" s="576"/>
      <c r="E4" s="576"/>
      <c r="F4" s="693"/>
      <c r="G4" s="619" t="s">
        <v>90</v>
      </c>
      <c r="H4" s="619"/>
      <c r="I4" s="621"/>
      <c r="J4" s="621"/>
      <c r="K4" s="685"/>
      <c r="L4" s="685"/>
      <c r="M4" s="89"/>
    </row>
    <row r="5" spans="1:13">
      <c r="B5" s="576"/>
      <c r="C5" s="576"/>
      <c r="D5" s="576"/>
      <c r="E5" s="576"/>
      <c r="F5" s="626"/>
      <c r="G5" s="624" t="s">
        <v>4</v>
      </c>
      <c r="H5" s="624"/>
      <c r="I5" s="625"/>
      <c r="J5" s="625"/>
      <c r="K5" s="685"/>
      <c r="L5" s="685"/>
      <c r="M5" s="89"/>
    </row>
    <row r="6" spans="1:13" ht="3" customHeight="1">
      <c r="B6" s="46"/>
      <c r="C6" s="46"/>
      <c r="D6" s="46"/>
      <c r="E6" s="46"/>
      <c r="F6" s="46"/>
      <c r="G6" s="68"/>
      <c r="H6" s="46"/>
      <c r="I6" s="46"/>
      <c r="J6" s="46"/>
      <c r="K6" s="46"/>
      <c r="L6" s="83"/>
      <c r="M6" s="83"/>
    </row>
    <row r="7" spans="1:13" ht="3" customHeight="1">
      <c r="B7" s="47"/>
      <c r="C7" s="47"/>
      <c r="D7" s="47"/>
      <c r="E7" s="47"/>
      <c r="F7" s="47"/>
      <c r="G7" s="69"/>
      <c r="H7" s="47"/>
      <c r="I7" s="47"/>
      <c r="J7" s="47"/>
      <c r="K7" s="47"/>
      <c r="L7" s="84"/>
    </row>
    <row r="8" spans="1:13">
      <c r="A8" s="1"/>
      <c r="B8" s="589"/>
      <c r="C8" s="590" t="s">
        <v>8</v>
      </c>
      <c r="D8" s="590"/>
      <c r="E8" s="592" t="s">
        <v>64</v>
      </c>
      <c r="F8" s="592" t="s">
        <v>66</v>
      </c>
      <c r="G8" s="591"/>
      <c r="H8" s="590" t="s">
        <v>8</v>
      </c>
      <c r="I8" s="590"/>
      <c r="J8" s="592" t="s">
        <v>64</v>
      </c>
      <c r="K8" s="592" t="s">
        <v>66</v>
      </c>
      <c r="L8" s="85"/>
      <c r="M8" s="90"/>
    </row>
    <row r="9" spans="1:13">
      <c r="A9" s="1"/>
      <c r="B9" s="588"/>
      <c r="C9" s="506"/>
      <c r="D9" s="510"/>
      <c r="E9" s="593"/>
      <c r="F9" s="593"/>
      <c r="G9" s="594"/>
      <c r="H9" s="510"/>
      <c r="I9" s="510"/>
      <c r="J9" s="593"/>
      <c r="K9" s="593"/>
      <c r="L9" s="86"/>
      <c r="M9" s="90"/>
    </row>
    <row r="10" spans="1:13" ht="3" customHeight="1">
      <c r="A10" s="1"/>
      <c r="B10" s="48"/>
      <c r="C10" s="46"/>
      <c r="D10" s="46"/>
      <c r="E10" s="46"/>
      <c r="F10" s="46"/>
      <c r="G10" s="68"/>
      <c r="H10" s="46"/>
      <c r="I10" s="46"/>
      <c r="J10" s="46"/>
      <c r="K10" s="46"/>
      <c r="L10" s="40"/>
      <c r="M10" s="10"/>
    </row>
    <row r="11" spans="1:13" ht="3" customHeight="1">
      <c r="A11" s="1"/>
      <c r="B11" s="48"/>
      <c r="C11" s="46"/>
      <c r="D11" s="46"/>
      <c r="E11" s="46"/>
      <c r="F11" s="46"/>
      <c r="G11" s="68"/>
      <c r="H11" s="46"/>
      <c r="I11" s="46"/>
      <c r="J11" s="46"/>
      <c r="K11" s="46"/>
      <c r="L11" s="40"/>
      <c r="M11" s="43"/>
    </row>
    <row r="12" spans="1:13">
      <c r="A12" s="1"/>
      <c r="B12" s="11"/>
      <c r="C12" s="17" t="s">
        <v>67</v>
      </c>
      <c r="D12" s="17"/>
      <c r="E12" s="64"/>
      <c r="F12" s="67"/>
      <c r="G12" s="70"/>
      <c r="H12" s="572" t="s">
        <v>91</v>
      </c>
      <c r="I12" s="572"/>
      <c r="J12" s="54"/>
      <c r="K12" s="54"/>
      <c r="L12" s="39"/>
      <c r="M12" s="11"/>
    </row>
    <row r="13" spans="1:13">
      <c r="A13" s="1"/>
      <c r="B13" s="11"/>
      <c r="C13" s="55"/>
      <c r="D13" s="54"/>
      <c r="E13" s="28"/>
      <c r="F13" s="28"/>
      <c r="G13" s="70"/>
      <c r="H13" s="596"/>
      <c r="I13" s="609"/>
      <c r="J13" s="53"/>
      <c r="K13" s="53"/>
      <c r="L13" s="39"/>
      <c r="M13" s="11"/>
    </row>
    <row r="14" spans="1:13">
      <c r="A14" s="1"/>
      <c r="B14" s="11"/>
      <c r="C14" s="56" t="s">
        <v>68</v>
      </c>
      <c r="D14" s="56"/>
      <c r="E14" s="28"/>
      <c r="F14" s="28"/>
      <c r="G14" s="70"/>
      <c r="H14" s="604" t="s">
        <v>92</v>
      </c>
      <c r="I14" s="604"/>
      <c r="J14" s="28"/>
      <c r="K14" s="28"/>
      <c r="L14" s="39"/>
      <c r="M14" s="11"/>
    </row>
    <row r="15" spans="1:13" ht="5.25" customHeight="1">
      <c r="A15" s="1"/>
      <c r="B15" s="10"/>
      <c r="C15" s="20"/>
      <c r="D15" s="24"/>
      <c r="E15" s="65"/>
      <c r="F15" s="65"/>
      <c r="H15" s="599"/>
      <c r="I15" s="601"/>
      <c r="J15" s="65"/>
      <c r="K15" s="65"/>
      <c r="L15" s="40"/>
      <c r="M15" s="43"/>
    </row>
    <row r="16" spans="1:13" ht="12.2" customHeight="1">
      <c r="A16" s="1"/>
      <c r="B16" s="10"/>
      <c r="C16" s="18" t="s">
        <v>69</v>
      </c>
      <c r="D16" s="18"/>
      <c r="E16" s="29">
        <v>337883.19</v>
      </c>
      <c r="F16" s="29">
        <v>395829.5</v>
      </c>
      <c r="G16" s="71"/>
      <c r="H16" s="568" t="s">
        <v>93</v>
      </c>
      <c r="I16" s="568"/>
      <c r="J16" s="29">
        <v>249944.07</v>
      </c>
      <c r="K16" s="29">
        <v>289281.34999999998</v>
      </c>
      <c r="L16" s="87"/>
      <c r="M16" s="43"/>
    </row>
    <row r="17" spans="1:13" ht="12.2" customHeight="1">
      <c r="A17" s="1"/>
      <c r="B17" s="10"/>
      <c r="C17" s="18" t="s">
        <v>70</v>
      </c>
      <c r="D17" s="18"/>
      <c r="E17" s="29">
        <v>22758.34</v>
      </c>
      <c r="F17" s="29">
        <v>4359.2299999999996</v>
      </c>
      <c r="G17" s="71"/>
      <c r="H17" s="568" t="s">
        <v>94</v>
      </c>
      <c r="I17" s="568"/>
      <c r="J17" s="29">
        <v>0</v>
      </c>
      <c r="K17" s="29">
        <v>0</v>
      </c>
      <c r="L17" s="87"/>
      <c r="M17" s="43"/>
    </row>
    <row r="18" spans="1:13" ht="12.2" customHeight="1">
      <c r="A18" s="1"/>
      <c r="B18" s="10"/>
      <c r="C18" s="18" t="s">
        <v>71</v>
      </c>
      <c r="D18" s="18"/>
      <c r="E18" s="29">
        <v>31.25</v>
      </c>
      <c r="F18" s="29">
        <v>0</v>
      </c>
      <c r="G18" s="71"/>
      <c r="H18" s="803" t="s">
        <v>95</v>
      </c>
      <c r="I18" s="803"/>
      <c r="J18" s="29">
        <v>0</v>
      </c>
      <c r="K18" s="29">
        <v>0</v>
      </c>
      <c r="L18" s="87"/>
      <c r="M18" s="43"/>
    </row>
    <row r="19" spans="1:13" ht="12.2" customHeight="1">
      <c r="A19" s="1"/>
      <c r="B19" s="10"/>
      <c r="C19" s="18" t="s">
        <v>72</v>
      </c>
      <c r="D19" s="18"/>
      <c r="E19" s="29">
        <v>0</v>
      </c>
      <c r="F19" s="29">
        <v>0</v>
      </c>
      <c r="G19" s="71"/>
      <c r="H19" s="568" t="s">
        <v>96</v>
      </c>
      <c r="I19" s="568"/>
      <c r="J19" s="29">
        <v>0</v>
      </c>
      <c r="K19" s="29">
        <v>0</v>
      </c>
      <c r="L19" s="87"/>
      <c r="M19" s="43"/>
    </row>
    <row r="20" spans="1:13" ht="12.2" customHeight="1">
      <c r="A20" s="1"/>
      <c r="B20" s="10"/>
      <c r="C20" s="568" t="s">
        <v>73</v>
      </c>
      <c r="D20" s="18"/>
      <c r="E20" s="29">
        <v>0</v>
      </c>
      <c r="F20" s="29">
        <v>0</v>
      </c>
      <c r="G20" s="71"/>
      <c r="H20" s="568" t="s">
        <v>97</v>
      </c>
      <c r="I20" s="568"/>
      <c r="J20" s="29">
        <v>0</v>
      </c>
      <c r="K20" s="29">
        <v>0</v>
      </c>
      <c r="L20" s="87"/>
      <c r="M20" s="43"/>
    </row>
    <row r="21" spans="1:13" ht="12.2" customHeight="1">
      <c r="A21" s="1"/>
      <c r="B21" s="10"/>
      <c r="C21" s="568" t="s">
        <v>74</v>
      </c>
      <c r="D21" s="18"/>
      <c r="E21" s="29">
        <v>0</v>
      </c>
      <c r="F21" s="29">
        <v>0</v>
      </c>
      <c r="G21" s="71"/>
      <c r="H21" s="569" t="s">
        <v>98</v>
      </c>
      <c r="I21" s="569"/>
      <c r="J21" s="29">
        <v>0</v>
      </c>
      <c r="K21" s="29">
        <v>0</v>
      </c>
      <c r="L21" s="87"/>
      <c r="M21" s="43"/>
    </row>
    <row r="22" spans="1:13" ht="12.2" customHeight="1">
      <c r="A22" s="1"/>
      <c r="B22" s="10"/>
      <c r="C22" s="568" t="s">
        <v>75</v>
      </c>
      <c r="D22" s="18"/>
      <c r="E22" s="29">
        <v>0</v>
      </c>
      <c r="F22" s="29">
        <v>0</v>
      </c>
      <c r="G22" s="71"/>
      <c r="H22" s="568" t="s">
        <v>99</v>
      </c>
      <c r="I22" s="568"/>
      <c r="J22" s="29">
        <v>0</v>
      </c>
      <c r="K22" s="29">
        <v>0</v>
      </c>
      <c r="L22" s="87"/>
      <c r="M22" s="43"/>
    </row>
    <row r="23" spans="1:13" ht="12.2" customHeight="1">
      <c r="A23" s="1"/>
      <c r="B23" s="10"/>
      <c r="C23" s="603"/>
      <c r="D23" s="18"/>
      <c r="E23" s="30"/>
      <c r="F23" s="30"/>
      <c r="G23" s="71"/>
      <c r="H23" s="568" t="s">
        <v>100</v>
      </c>
      <c r="I23" s="568"/>
      <c r="J23" s="29">
        <v>0</v>
      </c>
      <c r="K23" s="29">
        <v>0</v>
      </c>
      <c r="L23" s="87"/>
      <c r="M23" s="43"/>
    </row>
    <row r="24" spans="1:13">
      <c r="A24" s="1"/>
      <c r="B24" s="49"/>
      <c r="C24" s="604" t="s">
        <v>76</v>
      </c>
      <c r="D24" s="56"/>
      <c r="E24" s="52">
        <f>SUM(E16:E22)</f>
        <v>360672.78</v>
      </c>
      <c r="F24" s="52">
        <f>SUM(F16:F22)</f>
        <v>400188.73</v>
      </c>
      <c r="G24" s="72"/>
      <c r="H24" s="596"/>
      <c r="I24" s="609"/>
      <c r="J24" s="52"/>
      <c r="K24" s="52"/>
      <c r="L24" s="88"/>
      <c r="M24" s="11"/>
    </row>
    <row r="25" spans="1:13">
      <c r="A25" s="1"/>
      <c r="B25" s="49"/>
      <c r="C25" s="596"/>
      <c r="D25" s="17"/>
      <c r="E25" s="52"/>
      <c r="F25" s="52"/>
      <c r="G25" s="72"/>
      <c r="H25" s="604" t="s">
        <v>101</v>
      </c>
      <c r="I25" s="604"/>
      <c r="J25" s="52">
        <f>SUM(J16:J23)</f>
        <v>249944.07</v>
      </c>
      <c r="K25" s="52">
        <f>SUM(K16:K23)</f>
        <v>289281.34999999998</v>
      </c>
      <c r="L25" s="88"/>
      <c r="M25" s="11"/>
    </row>
    <row r="26" spans="1:13">
      <c r="A26" s="1"/>
      <c r="B26" s="11"/>
      <c r="C26" s="605"/>
      <c r="D26" s="58"/>
      <c r="E26" s="64"/>
      <c r="F26" s="64"/>
      <c r="G26" s="73"/>
      <c r="H26" s="78"/>
      <c r="I26" s="79"/>
      <c r="J26" s="64"/>
      <c r="K26" s="64"/>
      <c r="L26" s="88"/>
      <c r="M26" s="11"/>
    </row>
    <row r="27" spans="1:13">
      <c r="A27" s="1"/>
      <c r="B27" s="11"/>
      <c r="C27" s="604" t="s">
        <v>77</v>
      </c>
      <c r="D27" s="56"/>
      <c r="E27" s="64"/>
      <c r="F27" s="64"/>
      <c r="G27" s="73"/>
      <c r="H27" s="56" t="s">
        <v>102</v>
      </c>
      <c r="I27" s="56"/>
      <c r="J27" s="64"/>
      <c r="K27" s="64"/>
      <c r="L27" s="88"/>
      <c r="M27" s="11"/>
    </row>
    <row r="28" spans="1:13" ht="12.2" customHeight="1">
      <c r="A28" s="1"/>
      <c r="B28" s="10"/>
      <c r="C28" s="603"/>
      <c r="D28" s="57"/>
      <c r="E28" s="35"/>
      <c r="F28" s="35"/>
      <c r="G28" s="71"/>
      <c r="H28" s="57"/>
      <c r="I28" s="18"/>
      <c r="J28" s="35"/>
      <c r="K28" s="35"/>
      <c r="L28" s="87"/>
      <c r="M28" s="43"/>
    </row>
    <row r="29" spans="1:13" ht="12.2" customHeight="1">
      <c r="A29" s="1"/>
      <c r="B29" s="10"/>
      <c r="C29" s="568" t="s">
        <v>78</v>
      </c>
      <c r="D29" s="18"/>
      <c r="E29" s="29">
        <v>0</v>
      </c>
      <c r="F29" s="29">
        <v>0</v>
      </c>
      <c r="G29" s="71"/>
      <c r="H29" s="18" t="s">
        <v>103</v>
      </c>
      <c r="I29" s="18"/>
      <c r="J29" s="29">
        <v>0</v>
      </c>
      <c r="K29" s="29">
        <v>0</v>
      </c>
      <c r="L29" s="87"/>
      <c r="M29" s="43"/>
    </row>
    <row r="30" spans="1:13" ht="12.2" customHeight="1">
      <c r="A30" s="1"/>
      <c r="B30" s="10"/>
      <c r="C30" s="568" t="s">
        <v>79</v>
      </c>
      <c r="D30" s="18"/>
      <c r="E30" s="29">
        <v>37000</v>
      </c>
      <c r="F30" s="29">
        <v>41500</v>
      </c>
      <c r="G30" s="71"/>
      <c r="H30" s="18" t="s">
        <v>104</v>
      </c>
      <c r="I30" s="18"/>
      <c r="J30" s="29">
        <v>0</v>
      </c>
      <c r="K30" s="29">
        <v>0</v>
      </c>
      <c r="L30" s="87"/>
      <c r="M30" s="43"/>
    </row>
    <row r="31" spans="1:13" ht="12.2" customHeight="1">
      <c r="A31" s="1"/>
      <c r="B31" s="10"/>
      <c r="C31" s="568" t="s">
        <v>80</v>
      </c>
      <c r="D31" s="18"/>
      <c r="E31" s="29">
        <v>0</v>
      </c>
      <c r="F31" s="29">
        <v>0</v>
      </c>
      <c r="G31" s="71"/>
      <c r="H31" s="568" t="s">
        <v>105</v>
      </c>
      <c r="I31" s="18"/>
      <c r="J31" s="29">
        <v>0</v>
      </c>
      <c r="K31" s="29">
        <v>0</v>
      </c>
      <c r="L31" s="87"/>
      <c r="M31" s="43"/>
    </row>
    <row r="32" spans="1:13" ht="12.2" customHeight="1">
      <c r="A32" s="1"/>
      <c r="B32" s="10"/>
      <c r="C32" s="568" t="s">
        <v>81</v>
      </c>
      <c r="D32" s="18"/>
      <c r="E32" s="29">
        <v>3652755.74</v>
      </c>
      <c r="F32" s="29">
        <v>3548677.34</v>
      </c>
      <c r="G32" s="71"/>
      <c r="H32" s="568" t="s">
        <v>106</v>
      </c>
      <c r="I32" s="18"/>
      <c r="J32" s="29">
        <v>0</v>
      </c>
      <c r="K32" s="29">
        <v>0</v>
      </c>
      <c r="L32" s="87"/>
      <c r="M32" s="43"/>
    </row>
    <row r="33" spans="1:13" ht="12.2" customHeight="1">
      <c r="A33" s="1"/>
      <c r="B33" s="10"/>
      <c r="C33" s="568" t="s">
        <v>82</v>
      </c>
      <c r="D33" s="18"/>
      <c r="E33" s="29">
        <v>183728.83</v>
      </c>
      <c r="F33" s="29">
        <v>183728.83</v>
      </c>
      <c r="G33" s="71"/>
      <c r="H33" s="569" t="s">
        <v>107</v>
      </c>
      <c r="I33" s="77"/>
      <c r="J33" s="29">
        <v>0</v>
      </c>
      <c r="K33" s="29">
        <v>0</v>
      </c>
      <c r="L33" s="87"/>
      <c r="M33" s="43"/>
    </row>
    <row r="34" spans="1:13" ht="12.2" customHeight="1">
      <c r="A34" s="1"/>
      <c r="B34" s="10"/>
      <c r="C34" s="568" t="s">
        <v>83</v>
      </c>
      <c r="D34" s="18"/>
      <c r="E34" s="29">
        <v>-2081918.36</v>
      </c>
      <c r="F34" s="29">
        <v>-2081918.36</v>
      </c>
      <c r="G34" s="71"/>
      <c r="H34" s="568" t="s">
        <v>108</v>
      </c>
      <c r="I34" s="18"/>
      <c r="J34" s="29">
        <v>0</v>
      </c>
      <c r="K34" s="29">
        <v>0</v>
      </c>
      <c r="L34" s="87"/>
      <c r="M34" s="43"/>
    </row>
    <row r="35" spans="1:13" ht="12.2" customHeight="1">
      <c r="A35" s="1"/>
      <c r="B35" s="10"/>
      <c r="C35" s="568" t="s">
        <v>84</v>
      </c>
      <c r="D35" s="18"/>
      <c r="E35" s="29">
        <v>0</v>
      </c>
      <c r="F35" s="29">
        <v>0</v>
      </c>
      <c r="G35" s="71"/>
      <c r="H35" s="603"/>
      <c r="I35" s="18"/>
      <c r="J35" s="35"/>
      <c r="K35" s="35"/>
      <c r="L35" s="87"/>
      <c r="M35" s="43"/>
    </row>
    <row r="36" spans="1:13" ht="12.95" customHeight="1">
      <c r="A36" s="1"/>
      <c r="B36" s="10"/>
      <c r="C36" s="568" t="s">
        <v>85</v>
      </c>
      <c r="D36" s="18"/>
      <c r="E36" s="29">
        <v>0</v>
      </c>
      <c r="F36" s="29">
        <v>0</v>
      </c>
      <c r="G36" s="71"/>
      <c r="H36" s="604" t="s">
        <v>109</v>
      </c>
      <c r="I36" s="56"/>
      <c r="J36" s="52">
        <f>SUM(J29:J34)</f>
        <v>0</v>
      </c>
      <c r="K36" s="52">
        <f>SUM(K29:K34)</f>
        <v>0</v>
      </c>
      <c r="L36" s="87"/>
      <c r="M36" s="43"/>
    </row>
    <row r="37" spans="1:13" ht="12.95" customHeight="1">
      <c r="A37" s="1"/>
      <c r="B37" s="10"/>
      <c r="C37" s="568" t="s">
        <v>86</v>
      </c>
      <c r="D37" s="18"/>
      <c r="E37" s="29">
        <v>0</v>
      </c>
      <c r="F37" s="29">
        <v>0</v>
      </c>
      <c r="G37" s="71"/>
      <c r="H37" s="596"/>
      <c r="I37" s="17"/>
      <c r="J37" s="52"/>
      <c r="K37" s="52"/>
      <c r="L37" s="87"/>
      <c r="M37" s="43"/>
    </row>
    <row r="38" spans="1:13" ht="12.95" customHeight="1">
      <c r="A38" s="1"/>
      <c r="B38" s="10"/>
      <c r="C38" s="603"/>
      <c r="D38" s="18"/>
      <c r="E38" s="30"/>
      <c r="F38" s="30"/>
      <c r="G38" s="71"/>
      <c r="H38" s="604" t="s">
        <v>110</v>
      </c>
      <c r="I38" s="56"/>
      <c r="J38" s="52">
        <f>J36+J25</f>
        <v>249944.07</v>
      </c>
      <c r="K38" s="52">
        <f>K36+K25</f>
        <v>289281.34999999998</v>
      </c>
      <c r="L38" s="87"/>
      <c r="M38" s="43"/>
    </row>
    <row r="39" spans="1:13" ht="12.95" customHeight="1">
      <c r="A39" s="1"/>
      <c r="B39" s="50"/>
      <c r="C39" s="604" t="s">
        <v>87</v>
      </c>
      <c r="D39" s="56"/>
      <c r="E39" s="44">
        <f>SUM(E29:E37)</f>
        <v>1791566.2100000002</v>
      </c>
      <c r="F39" s="44">
        <f>SUM(F29:F37)</f>
        <v>1691987.8099999998</v>
      </c>
      <c r="G39" s="74"/>
      <c r="H39" s="596"/>
      <c r="I39" s="80"/>
      <c r="J39" s="52"/>
      <c r="K39" s="52"/>
      <c r="L39" s="87"/>
      <c r="M39" s="43"/>
    </row>
    <row r="40" spans="1:13" ht="12.95" customHeight="1">
      <c r="A40" s="1"/>
      <c r="B40" s="10"/>
      <c r="C40" s="605"/>
      <c r="D40" s="55"/>
      <c r="E40" s="64"/>
      <c r="F40" s="64"/>
      <c r="G40" s="71"/>
      <c r="H40" s="572" t="s">
        <v>111</v>
      </c>
      <c r="I40" s="17"/>
      <c r="J40" s="64"/>
      <c r="K40" s="64"/>
      <c r="L40" s="87"/>
      <c r="M40" s="43"/>
    </row>
    <row r="41" spans="1:13" ht="12.95" customHeight="1">
      <c r="A41" s="1"/>
      <c r="B41" s="10"/>
      <c r="C41" s="604" t="s">
        <v>88</v>
      </c>
      <c r="D41" s="56"/>
      <c r="E41" s="52">
        <f>E24+E39</f>
        <v>2152238.9900000002</v>
      </c>
      <c r="F41" s="52">
        <f>F24+F39</f>
        <v>2092176.5399999998</v>
      </c>
      <c r="G41" s="71"/>
      <c r="H41" s="596"/>
      <c r="I41" s="80"/>
      <c r="J41" s="64"/>
      <c r="K41" s="64"/>
      <c r="L41" s="87"/>
      <c r="M41" s="43"/>
    </row>
    <row r="42" spans="1:13" ht="12.95" customHeight="1">
      <c r="A42" s="1"/>
      <c r="B42" s="10"/>
      <c r="C42" s="603"/>
      <c r="D42" s="57"/>
      <c r="E42" s="35"/>
      <c r="F42" s="35"/>
      <c r="G42" s="71"/>
      <c r="H42" s="604" t="s">
        <v>112</v>
      </c>
      <c r="I42" s="56"/>
      <c r="J42" s="52">
        <f>SUM(J44:J46)</f>
        <v>700427.55999999994</v>
      </c>
      <c r="K42" s="52">
        <f>SUM(K44:K46)</f>
        <v>700427.55999999994</v>
      </c>
      <c r="L42" s="87"/>
      <c r="M42" s="43"/>
    </row>
    <row r="43" spans="1:13" ht="12.2" customHeight="1">
      <c r="A43" s="1"/>
      <c r="B43" s="10"/>
      <c r="C43" s="603"/>
      <c r="D43" s="603"/>
      <c r="E43" s="606"/>
      <c r="F43" s="606"/>
      <c r="G43" s="71"/>
      <c r="H43" s="603"/>
      <c r="I43" s="23"/>
      <c r="J43" s="35"/>
      <c r="K43" s="35"/>
      <c r="L43" s="87"/>
      <c r="M43" s="43"/>
    </row>
    <row r="44" spans="1:13" ht="12.2" customHeight="1">
      <c r="A44" s="1"/>
      <c r="B44" s="10"/>
      <c r="C44" s="603"/>
      <c r="D44" s="603"/>
      <c r="E44" s="606"/>
      <c r="F44" s="606"/>
      <c r="H44" s="568" t="s">
        <v>45</v>
      </c>
      <c r="I44" s="18"/>
      <c r="J44" s="29">
        <v>691641.98</v>
      </c>
      <c r="K44" s="29">
        <v>691641.98</v>
      </c>
      <c r="L44" s="87"/>
      <c r="M44" s="43"/>
    </row>
    <row r="45" spans="1:13" ht="12.2" customHeight="1">
      <c r="A45" s="1"/>
      <c r="B45" s="10"/>
      <c r="C45" s="603"/>
      <c r="D45" s="607"/>
      <c r="E45" s="607"/>
      <c r="F45" s="608"/>
      <c r="H45" s="568" t="s">
        <v>113</v>
      </c>
      <c r="I45" s="18"/>
      <c r="J45" s="29">
        <v>8785.58</v>
      </c>
      <c r="K45" s="29">
        <v>8785.58</v>
      </c>
      <c r="L45" s="87"/>
      <c r="M45" s="43"/>
    </row>
    <row r="46" spans="1:13" ht="12.2" customHeight="1">
      <c r="A46" s="1"/>
      <c r="B46" s="10"/>
      <c r="C46" s="603"/>
      <c r="D46" s="607"/>
      <c r="E46" s="607"/>
      <c r="F46" s="608"/>
      <c r="H46" s="568" t="s">
        <v>114</v>
      </c>
      <c r="I46" s="18"/>
      <c r="J46" s="29">
        <v>0</v>
      </c>
      <c r="K46" s="29">
        <v>0</v>
      </c>
      <c r="L46" s="87"/>
      <c r="M46" s="43"/>
    </row>
    <row r="47" spans="1:13" ht="12.2" customHeight="1">
      <c r="A47" s="1"/>
      <c r="B47" s="10"/>
      <c r="C47" s="603"/>
      <c r="D47" s="607"/>
      <c r="E47" s="607"/>
      <c r="F47" s="608"/>
      <c r="H47" s="603"/>
      <c r="I47" s="23"/>
      <c r="J47" s="35"/>
      <c r="K47" s="35"/>
      <c r="L47" s="87"/>
      <c r="M47" s="43"/>
    </row>
    <row r="48" spans="1:13" ht="12.95" customHeight="1">
      <c r="A48" s="1"/>
      <c r="B48" s="10"/>
      <c r="C48" s="603"/>
      <c r="D48" s="607"/>
      <c r="E48" s="607"/>
      <c r="F48" s="608"/>
      <c r="H48" s="604" t="s">
        <v>115</v>
      </c>
      <c r="I48" s="56"/>
      <c r="J48" s="52">
        <f>SUM(J49:J54)</f>
        <v>1201867.3599999999</v>
      </c>
      <c r="K48" s="52">
        <f>SUM(K49:K54)</f>
        <v>1102467.6300000001</v>
      </c>
      <c r="L48" s="87"/>
      <c r="M48" s="43"/>
    </row>
    <row r="49" spans="1:13" ht="12.2" customHeight="1">
      <c r="A49" s="1"/>
      <c r="B49" s="10"/>
      <c r="C49" s="603"/>
      <c r="D49" s="607"/>
      <c r="E49" s="607"/>
      <c r="F49" s="608"/>
      <c r="H49" s="570"/>
      <c r="I49" s="23"/>
      <c r="J49" s="82"/>
      <c r="K49" s="82"/>
      <c r="L49" s="87"/>
      <c r="M49" s="43"/>
    </row>
    <row r="50" spans="1:13" ht="12.2" customHeight="1">
      <c r="A50" s="1"/>
      <c r="B50" s="10"/>
      <c r="C50" s="603"/>
      <c r="D50" s="607"/>
      <c r="E50" s="607"/>
      <c r="F50" s="608"/>
      <c r="H50" s="568" t="s">
        <v>116</v>
      </c>
      <c r="I50" s="18"/>
      <c r="J50" s="29">
        <v>99399.73</v>
      </c>
      <c r="K50" s="29">
        <v>-1812746.43</v>
      </c>
      <c r="L50" s="87"/>
      <c r="M50" s="43"/>
    </row>
    <row r="51" spans="1:13" ht="12.2" customHeight="1">
      <c r="A51" s="1"/>
      <c r="B51" s="10"/>
      <c r="C51" s="603"/>
      <c r="D51" s="607"/>
      <c r="E51" s="607"/>
      <c r="F51" s="608"/>
      <c r="H51" s="568" t="s">
        <v>117</v>
      </c>
      <c r="I51" s="18"/>
      <c r="J51" s="29">
        <v>1142747.6299999999</v>
      </c>
      <c r="K51" s="29">
        <v>2955494.06</v>
      </c>
      <c r="L51" s="87"/>
      <c r="M51" s="43"/>
    </row>
    <row r="52" spans="1:13" ht="12.2" customHeight="1">
      <c r="A52" s="1"/>
      <c r="B52" s="10"/>
      <c r="C52" s="603"/>
      <c r="D52" s="607"/>
      <c r="E52" s="607"/>
      <c r="F52" s="608"/>
      <c r="H52" s="568" t="s">
        <v>118</v>
      </c>
      <c r="I52" s="18"/>
      <c r="J52" s="29">
        <v>0</v>
      </c>
      <c r="K52" s="29">
        <v>0</v>
      </c>
      <c r="L52" s="87"/>
      <c r="M52" s="43"/>
    </row>
    <row r="53" spans="1:13" ht="12.2" customHeight="1">
      <c r="A53" s="1"/>
      <c r="B53" s="10"/>
      <c r="C53" s="603"/>
      <c r="D53" s="603"/>
      <c r="E53" s="608"/>
      <c r="F53" s="608"/>
      <c r="H53" s="568" t="s">
        <v>119</v>
      </c>
      <c r="I53" s="18"/>
      <c r="J53" s="29">
        <v>0</v>
      </c>
      <c r="K53" s="29">
        <v>0</v>
      </c>
      <c r="L53" s="87"/>
      <c r="M53" s="43"/>
    </row>
    <row r="54" spans="1:13" ht="12.2" customHeight="1">
      <c r="A54" s="1"/>
      <c r="B54" s="10"/>
      <c r="C54" s="603"/>
      <c r="D54" s="603"/>
      <c r="E54" s="608"/>
      <c r="F54" s="608"/>
      <c r="H54" s="18" t="s">
        <v>120</v>
      </c>
      <c r="I54" s="18"/>
      <c r="J54" s="29">
        <v>-40280</v>
      </c>
      <c r="K54" s="29">
        <v>-40280</v>
      </c>
      <c r="L54" s="87"/>
      <c r="M54" s="43"/>
    </row>
    <row r="55" spans="1:13" ht="12.2" customHeight="1">
      <c r="A55" s="1"/>
      <c r="B55" s="10"/>
      <c r="C55" s="603"/>
      <c r="D55" s="603"/>
      <c r="E55" s="608"/>
      <c r="F55" s="608"/>
      <c r="H55" s="57"/>
      <c r="I55" s="23"/>
      <c r="J55" s="35"/>
      <c r="K55" s="35"/>
      <c r="L55" s="87"/>
      <c r="M55" s="43"/>
    </row>
    <row r="56" spans="1:13" ht="25.7" customHeight="1">
      <c r="A56" s="1"/>
      <c r="B56" s="10"/>
      <c r="C56" s="603"/>
      <c r="D56" s="603"/>
      <c r="E56" s="608"/>
      <c r="F56" s="608"/>
      <c r="H56" s="56" t="s">
        <v>121</v>
      </c>
      <c r="I56" s="56"/>
      <c r="J56" s="52">
        <f>SUM(J58:J59)</f>
        <v>0</v>
      </c>
      <c r="K56" s="52">
        <f>SUM(K58:K59)</f>
        <v>0</v>
      </c>
      <c r="L56" s="87"/>
      <c r="M56" s="43"/>
    </row>
    <row r="57" spans="1:13" ht="12.2" customHeight="1">
      <c r="A57" s="1"/>
      <c r="B57" s="10"/>
      <c r="C57" s="603"/>
      <c r="D57" s="603"/>
      <c r="E57" s="608"/>
      <c r="F57" s="608"/>
      <c r="H57" s="57"/>
      <c r="I57" s="23"/>
      <c r="J57" s="35"/>
      <c r="K57" s="35"/>
      <c r="L57" s="87"/>
      <c r="M57" s="43"/>
    </row>
    <row r="58" spans="1:13" ht="12.2" customHeight="1">
      <c r="A58" s="1"/>
      <c r="B58" s="10"/>
      <c r="C58" s="603"/>
      <c r="D58" s="603"/>
      <c r="E58" s="608"/>
      <c r="F58" s="608"/>
      <c r="H58" s="18" t="s">
        <v>122</v>
      </c>
      <c r="I58" s="18"/>
      <c r="J58" s="29">
        <v>0</v>
      </c>
      <c r="K58" s="29">
        <v>0</v>
      </c>
      <c r="L58" s="87"/>
      <c r="M58" s="43"/>
    </row>
    <row r="59" spans="1:13" ht="12.2" customHeight="1">
      <c r="A59" s="1"/>
      <c r="B59" s="10"/>
      <c r="C59" s="603"/>
      <c r="D59" s="603"/>
      <c r="E59" s="608"/>
      <c r="F59" s="608"/>
      <c r="H59" s="18" t="s">
        <v>123</v>
      </c>
      <c r="I59" s="18"/>
      <c r="J59" s="29">
        <v>0</v>
      </c>
      <c r="K59" s="29">
        <v>0</v>
      </c>
      <c r="L59" s="87"/>
      <c r="M59" s="43"/>
    </row>
    <row r="60" spans="1:13" ht="9.75" customHeight="1">
      <c r="A60" s="1"/>
      <c r="B60" s="10"/>
      <c r="C60" s="603"/>
      <c r="D60" s="603"/>
      <c r="E60" s="608"/>
      <c r="F60" s="608"/>
      <c r="H60" s="57"/>
      <c r="I60" s="81"/>
      <c r="J60" s="35"/>
      <c r="K60" s="35"/>
      <c r="L60" s="87"/>
      <c r="M60" s="43"/>
    </row>
    <row r="61" spans="1:13" ht="12.95" customHeight="1">
      <c r="A61" s="1"/>
      <c r="B61" s="10"/>
      <c r="C61" s="603"/>
      <c r="D61" s="603"/>
      <c r="E61" s="608"/>
      <c r="F61" s="608"/>
      <c r="H61" s="56" t="s">
        <v>124</v>
      </c>
      <c r="I61" s="56"/>
      <c r="J61" s="52">
        <f>J42+J48+J56</f>
        <v>1902294.92</v>
      </c>
      <c r="K61" s="52">
        <f>K42+K48+K56</f>
        <v>1802895.19</v>
      </c>
      <c r="L61" s="87"/>
      <c r="M61" s="43"/>
    </row>
    <row r="62" spans="1:13" ht="9.75" customHeight="1">
      <c r="A62" s="1"/>
      <c r="B62" s="10"/>
      <c r="C62" s="603"/>
      <c r="D62" s="603"/>
      <c r="E62" s="608"/>
      <c r="F62" s="608"/>
      <c r="H62" s="58"/>
      <c r="I62" s="67"/>
      <c r="J62" s="64"/>
      <c r="K62" s="64"/>
      <c r="L62" s="87"/>
      <c r="M62" s="43"/>
    </row>
    <row r="63" spans="1:13" ht="12.95" customHeight="1">
      <c r="A63" s="1"/>
      <c r="B63" s="10"/>
      <c r="C63" s="603"/>
      <c r="D63" s="603"/>
      <c r="E63" s="608"/>
      <c r="F63" s="608"/>
      <c r="H63" s="56" t="s">
        <v>125</v>
      </c>
      <c r="I63" s="56"/>
      <c r="J63" s="52">
        <f>J61+J38</f>
        <v>2152238.9899999998</v>
      </c>
      <c r="K63" s="52">
        <f>K61+K38</f>
        <v>2092176.54</v>
      </c>
      <c r="L63" s="87"/>
      <c r="M63" s="43"/>
    </row>
    <row r="64" spans="1:13" ht="6" customHeight="1">
      <c r="A64" s="1"/>
      <c r="B64" s="12"/>
      <c r="C64" s="600"/>
      <c r="D64" s="21"/>
      <c r="E64" s="21"/>
      <c r="F64" s="21"/>
      <c r="G64" s="75"/>
      <c r="H64" s="21"/>
      <c r="I64" s="21"/>
      <c r="J64" s="21"/>
      <c r="K64" s="21"/>
      <c r="L64" s="42"/>
      <c r="M64" s="43"/>
    </row>
    <row r="65" spans="2:12" ht="3" customHeight="1">
      <c r="B65" s="51"/>
      <c r="C65" s="22"/>
      <c r="D65" s="22"/>
      <c r="E65" s="34"/>
      <c r="F65" s="34"/>
      <c r="G65" s="51"/>
      <c r="H65" s="22"/>
      <c r="I65" s="22"/>
      <c r="J65" s="34"/>
      <c r="K65" s="34"/>
      <c r="L65" s="51"/>
    </row>
    <row r="66" spans="2:12" ht="2.25" customHeight="1">
      <c r="B66" s="21"/>
      <c r="C66" s="59"/>
      <c r="D66" s="59"/>
      <c r="E66" s="66"/>
      <c r="F66" s="66"/>
      <c r="G66" s="75"/>
      <c r="H66" s="59"/>
      <c r="I66" s="59"/>
      <c r="J66" s="66"/>
      <c r="K66" s="66"/>
    </row>
    <row r="67" spans="2:12" ht="4.5" customHeight="1">
      <c r="B67" s="51"/>
      <c r="C67" s="22"/>
      <c r="D67" s="22"/>
      <c r="E67" s="34"/>
      <c r="F67" s="34"/>
      <c r="G67" s="51"/>
      <c r="H67" s="22"/>
      <c r="I67" s="22"/>
      <c r="J67" s="34"/>
      <c r="K67" s="34"/>
    </row>
    <row r="68" spans="2:12" ht="62.65" customHeight="1">
      <c r="C68" s="59"/>
      <c r="D68" s="468"/>
      <c r="E68" s="468"/>
      <c r="F68" s="35"/>
      <c r="H68" s="468"/>
      <c r="I68" s="468"/>
      <c r="J68" s="66"/>
      <c r="K68" s="66"/>
    </row>
    <row r="69" spans="2:12">
      <c r="C69" s="61"/>
      <c r="D69" s="612" t="s">
        <v>6</v>
      </c>
      <c r="E69" s="63"/>
      <c r="F69" s="35"/>
      <c r="G69" s="76"/>
      <c r="H69" s="805" t="s">
        <v>493</v>
      </c>
      <c r="I69" s="805"/>
      <c r="J69" s="805"/>
      <c r="K69" s="805"/>
    </row>
    <row r="70" spans="2:12">
      <c r="C70" s="804" t="s">
        <v>7</v>
      </c>
      <c r="D70" s="804"/>
      <c r="E70" s="804"/>
      <c r="F70" s="35"/>
      <c r="G70" s="76"/>
      <c r="H70" s="802" t="s">
        <v>65</v>
      </c>
      <c r="I70" s="802"/>
      <c r="J70" s="802"/>
      <c r="K70" s="802"/>
    </row>
  </sheetData>
  <mergeCells count="4">
    <mergeCell ref="H18:I18"/>
    <mergeCell ref="C70:E70"/>
    <mergeCell ref="H70:K70"/>
    <mergeCell ref="H69:K69"/>
  </mergeCells>
  <pageMargins left="0.25" right="0.25" top="0.75" bottom="0.75" header="0.3" footer="0.3"/>
  <pageSetup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opLeftCell="A44" workbookViewId="0">
      <selection activeCell="A2" sqref="A2:K55"/>
    </sheetView>
  </sheetViews>
  <sheetFormatPr baseColWidth="10" defaultRowHeight="15"/>
  <cols>
    <col min="1" max="1" width="5.7109375" customWidth="1"/>
    <col min="2" max="2" width="3.7109375" customWidth="1"/>
    <col min="3" max="3" width="20" customWidth="1"/>
    <col min="4" max="4" width="6.42578125" customWidth="1"/>
    <col min="5" max="7" width="18.7109375" customWidth="1"/>
    <col min="8" max="8" width="19.5703125" customWidth="1"/>
    <col min="9" max="9" width="16.140625" customWidth="1"/>
    <col min="10" max="10" width="3.28515625" customWidth="1"/>
  </cols>
  <sheetData>
    <row r="1" spans="1:11" ht="6" customHeight="1">
      <c r="B1" s="45"/>
      <c r="C1" s="45"/>
      <c r="D1" s="45"/>
      <c r="E1" s="574"/>
      <c r="F1" s="574"/>
      <c r="G1" s="112"/>
      <c r="H1" s="112"/>
      <c r="I1" s="112"/>
      <c r="J1" s="112"/>
    </row>
    <row r="2" spans="1:11">
      <c r="B2" s="576"/>
      <c r="C2" s="576"/>
      <c r="D2" s="540"/>
      <c r="E2" s="576"/>
      <c r="F2" s="576"/>
      <c r="G2" s="576"/>
      <c r="H2" s="576"/>
      <c r="I2" s="576"/>
      <c r="J2" s="576"/>
    </row>
    <row r="3" spans="1:11" ht="15.75">
      <c r="B3" s="576"/>
      <c r="C3" s="576"/>
      <c r="D3" s="576"/>
      <c r="E3" s="578"/>
      <c r="F3" s="577" t="s">
        <v>0</v>
      </c>
      <c r="G3" s="577"/>
      <c r="H3" s="578"/>
      <c r="I3" s="576"/>
      <c r="J3" s="576"/>
    </row>
    <row r="4" spans="1:11" ht="15.75">
      <c r="B4" s="576"/>
      <c r="C4" s="579"/>
      <c r="D4" s="576"/>
      <c r="E4" s="578"/>
      <c r="F4" s="577" t="s">
        <v>1</v>
      </c>
      <c r="G4" s="578"/>
      <c r="H4" s="578"/>
      <c r="I4" s="576"/>
      <c r="J4" s="576"/>
    </row>
    <row r="5" spans="1:11" ht="15.75">
      <c r="B5" s="576"/>
      <c r="C5" s="580"/>
      <c r="D5" s="576"/>
      <c r="E5" s="578"/>
      <c r="F5" s="577" t="s">
        <v>139</v>
      </c>
      <c r="G5" s="578"/>
      <c r="H5" s="578"/>
      <c r="I5" s="580"/>
      <c r="J5" s="580"/>
    </row>
    <row r="6" spans="1:11">
      <c r="B6" s="576"/>
      <c r="C6" s="580"/>
      <c r="D6" s="576"/>
      <c r="E6" s="582"/>
      <c r="F6" s="581" t="s">
        <v>140</v>
      </c>
      <c r="G6" s="582"/>
      <c r="H6" s="582"/>
      <c r="I6" s="580"/>
      <c r="J6" s="580"/>
    </row>
    <row r="7" spans="1:11">
      <c r="B7" s="576"/>
      <c r="C7" s="580"/>
      <c r="D7" s="576"/>
      <c r="E7" s="584"/>
      <c r="F7" s="583" t="s">
        <v>4</v>
      </c>
      <c r="G7" s="584"/>
      <c r="H7" s="584"/>
      <c r="I7" s="580"/>
      <c r="J7" s="580"/>
    </row>
    <row r="8" spans="1:11">
      <c r="B8" s="585"/>
      <c r="C8" s="586"/>
      <c r="D8" s="576"/>
      <c r="E8" s="587"/>
      <c r="F8" s="587"/>
      <c r="G8" s="587"/>
      <c r="H8" s="587"/>
      <c r="I8" s="587"/>
      <c r="J8" s="587"/>
    </row>
    <row r="9" spans="1:11">
      <c r="B9" s="2"/>
      <c r="C9" s="2"/>
      <c r="D9" s="575"/>
      <c r="E9" s="2"/>
      <c r="F9" s="2"/>
      <c r="G9" s="2"/>
      <c r="H9" s="2"/>
      <c r="I9" s="2"/>
      <c r="J9" s="2"/>
    </row>
    <row r="10" spans="1:11" ht="51.4" customHeight="1">
      <c r="A10" s="1"/>
      <c r="B10" s="91"/>
      <c r="C10" s="573" t="s">
        <v>8</v>
      </c>
      <c r="D10" s="573"/>
      <c r="E10" s="105" t="s">
        <v>112</v>
      </c>
      <c r="F10" s="105" t="s">
        <v>141</v>
      </c>
      <c r="G10" s="105" t="s">
        <v>142</v>
      </c>
      <c r="H10" s="105" t="s">
        <v>143</v>
      </c>
      <c r="I10" s="105" t="s">
        <v>144</v>
      </c>
      <c r="J10" s="114"/>
      <c r="K10" s="43"/>
    </row>
    <row r="11" spans="1:11">
      <c r="A11" s="1"/>
      <c r="B11" s="92"/>
      <c r="C11" s="96"/>
      <c r="D11" s="96"/>
      <c r="E11" s="96"/>
      <c r="F11" s="96"/>
      <c r="G11" s="96"/>
      <c r="H11" s="96"/>
      <c r="I11" s="96"/>
      <c r="J11" s="115"/>
      <c r="K11" s="43"/>
    </row>
    <row r="12" spans="1:11">
      <c r="A12" s="1"/>
      <c r="B12" s="10"/>
      <c r="E12" s="46"/>
      <c r="F12" s="35"/>
      <c r="G12" s="23"/>
      <c r="I12" s="113"/>
      <c r="J12" s="116"/>
      <c r="K12" s="43"/>
    </row>
    <row r="13" spans="1:11" ht="12.95" customHeight="1">
      <c r="A13" s="1"/>
      <c r="B13" s="50"/>
      <c r="C13" s="97" t="s">
        <v>127</v>
      </c>
      <c r="D13" s="97"/>
      <c r="E13" s="72">
        <f>SUM(E14:E16)</f>
        <v>700427.55999999994</v>
      </c>
      <c r="F13" s="72"/>
      <c r="G13" s="72"/>
      <c r="H13" s="72"/>
      <c r="I13" s="72">
        <f>SUM(E13)</f>
        <v>700427.55999999994</v>
      </c>
      <c r="J13" s="117"/>
      <c r="K13" s="43"/>
    </row>
    <row r="14" spans="1:11" ht="12.2" customHeight="1">
      <c r="A14" s="1"/>
      <c r="B14" s="10"/>
      <c r="C14" s="18" t="s">
        <v>128</v>
      </c>
      <c r="D14" s="18"/>
      <c r="E14" s="106">
        <v>691641.98</v>
      </c>
      <c r="F14" s="106"/>
      <c r="G14" s="106"/>
      <c r="H14" s="106"/>
      <c r="I14" s="106">
        <f>SUM(E14)</f>
        <v>691641.98</v>
      </c>
      <c r="J14" s="116"/>
      <c r="K14" s="43"/>
    </row>
    <row r="15" spans="1:11" ht="12.2" customHeight="1">
      <c r="A15" s="1"/>
      <c r="B15" s="10"/>
      <c r="C15" s="18" t="s">
        <v>113</v>
      </c>
      <c r="D15" s="18"/>
      <c r="E15" s="106">
        <v>8785.58</v>
      </c>
      <c r="F15" s="106"/>
      <c r="G15" s="106"/>
      <c r="H15" s="106"/>
      <c r="I15" s="106">
        <f>SUM(E15)</f>
        <v>8785.58</v>
      </c>
      <c r="J15" s="116"/>
      <c r="K15" s="43"/>
    </row>
    <row r="16" spans="1:11" ht="12.2" customHeight="1">
      <c r="A16" s="1"/>
      <c r="B16" s="10"/>
      <c r="C16" s="18" t="s">
        <v>129</v>
      </c>
      <c r="D16" s="18"/>
      <c r="E16" s="106">
        <v>0</v>
      </c>
      <c r="F16" s="106"/>
      <c r="G16" s="106"/>
      <c r="H16" s="106"/>
      <c r="I16" s="106">
        <f>SUM(E16)</f>
        <v>0</v>
      </c>
      <c r="J16" s="116"/>
      <c r="K16" s="43"/>
    </row>
    <row r="17" spans="1:12" ht="6" customHeight="1">
      <c r="A17" s="1"/>
      <c r="B17" s="50"/>
      <c r="C17" s="98"/>
      <c r="D17" s="23"/>
      <c r="E17" s="107"/>
      <c r="F17" s="107"/>
      <c r="G17" s="107"/>
      <c r="H17" s="107"/>
      <c r="I17" s="107"/>
      <c r="J17" s="116"/>
      <c r="K17" s="43"/>
    </row>
    <row r="18" spans="1:12" ht="12.95" customHeight="1">
      <c r="A18" s="1"/>
      <c r="B18" s="50"/>
      <c r="C18" s="97" t="s">
        <v>130</v>
      </c>
      <c r="D18" s="97"/>
      <c r="E18" s="72"/>
      <c r="F18" s="72">
        <f>SUM(F20:F23)</f>
        <v>2915214.06</v>
      </c>
      <c r="G18" s="72">
        <f>SUM(G19)</f>
        <v>-1812746.43</v>
      </c>
      <c r="H18" s="72"/>
      <c r="I18" s="72">
        <f>SUM(F18:G18)</f>
        <v>1102467.6300000001</v>
      </c>
      <c r="J18" s="116"/>
      <c r="K18" s="43"/>
    </row>
    <row r="19" spans="1:12" ht="12.2" customHeight="1">
      <c r="A19" s="1"/>
      <c r="B19" s="10"/>
      <c r="C19" s="803" t="s">
        <v>131</v>
      </c>
      <c r="D19" s="803"/>
      <c r="E19" s="106"/>
      <c r="F19" s="106"/>
      <c r="G19" s="106">
        <v>-1812746.43</v>
      </c>
      <c r="H19" s="106"/>
      <c r="I19" s="106">
        <f>SUM(F19:G19)</f>
        <v>-1812746.43</v>
      </c>
      <c r="J19" s="116"/>
      <c r="K19" s="43"/>
    </row>
    <row r="20" spans="1:12" ht="12.2" customHeight="1">
      <c r="A20" s="1"/>
      <c r="B20" s="10"/>
      <c r="C20" s="18" t="s">
        <v>117</v>
      </c>
      <c r="D20" s="18"/>
      <c r="E20" s="106"/>
      <c r="F20" s="106">
        <v>2955494.06</v>
      </c>
      <c r="G20" s="106"/>
      <c r="H20" s="106"/>
      <c r="I20" s="106">
        <f>SUM(F20)</f>
        <v>2955494.06</v>
      </c>
      <c r="J20" s="116"/>
      <c r="K20" s="43"/>
    </row>
    <row r="21" spans="1:12" ht="12.2" customHeight="1">
      <c r="A21" s="1"/>
      <c r="B21" s="10"/>
      <c r="C21" s="18" t="s">
        <v>132</v>
      </c>
      <c r="D21" s="18"/>
      <c r="E21" s="106"/>
      <c r="F21" s="106">
        <v>0</v>
      </c>
      <c r="G21" s="106"/>
      <c r="H21" s="106"/>
      <c r="I21" s="106">
        <f>SUM(F21)</f>
        <v>0</v>
      </c>
      <c r="J21" s="116"/>
      <c r="K21" s="43"/>
    </row>
    <row r="22" spans="1:12" ht="12.2" customHeight="1">
      <c r="A22" s="1"/>
      <c r="B22" s="10"/>
      <c r="C22" s="18" t="s">
        <v>119</v>
      </c>
      <c r="D22" s="18"/>
      <c r="E22" s="106"/>
      <c r="F22" s="106">
        <v>0</v>
      </c>
      <c r="G22" s="106"/>
      <c r="H22" s="106"/>
      <c r="I22" s="106">
        <f>SUM(F22)</f>
        <v>0</v>
      </c>
      <c r="J22" s="116"/>
      <c r="K22" s="43"/>
    </row>
    <row r="23" spans="1:12" ht="12.2" customHeight="1">
      <c r="A23" s="1"/>
      <c r="B23" s="10"/>
      <c r="C23" s="18" t="s">
        <v>120</v>
      </c>
      <c r="D23" s="18"/>
      <c r="E23" s="106"/>
      <c r="F23" s="106">
        <v>-40280</v>
      </c>
      <c r="G23" s="106"/>
      <c r="H23" s="106"/>
      <c r="I23" s="106">
        <f>SUM(F23)</f>
        <v>-40280</v>
      </c>
      <c r="J23" s="116"/>
      <c r="K23" s="43"/>
    </row>
    <row r="24" spans="1:12" ht="6" customHeight="1">
      <c r="A24" s="1"/>
      <c r="B24" s="50"/>
      <c r="C24" s="99"/>
      <c r="D24" s="46"/>
      <c r="E24" s="107"/>
      <c r="F24" s="107"/>
      <c r="G24" s="107"/>
      <c r="H24" s="107"/>
      <c r="I24" s="107"/>
      <c r="J24" s="116"/>
      <c r="K24" s="43"/>
    </row>
    <row r="25" spans="1:12" ht="68.25" customHeight="1">
      <c r="A25" s="1"/>
      <c r="B25" s="50"/>
      <c r="C25" s="97" t="s">
        <v>133</v>
      </c>
      <c r="D25" s="97"/>
      <c r="E25" s="72"/>
      <c r="F25" s="72"/>
      <c r="G25" s="72"/>
      <c r="H25" s="72">
        <f>SUM(H26:H27)</f>
        <v>0</v>
      </c>
      <c r="I25" s="72">
        <f>SUM(H25)</f>
        <v>0</v>
      </c>
      <c r="J25" s="116"/>
      <c r="K25" s="43"/>
    </row>
    <row r="26" spans="1:12" ht="12.2" customHeight="1">
      <c r="A26" s="1"/>
      <c r="B26" s="10"/>
      <c r="C26" s="18" t="s">
        <v>122</v>
      </c>
      <c r="D26" s="18"/>
      <c r="E26" s="106"/>
      <c r="F26" s="106"/>
      <c r="G26" s="106"/>
      <c r="H26" s="106">
        <v>0</v>
      </c>
      <c r="I26" s="106">
        <f>SUM(H26)</f>
        <v>0</v>
      </c>
      <c r="J26" s="116"/>
      <c r="K26" s="43"/>
    </row>
    <row r="27" spans="1:12" ht="12.2" customHeight="1">
      <c r="A27" s="1"/>
      <c r="B27" s="10"/>
      <c r="C27" s="18" t="s">
        <v>123</v>
      </c>
      <c r="D27" s="18"/>
      <c r="E27" s="106"/>
      <c r="F27" s="106"/>
      <c r="G27" s="106"/>
      <c r="H27" s="106">
        <v>0</v>
      </c>
      <c r="I27" s="106">
        <f>SUM(H27)</f>
        <v>0</v>
      </c>
      <c r="J27" s="116"/>
      <c r="K27" s="43"/>
    </row>
    <row r="28" spans="1:12" ht="6" customHeight="1">
      <c r="A28" s="1"/>
      <c r="B28" s="50"/>
      <c r="C28" s="99"/>
      <c r="D28" s="46"/>
      <c r="E28" s="107"/>
      <c r="F28" s="107"/>
      <c r="G28" s="107"/>
      <c r="H28" s="107"/>
      <c r="I28" s="107"/>
      <c r="J28" s="116"/>
      <c r="K28" s="43"/>
    </row>
    <row r="29" spans="1:12" ht="45.75" customHeight="1">
      <c r="A29" s="1"/>
      <c r="B29" s="50"/>
      <c r="C29" s="100" t="s">
        <v>134</v>
      </c>
      <c r="D29" s="100"/>
      <c r="E29" s="122">
        <f>SUM(E13)</f>
        <v>700427.55999999994</v>
      </c>
      <c r="F29" s="122">
        <f>SUM(F18)</f>
        <v>2915214.06</v>
      </c>
      <c r="G29" s="122">
        <f>SUM(G18)</f>
        <v>-1812746.43</v>
      </c>
      <c r="H29" s="122">
        <f>SUM(H25)</f>
        <v>0</v>
      </c>
      <c r="I29" s="122">
        <f>SUM(E29:H29)</f>
        <v>1802895.1900000002</v>
      </c>
      <c r="J29" s="116"/>
      <c r="K29" s="43"/>
      <c r="L29" s="121" t="s">
        <v>126</v>
      </c>
    </row>
    <row r="30" spans="1:12" ht="6" customHeight="1">
      <c r="A30" s="1"/>
      <c r="B30" s="10"/>
      <c r="C30" s="101"/>
      <c r="D30" s="103"/>
      <c r="E30" s="108"/>
      <c r="F30" s="108"/>
      <c r="G30" s="108"/>
      <c r="H30" s="108"/>
      <c r="I30" s="108"/>
      <c r="J30" s="116"/>
      <c r="K30" s="43"/>
    </row>
    <row r="31" spans="1:12" ht="24.95" customHeight="1">
      <c r="A31" s="1"/>
      <c r="B31" s="50"/>
      <c r="C31" s="97" t="s">
        <v>135</v>
      </c>
      <c r="D31" s="97"/>
      <c r="E31" s="72">
        <f>SUM(E32:E34)</f>
        <v>0</v>
      </c>
      <c r="F31" s="72"/>
      <c r="G31" s="72"/>
      <c r="H31" s="72"/>
      <c r="I31" s="72">
        <f>SUM(E31)</f>
        <v>0</v>
      </c>
      <c r="J31" s="116"/>
      <c r="K31" s="43"/>
    </row>
    <row r="32" spans="1:12" ht="12.95" customHeight="1">
      <c r="A32" s="1"/>
      <c r="B32" s="10"/>
      <c r="C32" s="18" t="s">
        <v>128</v>
      </c>
      <c r="D32" s="18"/>
      <c r="E32" s="106">
        <v>0</v>
      </c>
      <c r="F32" s="106"/>
      <c r="G32" s="106"/>
      <c r="H32" s="106"/>
      <c r="I32" s="106">
        <f>SUM(E32)</f>
        <v>0</v>
      </c>
      <c r="J32" s="116"/>
      <c r="K32" s="43"/>
    </row>
    <row r="33" spans="1:12" ht="12.95" customHeight="1">
      <c r="A33" s="1"/>
      <c r="B33" s="10"/>
      <c r="C33" s="18" t="s">
        <v>113</v>
      </c>
      <c r="D33" s="18"/>
      <c r="E33" s="106">
        <v>0</v>
      </c>
      <c r="F33" s="106"/>
      <c r="G33" s="106"/>
      <c r="H33" s="106"/>
      <c r="I33" s="106">
        <f>SUM(E33)</f>
        <v>0</v>
      </c>
      <c r="J33" s="116"/>
      <c r="K33" s="43"/>
    </row>
    <row r="34" spans="1:12" ht="39.75" customHeight="1">
      <c r="A34" s="1"/>
      <c r="B34" s="10"/>
      <c r="C34" s="18" t="s">
        <v>129</v>
      </c>
      <c r="D34" s="18"/>
      <c r="E34" s="106">
        <v>0</v>
      </c>
      <c r="F34" s="106"/>
      <c r="G34" s="106"/>
      <c r="H34" s="106"/>
      <c r="I34" s="106">
        <f>SUM(E34)</f>
        <v>0</v>
      </c>
      <c r="J34" s="116"/>
      <c r="K34" s="43"/>
    </row>
    <row r="35" spans="1:12">
      <c r="A35" s="1"/>
      <c r="B35" s="50"/>
      <c r="C35" s="98"/>
      <c r="D35" s="23"/>
      <c r="E35" s="107"/>
      <c r="F35" s="107"/>
      <c r="G35" s="107"/>
      <c r="H35" s="107"/>
      <c r="I35" s="107"/>
      <c r="J35" s="116"/>
      <c r="K35" s="43"/>
    </row>
    <row r="36" spans="1:12" ht="57.75" customHeight="1">
      <c r="A36" s="1"/>
      <c r="B36" s="50" t="s">
        <v>126</v>
      </c>
      <c r="C36" s="97" t="s">
        <v>136</v>
      </c>
      <c r="D36" s="97"/>
      <c r="E36" s="109"/>
      <c r="F36" s="72">
        <f>SUM(F38)</f>
        <v>-1812746.43</v>
      </c>
      <c r="G36" s="72">
        <f>SUM(G37:G41)</f>
        <v>1912146.16</v>
      </c>
      <c r="H36" s="72"/>
      <c r="I36" s="72">
        <f>SUM(F36:G36)</f>
        <v>99399.729999999981</v>
      </c>
      <c r="J36" s="116"/>
      <c r="K36" s="43"/>
    </row>
    <row r="37" spans="1:12" ht="25.5" customHeight="1">
      <c r="A37" s="1"/>
      <c r="B37" s="10"/>
      <c r="C37" s="18" t="s">
        <v>131</v>
      </c>
      <c r="D37" s="18"/>
      <c r="E37" s="109"/>
      <c r="F37" s="106"/>
      <c r="G37" s="106">
        <v>99399.73</v>
      </c>
      <c r="H37" s="106"/>
      <c r="I37" s="106">
        <f>SUM(G37)</f>
        <v>99399.73</v>
      </c>
      <c r="J37" s="116"/>
      <c r="K37" s="43"/>
    </row>
    <row r="38" spans="1:12" ht="30" customHeight="1">
      <c r="A38" s="1"/>
      <c r="B38" s="10"/>
      <c r="C38" s="18" t="s">
        <v>117</v>
      </c>
      <c r="D38" s="18"/>
      <c r="E38" s="109"/>
      <c r="F38" s="106">
        <v>-1812746.43</v>
      </c>
      <c r="G38" s="106">
        <v>1812746.43</v>
      </c>
      <c r="H38" s="106"/>
      <c r="I38" s="106">
        <f>SUM(F38:G38)</f>
        <v>0</v>
      </c>
      <c r="J38" s="116"/>
      <c r="K38" s="43"/>
    </row>
    <row r="39" spans="1:12" ht="12.2" customHeight="1">
      <c r="A39" s="1"/>
      <c r="B39" s="10"/>
      <c r="C39" s="18" t="s">
        <v>132</v>
      </c>
      <c r="D39" s="18"/>
      <c r="E39" s="109"/>
      <c r="F39" s="109"/>
      <c r="G39" s="106">
        <v>0</v>
      </c>
      <c r="H39" s="106"/>
      <c r="I39" s="106">
        <f>SUM(G39)</f>
        <v>0</v>
      </c>
      <c r="J39" s="116"/>
      <c r="K39" s="43"/>
    </row>
    <row r="40" spans="1:12" ht="12.2" customHeight="1">
      <c r="A40" s="1"/>
      <c r="B40" s="10"/>
      <c r="C40" s="18" t="s">
        <v>119</v>
      </c>
      <c r="D40" s="18"/>
      <c r="E40" s="109"/>
      <c r="F40" s="106"/>
      <c r="G40" s="106">
        <v>0</v>
      </c>
      <c r="H40" s="106"/>
      <c r="I40" s="106">
        <f>SUM(G40)</f>
        <v>0</v>
      </c>
      <c r="J40" s="116"/>
      <c r="K40" s="43"/>
    </row>
    <row r="41" spans="1:12" ht="12.2" customHeight="1">
      <c r="A41" s="1"/>
      <c r="B41" s="10"/>
      <c r="C41" s="18" t="s">
        <v>120</v>
      </c>
      <c r="D41" s="18"/>
      <c r="E41" s="109"/>
      <c r="F41" s="106"/>
      <c r="G41" s="30">
        <v>0</v>
      </c>
      <c r="H41" s="106"/>
      <c r="I41" s="106">
        <f>SUM(G41)</f>
        <v>0</v>
      </c>
      <c r="J41" s="116"/>
      <c r="K41" s="43"/>
    </row>
    <row r="42" spans="1:12" ht="6" customHeight="1">
      <c r="A42" s="1"/>
      <c r="B42" s="10"/>
      <c r="C42" s="99"/>
      <c r="D42" s="46"/>
      <c r="E42" s="107"/>
      <c r="F42" s="107"/>
      <c r="G42" s="107"/>
      <c r="H42" s="107"/>
      <c r="I42" s="107"/>
      <c r="J42" s="116"/>
      <c r="K42" s="43"/>
    </row>
    <row r="43" spans="1:12" ht="90.75" customHeight="1">
      <c r="A43" s="1"/>
      <c r="B43" s="10"/>
      <c r="C43" s="97" t="s">
        <v>137</v>
      </c>
      <c r="D43" s="97"/>
      <c r="E43" s="72"/>
      <c r="F43" s="72"/>
      <c r="G43" s="72"/>
      <c r="H43" s="72">
        <f>SUM(H44:H45)</f>
        <v>0</v>
      </c>
      <c r="I43" s="72">
        <f>SUM(H43)</f>
        <v>0</v>
      </c>
      <c r="J43" s="116"/>
      <c r="K43" s="43"/>
    </row>
    <row r="44" spans="1:12" ht="40.5" customHeight="1">
      <c r="A44" s="1"/>
      <c r="B44" s="10"/>
      <c r="C44" s="18" t="s">
        <v>122</v>
      </c>
      <c r="D44" s="18"/>
      <c r="E44" s="106"/>
      <c r="F44" s="106"/>
      <c r="G44" s="106"/>
      <c r="H44" s="106">
        <v>0</v>
      </c>
      <c r="I44" s="106">
        <f>SUM(H44)</f>
        <v>0</v>
      </c>
      <c r="J44" s="116"/>
      <c r="K44" s="43"/>
    </row>
    <row r="45" spans="1:12" ht="48.75" customHeight="1">
      <c r="A45" s="1"/>
      <c r="B45" s="10"/>
      <c r="C45" s="18" t="s">
        <v>123</v>
      </c>
      <c r="D45" s="18"/>
      <c r="E45" s="106"/>
      <c r="F45" s="106"/>
      <c r="G45" s="106"/>
      <c r="H45" s="106">
        <v>0</v>
      </c>
      <c r="I45" s="106">
        <f>SUM(H45)</f>
        <v>0</v>
      </c>
      <c r="J45" s="116"/>
      <c r="K45" s="43"/>
    </row>
    <row r="46" spans="1:12" ht="6" customHeight="1">
      <c r="A46" s="1"/>
      <c r="B46" s="50"/>
      <c r="C46" s="99"/>
      <c r="D46" s="46"/>
      <c r="E46" s="107"/>
      <c r="F46" s="107"/>
      <c r="G46" s="107"/>
      <c r="H46" s="107"/>
      <c r="I46" s="107"/>
      <c r="J46" s="116"/>
      <c r="K46" s="43"/>
    </row>
    <row r="47" spans="1:12" ht="42.75" customHeight="1">
      <c r="A47" s="1"/>
      <c r="B47" s="93"/>
      <c r="C47" s="102" t="s">
        <v>138</v>
      </c>
      <c r="D47" s="102"/>
      <c r="E47" s="123">
        <f>SUM(E29,E31)</f>
        <v>700427.55999999994</v>
      </c>
      <c r="F47" s="123">
        <f>SUM(F36,F29)</f>
        <v>1102467.6300000001</v>
      </c>
      <c r="G47" s="123">
        <f>SUM(G36,G29)</f>
        <v>99399.729999999981</v>
      </c>
      <c r="H47" s="123">
        <f>SUM(H43,H29)</f>
        <v>0</v>
      </c>
      <c r="I47" s="123">
        <f>SUM(E47:H47)</f>
        <v>1902294.92</v>
      </c>
      <c r="J47" s="118"/>
      <c r="K47" s="43"/>
      <c r="L47" s="121" t="s">
        <v>126</v>
      </c>
    </row>
    <row r="48" spans="1:12" ht="6" customHeight="1">
      <c r="B48" s="94"/>
      <c r="C48" s="94"/>
      <c r="D48" s="94"/>
      <c r="E48" s="94"/>
      <c r="F48" s="94"/>
      <c r="G48" s="94"/>
      <c r="H48" s="94"/>
      <c r="I48" s="94"/>
      <c r="J48" s="119"/>
    </row>
    <row r="49" spans="2:11" ht="6" customHeight="1">
      <c r="B49" s="51"/>
      <c r="C49" s="51"/>
      <c r="D49" s="51"/>
      <c r="E49" s="110"/>
      <c r="F49" s="110"/>
      <c r="G49" s="51"/>
      <c r="H49" s="51"/>
      <c r="I49" s="51"/>
      <c r="J49" s="120"/>
    </row>
    <row r="50" spans="2:11" ht="15.2" customHeight="1">
      <c r="B50" s="83"/>
      <c r="D50" s="60"/>
      <c r="F50" s="60" t="s">
        <v>5</v>
      </c>
      <c r="G50" s="60"/>
      <c r="H50" s="60"/>
      <c r="I50" s="60"/>
      <c r="J50" s="60"/>
      <c r="K50" s="65"/>
    </row>
    <row r="51" spans="2:11" ht="9.75" customHeight="1">
      <c r="B51" s="83"/>
      <c r="C51" s="23"/>
      <c r="D51" s="23"/>
      <c r="E51" s="35"/>
      <c r="F51" s="35"/>
      <c r="G51" s="83"/>
      <c r="H51" s="23"/>
      <c r="I51" s="23"/>
      <c r="J51" s="35"/>
      <c r="K51" s="35"/>
    </row>
    <row r="52" spans="2:11" ht="49.9" customHeight="1">
      <c r="B52" s="21"/>
      <c r="C52" s="59"/>
      <c r="D52" s="104"/>
      <c r="E52" s="104"/>
      <c r="F52" s="35"/>
      <c r="G52" s="21"/>
      <c r="H52" s="468"/>
      <c r="I52" s="468"/>
      <c r="J52" s="35"/>
      <c r="K52" s="35"/>
    </row>
    <row r="53" spans="2:11" ht="12.2" customHeight="1">
      <c r="B53" s="83"/>
      <c r="C53" s="61"/>
      <c r="D53" s="602" t="s">
        <v>6</v>
      </c>
      <c r="E53" s="45"/>
      <c r="F53" s="35"/>
      <c r="G53" s="801" t="s">
        <v>493</v>
      </c>
      <c r="H53" s="801"/>
      <c r="I53" s="801"/>
      <c r="J53" s="46"/>
      <c r="K53" s="35"/>
    </row>
    <row r="54" spans="2:11" ht="15" customHeight="1">
      <c r="B54" s="83"/>
      <c r="C54" s="802" t="s">
        <v>7</v>
      </c>
      <c r="D54" s="802"/>
      <c r="E54" s="802"/>
      <c r="F54" s="35"/>
      <c r="G54" s="802" t="s">
        <v>65</v>
      </c>
      <c r="H54" s="802"/>
      <c r="I54" s="802"/>
      <c r="J54" s="46"/>
      <c r="K54" s="35"/>
    </row>
  </sheetData>
  <mergeCells count="4">
    <mergeCell ref="C19:D19"/>
    <mergeCell ref="C54:E54"/>
    <mergeCell ref="G53:I53"/>
    <mergeCell ref="G54:I54"/>
  </mergeCells>
  <pageMargins left="0.25" right="0.25" top="0.75" bottom="0.75" header="0.3" footer="0.3"/>
  <pageSetup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topLeftCell="A46" zoomScale="80" zoomScaleNormal="80" workbookViewId="0">
      <selection activeCell="B1" sqref="B1:L63"/>
    </sheetView>
  </sheetViews>
  <sheetFormatPr baseColWidth="10" defaultRowHeight="15"/>
  <cols>
    <col min="2" max="2" width="2" customWidth="1"/>
    <col min="3" max="3" width="29.140625" customWidth="1"/>
    <col min="4" max="4" width="13.42578125" customWidth="1"/>
    <col min="5" max="5" width="17.85546875" customWidth="1"/>
    <col min="6" max="6" width="12.42578125" customWidth="1"/>
    <col min="7" max="7" width="2" customWidth="1"/>
    <col min="8" max="8" width="28" customWidth="1"/>
    <col min="9" max="9" width="8.7109375" customWidth="1"/>
    <col min="10" max="11" width="17.85546875" customWidth="1"/>
    <col min="12" max="12" width="2" customWidth="1"/>
  </cols>
  <sheetData>
    <row r="1" spans="1:13">
      <c r="B1" s="576"/>
      <c r="C1" s="576"/>
      <c r="D1" s="540"/>
      <c r="E1" s="576"/>
      <c r="F1" s="576"/>
      <c r="G1" s="576"/>
      <c r="H1" s="576"/>
      <c r="I1" s="576"/>
      <c r="J1" s="576"/>
      <c r="K1" s="576"/>
      <c r="L1" s="622"/>
    </row>
    <row r="2" spans="1:13" ht="15.95" customHeight="1">
      <c r="B2" s="622"/>
      <c r="C2" s="622"/>
      <c r="D2" s="622"/>
      <c r="E2" s="622"/>
      <c r="F2" s="622"/>
      <c r="G2" s="577" t="s">
        <v>0</v>
      </c>
      <c r="H2" s="578"/>
      <c r="I2" s="578"/>
      <c r="J2" s="578"/>
      <c r="K2" s="622"/>
      <c r="L2" s="622"/>
    </row>
    <row r="3" spans="1:13" ht="15.95" customHeight="1">
      <c r="B3" s="622"/>
      <c r="C3" s="622"/>
      <c r="D3" s="622"/>
      <c r="E3" s="622"/>
      <c r="F3" s="622"/>
      <c r="G3" s="577" t="s">
        <v>1</v>
      </c>
      <c r="H3" s="578"/>
      <c r="I3" s="578"/>
      <c r="J3" s="578"/>
      <c r="K3" s="622"/>
      <c r="L3" s="622"/>
    </row>
    <row r="4" spans="1:13" ht="15.75">
      <c r="B4" s="623"/>
      <c r="C4" s="622"/>
      <c r="D4" s="622"/>
      <c r="E4" s="622"/>
      <c r="F4" s="576"/>
      <c r="G4" s="577" t="s">
        <v>145</v>
      </c>
      <c r="H4" s="578"/>
      <c r="I4" s="578"/>
      <c r="J4" s="578"/>
      <c r="K4" s="623"/>
      <c r="L4" s="622"/>
    </row>
    <row r="5" spans="1:13">
      <c r="B5" s="585"/>
      <c r="C5" s="622"/>
      <c r="D5" s="622"/>
      <c r="E5" s="622"/>
      <c r="F5" s="576"/>
      <c r="G5" s="619" t="s">
        <v>146</v>
      </c>
      <c r="H5" s="621"/>
      <c r="I5" s="621"/>
      <c r="J5" s="621"/>
      <c r="K5" s="623"/>
      <c r="L5" s="622"/>
    </row>
    <row r="6" spans="1:13">
      <c r="B6" s="585"/>
      <c r="C6" s="622"/>
      <c r="D6" s="622"/>
      <c r="E6" s="622"/>
      <c r="F6" s="576"/>
      <c r="G6" s="624" t="s">
        <v>4</v>
      </c>
      <c r="H6" s="625"/>
      <c r="I6" s="625"/>
      <c r="J6" s="625"/>
      <c r="K6" s="623"/>
      <c r="L6" s="622"/>
    </row>
    <row r="7" spans="1:13" ht="3" customHeight="1">
      <c r="B7" s="580"/>
      <c r="C7" s="580"/>
      <c r="D7" s="627"/>
      <c r="E7" s="580"/>
      <c r="F7" s="580"/>
      <c r="G7" s="580"/>
      <c r="H7" s="576"/>
      <c r="I7" s="576"/>
      <c r="J7" s="576"/>
      <c r="K7" s="576"/>
      <c r="L7" s="622"/>
    </row>
    <row r="8" spans="1:13">
      <c r="B8" s="585"/>
      <c r="C8" s="585"/>
      <c r="D8" s="628"/>
      <c r="E8" s="585"/>
      <c r="F8" s="585"/>
      <c r="G8" s="629"/>
      <c r="H8" s="576"/>
      <c r="I8" s="630"/>
      <c r="J8" s="576"/>
      <c r="K8" s="576"/>
      <c r="L8" s="622"/>
    </row>
    <row r="9" spans="1:13">
      <c r="B9" s="124"/>
      <c r="C9" s="124"/>
      <c r="D9" s="124"/>
      <c r="E9" s="124"/>
      <c r="F9" s="124"/>
      <c r="G9" s="141"/>
      <c r="H9" s="84"/>
      <c r="I9" s="143"/>
      <c r="J9" s="84"/>
      <c r="K9" s="84"/>
      <c r="L9" s="84"/>
    </row>
    <row r="10" spans="1:13" ht="12.95" customHeight="1">
      <c r="A10" s="1"/>
      <c r="B10" s="125"/>
      <c r="C10" s="95" t="s">
        <v>8</v>
      </c>
      <c r="D10" s="95"/>
      <c r="E10" s="131" t="s">
        <v>147</v>
      </c>
      <c r="F10" s="131" t="s">
        <v>148</v>
      </c>
      <c r="G10" s="95"/>
      <c r="H10" s="95" t="s">
        <v>8</v>
      </c>
      <c r="I10" s="95"/>
      <c r="J10" s="131" t="s">
        <v>147</v>
      </c>
      <c r="K10" s="131" t="s">
        <v>148</v>
      </c>
      <c r="L10" s="149"/>
      <c r="M10" s="43"/>
    </row>
    <row r="11" spans="1:13" ht="3" customHeight="1">
      <c r="A11" s="1"/>
      <c r="B11" s="126"/>
      <c r="C11" s="129"/>
      <c r="D11" s="129"/>
      <c r="E11" s="22"/>
      <c r="F11" s="22"/>
      <c r="G11" s="13"/>
      <c r="H11" s="13"/>
      <c r="I11" s="144"/>
      <c r="J11" s="13"/>
      <c r="K11" s="13"/>
      <c r="L11" s="150"/>
      <c r="M11" s="43"/>
    </row>
    <row r="12" spans="1:13">
      <c r="A12" s="1"/>
      <c r="B12" s="10"/>
      <c r="C12" s="46"/>
      <c r="D12" s="46"/>
      <c r="E12" s="132"/>
      <c r="F12" s="132"/>
      <c r="I12" s="142"/>
      <c r="L12" s="40"/>
      <c r="M12" s="43"/>
    </row>
    <row r="13" spans="1:13">
      <c r="A13" s="1"/>
      <c r="B13" s="127"/>
      <c r="C13" s="17" t="s">
        <v>67</v>
      </c>
      <c r="D13" s="17"/>
      <c r="E13" s="133">
        <v>0</v>
      </c>
      <c r="F13" s="133">
        <v>60062.45</v>
      </c>
      <c r="G13" s="89"/>
      <c r="H13" s="17" t="s">
        <v>91</v>
      </c>
      <c r="I13" s="17"/>
      <c r="J13" s="133">
        <v>0</v>
      </c>
      <c r="K13" s="133">
        <v>39337.279999999999</v>
      </c>
      <c r="L13" s="39"/>
      <c r="M13" s="43"/>
    </row>
    <row r="14" spans="1:13">
      <c r="A14" s="1"/>
      <c r="B14" s="6"/>
      <c r="C14" s="55"/>
      <c r="D14" s="54"/>
      <c r="E14" s="134"/>
      <c r="F14" s="134"/>
      <c r="G14" s="89"/>
      <c r="H14" s="17"/>
      <c r="I14" s="17"/>
      <c r="J14" s="133"/>
      <c r="K14" s="133"/>
      <c r="L14" s="39"/>
      <c r="M14" s="43"/>
    </row>
    <row r="15" spans="1:13">
      <c r="A15" s="1"/>
      <c r="B15" s="6"/>
      <c r="C15" s="17" t="s">
        <v>68</v>
      </c>
      <c r="D15" s="17"/>
      <c r="E15" s="133">
        <v>39515.949999999997</v>
      </c>
      <c r="F15" s="133">
        <v>0</v>
      </c>
      <c r="G15" s="89"/>
      <c r="H15" s="17" t="s">
        <v>92</v>
      </c>
      <c r="I15" s="17"/>
      <c r="J15" s="133">
        <v>0</v>
      </c>
      <c r="K15" s="133">
        <v>39337.279999999999</v>
      </c>
      <c r="L15" s="39"/>
      <c r="M15" s="43"/>
    </row>
    <row r="16" spans="1:13">
      <c r="A16" s="1"/>
      <c r="B16" s="8"/>
      <c r="C16" s="19"/>
      <c r="D16" s="46"/>
      <c r="E16" s="30"/>
      <c r="F16" s="30"/>
      <c r="G16" s="83"/>
      <c r="H16" s="19"/>
      <c r="I16" s="19"/>
      <c r="J16" s="30"/>
      <c r="K16" s="30"/>
      <c r="L16" s="40"/>
      <c r="M16" s="43"/>
    </row>
    <row r="17" spans="1:13">
      <c r="A17" s="1"/>
      <c r="B17" s="7"/>
      <c r="C17" s="18" t="s">
        <v>69</v>
      </c>
      <c r="D17" s="18"/>
      <c r="E17" s="135">
        <v>57946.31</v>
      </c>
      <c r="F17" s="135">
        <v>0</v>
      </c>
      <c r="G17" s="83"/>
      <c r="H17" s="18" t="s">
        <v>93</v>
      </c>
      <c r="I17" s="18"/>
      <c r="J17" s="135">
        <v>0</v>
      </c>
      <c r="K17" s="135">
        <v>39337.279999999999</v>
      </c>
      <c r="L17" s="40"/>
      <c r="M17" s="43"/>
    </row>
    <row r="18" spans="1:13" ht="38.25" customHeight="1">
      <c r="A18" s="1"/>
      <c r="B18" s="7"/>
      <c r="C18" s="18" t="s">
        <v>70</v>
      </c>
      <c r="D18" s="18"/>
      <c r="E18" s="135">
        <v>0</v>
      </c>
      <c r="F18" s="135">
        <v>18399.11</v>
      </c>
      <c r="G18" s="83"/>
      <c r="H18" s="18" t="s">
        <v>94</v>
      </c>
      <c r="I18" s="18"/>
      <c r="J18" s="135">
        <v>0</v>
      </c>
      <c r="K18" s="135">
        <v>0</v>
      </c>
      <c r="L18" s="40"/>
      <c r="M18" s="43"/>
    </row>
    <row r="19" spans="1:13" ht="24">
      <c r="A19" s="1"/>
      <c r="B19" s="7"/>
      <c r="C19" s="18" t="s">
        <v>71</v>
      </c>
      <c r="D19" s="18"/>
      <c r="E19" s="135">
        <v>0</v>
      </c>
      <c r="F19" s="135">
        <v>31.25</v>
      </c>
      <c r="G19" s="83"/>
      <c r="H19" s="18" t="s">
        <v>95</v>
      </c>
      <c r="I19" s="18"/>
      <c r="J19" s="135">
        <v>0</v>
      </c>
      <c r="K19" s="135">
        <v>0</v>
      </c>
      <c r="L19" s="40"/>
      <c r="M19" s="43"/>
    </row>
    <row r="20" spans="1:13" ht="25.5" customHeight="1">
      <c r="A20" s="1"/>
      <c r="B20" s="7"/>
      <c r="C20" s="18" t="s">
        <v>72</v>
      </c>
      <c r="D20" s="18"/>
      <c r="E20" s="135">
        <v>0</v>
      </c>
      <c r="F20" s="135">
        <v>0</v>
      </c>
      <c r="G20" s="83"/>
      <c r="H20" s="18" t="s">
        <v>96</v>
      </c>
      <c r="I20" s="18"/>
      <c r="J20" s="135">
        <v>0</v>
      </c>
      <c r="K20" s="135">
        <v>0</v>
      </c>
      <c r="L20" s="40"/>
      <c r="M20" s="43"/>
    </row>
    <row r="21" spans="1:13">
      <c r="A21" s="1"/>
      <c r="B21" s="7"/>
      <c r="C21" s="18" t="s">
        <v>73</v>
      </c>
      <c r="D21" s="18"/>
      <c r="E21" s="135">
        <v>0</v>
      </c>
      <c r="F21" s="135">
        <v>0</v>
      </c>
      <c r="G21" s="83"/>
      <c r="H21" s="18" t="s">
        <v>97</v>
      </c>
      <c r="I21" s="18"/>
      <c r="J21" s="135">
        <v>0</v>
      </c>
      <c r="K21" s="135">
        <v>0</v>
      </c>
      <c r="L21" s="40"/>
      <c r="M21" s="43"/>
    </row>
    <row r="22" spans="1:13" ht="51.75" customHeight="1">
      <c r="A22" s="1"/>
      <c r="B22" s="7"/>
      <c r="C22" s="806" t="s">
        <v>74</v>
      </c>
      <c r="D22" s="806"/>
      <c r="E22" s="135">
        <v>0</v>
      </c>
      <c r="F22" s="135">
        <v>0</v>
      </c>
      <c r="G22" s="83"/>
      <c r="H22" s="77" t="s">
        <v>98</v>
      </c>
      <c r="I22" s="77"/>
      <c r="J22" s="135">
        <v>0</v>
      </c>
      <c r="K22" s="135">
        <v>0</v>
      </c>
      <c r="L22" s="40"/>
      <c r="M22" s="43"/>
    </row>
    <row r="23" spans="1:13">
      <c r="A23" s="1"/>
      <c r="B23" s="7"/>
      <c r="C23" s="18" t="s">
        <v>75</v>
      </c>
      <c r="D23" s="18"/>
      <c r="E23" s="135">
        <v>0</v>
      </c>
      <c r="F23" s="135">
        <v>0</v>
      </c>
      <c r="G23" s="83"/>
      <c r="H23" s="18" t="s">
        <v>99</v>
      </c>
      <c r="I23" s="18"/>
      <c r="J23" s="135">
        <v>0</v>
      </c>
      <c r="K23" s="135">
        <v>0</v>
      </c>
      <c r="L23" s="40"/>
      <c r="M23" s="43"/>
    </row>
    <row r="24" spans="1:13">
      <c r="A24" s="1"/>
      <c r="B24" s="8"/>
      <c r="C24" s="19"/>
      <c r="D24" s="46"/>
      <c r="E24" s="30"/>
      <c r="F24" s="30"/>
      <c r="G24" s="83"/>
      <c r="H24" s="18" t="s">
        <v>100</v>
      </c>
      <c r="I24" s="18"/>
      <c r="J24" s="135">
        <v>0</v>
      </c>
      <c r="K24" s="135">
        <v>0</v>
      </c>
      <c r="L24" s="40"/>
      <c r="M24" s="43"/>
    </row>
    <row r="25" spans="1:13">
      <c r="A25" s="1"/>
      <c r="B25" s="8"/>
      <c r="C25" s="17" t="s">
        <v>77</v>
      </c>
      <c r="D25" s="17"/>
      <c r="E25" s="133">
        <v>0</v>
      </c>
      <c r="F25" s="133">
        <v>99578.4</v>
      </c>
      <c r="G25" s="83"/>
      <c r="H25" s="19"/>
      <c r="I25" s="19"/>
      <c r="J25" s="30"/>
      <c r="K25" s="30"/>
      <c r="L25" s="40"/>
      <c r="M25" s="43"/>
    </row>
    <row r="26" spans="1:13">
      <c r="A26" s="1"/>
      <c r="B26" s="8"/>
      <c r="C26" s="19"/>
      <c r="D26" s="46"/>
      <c r="E26" s="30"/>
      <c r="F26" s="30"/>
      <c r="G26" s="83"/>
      <c r="H26" s="17" t="s">
        <v>102</v>
      </c>
      <c r="I26" s="17"/>
      <c r="J26" s="133">
        <v>0</v>
      </c>
      <c r="K26" s="133">
        <v>0</v>
      </c>
      <c r="L26" s="40"/>
      <c r="M26" s="43"/>
    </row>
    <row r="27" spans="1:13" ht="24">
      <c r="A27" s="1"/>
      <c r="B27" s="7"/>
      <c r="C27" s="568" t="s">
        <v>78</v>
      </c>
      <c r="D27" s="18"/>
      <c r="E27" s="135">
        <v>0</v>
      </c>
      <c r="F27" s="135">
        <v>0</v>
      </c>
      <c r="G27" s="83"/>
      <c r="H27" s="19"/>
      <c r="I27" s="19"/>
      <c r="J27" s="30"/>
      <c r="K27" s="30"/>
      <c r="L27" s="40"/>
      <c r="M27" s="43"/>
    </row>
    <row r="28" spans="1:13" ht="38.25" customHeight="1">
      <c r="A28" s="1"/>
      <c r="B28" s="7"/>
      <c r="C28" s="568" t="s">
        <v>79</v>
      </c>
      <c r="D28" s="18"/>
      <c r="E28" s="135">
        <v>4500</v>
      </c>
      <c r="F28" s="135">
        <v>0</v>
      </c>
      <c r="G28" s="83"/>
      <c r="H28" s="18" t="s">
        <v>103</v>
      </c>
      <c r="I28" s="18"/>
      <c r="J28" s="135">
        <v>0</v>
      </c>
      <c r="K28" s="135">
        <v>0</v>
      </c>
      <c r="L28" s="40"/>
      <c r="M28" s="43"/>
    </row>
    <row r="29" spans="1:13" ht="54.75" customHeight="1">
      <c r="A29" s="1"/>
      <c r="B29" s="7"/>
      <c r="C29" s="568" t="s">
        <v>80</v>
      </c>
      <c r="D29" s="18"/>
      <c r="E29" s="135">
        <v>0</v>
      </c>
      <c r="F29" s="135">
        <v>0</v>
      </c>
      <c r="G29" s="83"/>
      <c r="H29" s="571" t="s">
        <v>104</v>
      </c>
      <c r="I29" s="18"/>
      <c r="J29" s="135">
        <v>0</v>
      </c>
      <c r="K29" s="135">
        <v>0</v>
      </c>
      <c r="L29" s="40"/>
      <c r="M29" s="43"/>
    </row>
    <row r="30" spans="1:13">
      <c r="A30" s="1"/>
      <c r="B30" s="7"/>
      <c r="C30" s="568" t="s">
        <v>81</v>
      </c>
      <c r="D30" s="18"/>
      <c r="E30" s="135">
        <v>0</v>
      </c>
      <c r="F30" s="135">
        <v>104078.39999999999</v>
      </c>
      <c r="G30" s="83"/>
      <c r="H30" s="568" t="s">
        <v>105</v>
      </c>
      <c r="I30" s="18"/>
      <c r="J30" s="135">
        <v>0</v>
      </c>
      <c r="K30" s="135">
        <v>0</v>
      </c>
      <c r="L30" s="40"/>
      <c r="M30" s="43"/>
    </row>
    <row r="31" spans="1:13">
      <c r="A31" s="1"/>
      <c r="B31" s="7"/>
      <c r="C31" s="568" t="s">
        <v>82</v>
      </c>
      <c r="D31" s="18"/>
      <c r="E31" s="135">
        <v>0</v>
      </c>
      <c r="F31" s="135">
        <v>0</v>
      </c>
      <c r="G31" s="83"/>
      <c r="H31" s="568" t="s">
        <v>106</v>
      </c>
      <c r="I31" s="18"/>
      <c r="J31" s="135">
        <v>0</v>
      </c>
      <c r="K31" s="135">
        <v>0</v>
      </c>
      <c r="L31" s="40"/>
      <c r="M31" s="43"/>
    </row>
    <row r="32" spans="1:13" ht="48" customHeight="1">
      <c r="A32" s="1"/>
      <c r="B32" s="7"/>
      <c r="C32" s="569" t="s">
        <v>83</v>
      </c>
      <c r="D32" s="77"/>
      <c r="E32" s="135">
        <v>0</v>
      </c>
      <c r="F32" s="135">
        <v>0</v>
      </c>
      <c r="G32" s="83"/>
      <c r="H32" s="569" t="s">
        <v>107</v>
      </c>
      <c r="I32" s="77"/>
      <c r="J32" s="135">
        <v>0</v>
      </c>
      <c r="K32" s="135">
        <v>0</v>
      </c>
      <c r="L32" s="40"/>
      <c r="M32" s="43"/>
    </row>
    <row r="33" spans="1:13">
      <c r="A33" s="1"/>
      <c r="B33" s="7"/>
      <c r="C33" s="568" t="s">
        <v>84</v>
      </c>
      <c r="D33" s="18"/>
      <c r="E33" s="135">
        <v>0</v>
      </c>
      <c r="F33" s="135">
        <v>0</v>
      </c>
      <c r="G33" s="83"/>
      <c r="H33" s="568" t="s">
        <v>108</v>
      </c>
      <c r="I33" s="18"/>
      <c r="J33" s="135">
        <v>0</v>
      </c>
      <c r="K33" s="135">
        <v>0</v>
      </c>
      <c r="L33" s="40"/>
      <c r="M33" s="43"/>
    </row>
    <row r="34" spans="1:13" ht="49.5" customHeight="1">
      <c r="A34" s="1"/>
      <c r="B34" s="7"/>
      <c r="C34" s="569" t="s">
        <v>85</v>
      </c>
      <c r="D34" s="77"/>
      <c r="E34" s="135">
        <v>0</v>
      </c>
      <c r="F34" s="135">
        <v>0</v>
      </c>
      <c r="G34" s="83"/>
      <c r="H34" s="570"/>
      <c r="I34" s="19"/>
      <c r="J34" s="136"/>
      <c r="K34" s="136"/>
      <c r="L34" s="40"/>
      <c r="M34" s="43"/>
    </row>
    <row r="35" spans="1:13" ht="32.25" customHeight="1">
      <c r="A35" s="1"/>
      <c r="B35" s="7"/>
      <c r="C35" s="568" t="s">
        <v>86</v>
      </c>
      <c r="D35" s="18"/>
      <c r="E35" s="135">
        <v>0</v>
      </c>
      <c r="F35" s="135">
        <v>0</v>
      </c>
      <c r="G35" s="83"/>
      <c r="H35" s="572" t="s">
        <v>111</v>
      </c>
      <c r="I35" s="17"/>
      <c r="J35" s="133">
        <v>99399.73</v>
      </c>
      <c r="K35" s="133">
        <v>0</v>
      </c>
      <c r="L35" s="40"/>
      <c r="M35" s="43"/>
    </row>
    <row r="36" spans="1:13" ht="12.95" customHeight="1">
      <c r="A36" s="1"/>
      <c r="B36" s="8"/>
      <c r="C36" s="570"/>
      <c r="D36" s="46"/>
      <c r="E36" s="136"/>
      <c r="F36" s="136"/>
      <c r="G36" s="83"/>
      <c r="H36" s="17"/>
      <c r="I36" s="17"/>
      <c r="J36" s="147"/>
      <c r="K36" s="147"/>
      <c r="L36" s="40"/>
      <c r="M36" s="43"/>
    </row>
    <row r="37" spans="1:13" ht="25.5">
      <c r="A37" s="1"/>
      <c r="B37" s="7"/>
      <c r="C37" s="83"/>
      <c r="D37" s="83"/>
      <c r="E37" s="137"/>
      <c r="F37" s="137"/>
      <c r="G37" s="83"/>
      <c r="H37" s="572" t="s">
        <v>112</v>
      </c>
      <c r="I37" s="17"/>
      <c r="J37" s="133">
        <v>0</v>
      </c>
      <c r="K37" s="133">
        <v>0</v>
      </c>
      <c r="L37" s="40"/>
      <c r="M37" s="43"/>
    </row>
    <row r="38" spans="1:13" ht="6.75" customHeight="1">
      <c r="A38" s="1"/>
      <c r="B38" s="8"/>
      <c r="C38" s="83"/>
      <c r="D38" s="83"/>
      <c r="E38" s="137"/>
      <c r="F38" s="137"/>
      <c r="G38" s="83"/>
      <c r="H38" s="570"/>
      <c r="I38" s="19"/>
      <c r="J38" s="30"/>
      <c r="K38" s="30"/>
      <c r="L38" s="40"/>
      <c r="M38" s="43"/>
    </row>
    <row r="39" spans="1:13">
      <c r="A39" s="1"/>
      <c r="B39" s="7"/>
      <c r="C39" s="83"/>
      <c r="D39" s="83"/>
      <c r="E39" s="83"/>
      <c r="F39" s="83"/>
      <c r="G39" s="83"/>
      <c r="H39" s="568" t="s">
        <v>45</v>
      </c>
      <c r="I39" s="18"/>
      <c r="J39" s="135">
        <v>0</v>
      </c>
      <c r="K39" s="135">
        <v>0</v>
      </c>
      <c r="L39" s="40"/>
      <c r="M39" s="43"/>
    </row>
    <row r="40" spans="1:13">
      <c r="A40" s="1"/>
      <c r="B40" s="8"/>
      <c r="C40" s="83"/>
      <c r="D40" s="83"/>
      <c r="E40" s="83"/>
      <c r="F40" s="83"/>
      <c r="G40" s="83"/>
      <c r="H40" s="568" t="s">
        <v>113</v>
      </c>
      <c r="I40" s="18"/>
      <c r="J40" s="135">
        <v>0</v>
      </c>
      <c r="K40" s="135">
        <v>0</v>
      </c>
      <c r="L40" s="40"/>
      <c r="M40" s="43"/>
    </row>
    <row r="41" spans="1:13" ht="24">
      <c r="A41" s="1"/>
      <c r="B41" s="7"/>
      <c r="C41" s="83"/>
      <c r="D41" s="83"/>
      <c r="E41" s="83"/>
      <c r="F41" s="83"/>
      <c r="G41" s="83"/>
      <c r="H41" s="568" t="s">
        <v>114</v>
      </c>
      <c r="I41" s="18"/>
      <c r="J41" s="135">
        <v>0</v>
      </c>
      <c r="K41" s="135">
        <v>0</v>
      </c>
      <c r="L41" s="40"/>
      <c r="M41" s="43"/>
    </row>
    <row r="42" spans="1:13" ht="12.2" customHeight="1">
      <c r="A42" s="1"/>
      <c r="B42" s="7"/>
      <c r="C42" s="83"/>
      <c r="D42" s="83"/>
      <c r="E42" s="83"/>
      <c r="F42" s="83"/>
      <c r="G42" s="83"/>
      <c r="H42" s="570"/>
      <c r="I42" s="19"/>
      <c r="J42" s="30"/>
      <c r="K42" s="30"/>
      <c r="L42" s="40"/>
      <c r="M42" s="43"/>
    </row>
    <row r="43" spans="1:13" ht="25.5">
      <c r="A43" s="1"/>
      <c r="B43" s="7"/>
      <c r="C43" s="83"/>
      <c r="D43" s="83"/>
      <c r="E43" s="83"/>
      <c r="F43" s="83"/>
      <c r="G43" s="83"/>
      <c r="H43" s="572" t="s">
        <v>115</v>
      </c>
      <c r="I43" s="17"/>
      <c r="J43" s="133">
        <v>99399.73</v>
      </c>
      <c r="K43" s="133">
        <v>0</v>
      </c>
      <c r="L43" s="40"/>
      <c r="M43" s="43"/>
    </row>
    <row r="44" spans="1:13" ht="6.75" customHeight="1">
      <c r="A44" s="1"/>
      <c r="B44" s="7"/>
      <c r="C44" s="83"/>
      <c r="D44" s="83"/>
      <c r="E44" s="83"/>
      <c r="F44" s="83"/>
      <c r="G44" s="83"/>
      <c r="H44" s="570"/>
      <c r="I44" s="19"/>
      <c r="J44" s="30"/>
      <c r="K44" s="30"/>
      <c r="L44" s="40"/>
      <c r="M44" s="43"/>
    </row>
    <row r="45" spans="1:13" ht="24">
      <c r="A45" s="1"/>
      <c r="B45" s="7"/>
      <c r="C45" s="83"/>
      <c r="D45" s="83"/>
      <c r="E45" s="83"/>
      <c r="F45" s="83"/>
      <c r="G45" s="83"/>
      <c r="H45" s="568" t="s">
        <v>116</v>
      </c>
      <c r="I45" s="18"/>
      <c r="J45" s="135">
        <v>1912146.16</v>
      </c>
      <c r="K45" s="135">
        <v>0</v>
      </c>
      <c r="L45" s="40"/>
      <c r="M45" s="43"/>
    </row>
    <row r="46" spans="1:13" ht="24">
      <c r="A46" s="1"/>
      <c r="B46" s="7"/>
      <c r="C46" s="83"/>
      <c r="D46" s="83"/>
      <c r="E46" s="83"/>
      <c r="F46" s="83"/>
      <c r="G46" s="83"/>
      <c r="H46" s="568" t="s">
        <v>117</v>
      </c>
      <c r="I46" s="18"/>
      <c r="J46" s="135">
        <v>0</v>
      </c>
      <c r="K46" s="135">
        <v>1812746.43</v>
      </c>
      <c r="L46" s="40"/>
      <c r="M46" s="43"/>
    </row>
    <row r="47" spans="1:13">
      <c r="A47" s="1"/>
      <c r="B47" s="7"/>
      <c r="C47" s="83"/>
      <c r="D47" s="83"/>
      <c r="E47" s="83"/>
      <c r="F47" s="83"/>
      <c r="G47" s="83"/>
      <c r="H47" s="568" t="s">
        <v>118</v>
      </c>
      <c r="I47" s="18"/>
      <c r="J47" s="135">
        <v>0</v>
      </c>
      <c r="K47" s="135">
        <v>0</v>
      </c>
      <c r="L47" s="40"/>
      <c r="M47" s="43"/>
    </row>
    <row r="48" spans="1:13">
      <c r="A48" s="1"/>
      <c r="B48" s="7"/>
      <c r="C48" s="83"/>
      <c r="D48" s="83"/>
      <c r="E48" s="83"/>
      <c r="F48" s="83"/>
      <c r="G48" s="83"/>
      <c r="H48" s="568" t="s">
        <v>119</v>
      </c>
      <c r="I48" s="18"/>
      <c r="J48" s="135">
        <v>0</v>
      </c>
      <c r="K48" s="135">
        <v>0</v>
      </c>
      <c r="L48" s="40"/>
      <c r="M48" s="43"/>
    </row>
    <row r="49" spans="1:13" ht="49.5" customHeight="1">
      <c r="A49" s="1"/>
      <c r="B49" s="8"/>
      <c r="C49" s="83"/>
      <c r="D49" s="83"/>
      <c r="E49" s="83"/>
      <c r="F49" s="83"/>
      <c r="G49" s="83"/>
      <c r="H49" s="18" t="s">
        <v>120</v>
      </c>
      <c r="I49" s="18"/>
      <c r="J49" s="135">
        <v>0</v>
      </c>
      <c r="K49" s="135">
        <v>0</v>
      </c>
      <c r="L49" s="40"/>
      <c r="M49" s="43"/>
    </row>
    <row r="50" spans="1:13">
      <c r="A50" s="1"/>
      <c r="B50" s="7"/>
      <c r="C50" s="83"/>
      <c r="D50" s="83"/>
      <c r="E50" s="83"/>
      <c r="F50" s="83"/>
      <c r="G50" s="83"/>
      <c r="H50" s="19"/>
      <c r="I50" s="19"/>
      <c r="J50" s="30"/>
      <c r="K50" s="30"/>
      <c r="L50" s="40"/>
      <c r="M50" s="43"/>
    </row>
    <row r="51" spans="1:13" ht="44.25" customHeight="1">
      <c r="A51" s="1"/>
      <c r="B51" s="8"/>
      <c r="C51" s="83"/>
      <c r="D51" s="83"/>
      <c r="E51" s="83"/>
      <c r="F51" s="83"/>
      <c r="G51" s="83"/>
      <c r="H51" s="17" t="s">
        <v>149</v>
      </c>
      <c r="I51" s="17"/>
      <c r="J51" s="133">
        <v>0</v>
      </c>
      <c r="K51" s="133">
        <v>0</v>
      </c>
      <c r="L51" s="40"/>
      <c r="M51" s="43"/>
    </row>
    <row r="52" spans="1:13" ht="12.2" customHeight="1">
      <c r="A52" s="1"/>
      <c r="B52" s="7"/>
      <c r="C52" s="83"/>
      <c r="D52" s="83"/>
      <c r="E52" s="83"/>
      <c r="F52" s="83"/>
      <c r="G52" s="83"/>
      <c r="H52" s="19"/>
      <c r="I52" s="19"/>
      <c r="J52" s="30"/>
      <c r="K52" s="30"/>
      <c r="L52" s="40"/>
      <c r="M52" s="43"/>
    </row>
    <row r="53" spans="1:13" ht="37.5" customHeight="1">
      <c r="A53" s="1"/>
      <c r="B53" s="7"/>
      <c r="C53" s="83"/>
      <c r="D53" s="83"/>
      <c r="E53" s="83"/>
      <c r="F53" s="83"/>
      <c r="G53" s="83"/>
      <c r="H53" s="18" t="s">
        <v>122</v>
      </c>
      <c r="I53" s="18"/>
      <c r="J53" s="135">
        <v>0</v>
      </c>
      <c r="K53" s="135">
        <v>0</v>
      </c>
      <c r="L53" s="40"/>
      <c r="M53" s="43"/>
    </row>
    <row r="54" spans="1:13" ht="37.5" customHeight="1">
      <c r="A54" s="1"/>
      <c r="B54" s="128"/>
      <c r="C54" s="21"/>
      <c r="D54" s="21"/>
      <c r="E54" s="21"/>
      <c r="F54" s="21"/>
      <c r="G54" s="21"/>
      <c r="H54" s="469" t="s">
        <v>123</v>
      </c>
      <c r="I54" s="469"/>
      <c r="J54" s="148">
        <v>0</v>
      </c>
      <c r="K54" s="148">
        <v>0</v>
      </c>
      <c r="L54" s="42"/>
      <c r="M54" s="43"/>
    </row>
    <row r="55" spans="1:13" ht="6" customHeight="1">
      <c r="B55" s="94"/>
      <c r="C55" s="94"/>
      <c r="D55" s="130"/>
      <c r="E55" s="130"/>
      <c r="F55" s="139"/>
      <c r="G55" s="139"/>
      <c r="H55" s="94"/>
      <c r="I55" s="145"/>
      <c r="J55" s="130"/>
      <c r="K55" s="139"/>
      <c r="L55" s="139"/>
    </row>
    <row r="56" spans="1:13" ht="6" customHeight="1">
      <c r="B56" s="13"/>
      <c r="C56" s="51"/>
      <c r="D56" s="22"/>
      <c r="E56" s="22"/>
      <c r="F56" s="34"/>
      <c r="G56" s="34"/>
      <c r="H56" s="51"/>
      <c r="I56" s="110"/>
      <c r="J56" s="22"/>
      <c r="K56" s="34"/>
      <c r="L56" s="34"/>
    </row>
    <row r="57" spans="1:13" ht="6" customHeight="1">
      <c r="C57" s="23"/>
      <c r="D57" s="23"/>
      <c r="E57" s="35"/>
      <c r="F57" s="35"/>
      <c r="H57" s="23"/>
      <c r="I57" s="57"/>
      <c r="J57" s="35"/>
      <c r="K57" s="35"/>
    </row>
    <row r="58" spans="1:13" ht="15.2" customHeight="1">
      <c r="D58" s="60"/>
      <c r="G58" s="60" t="s">
        <v>5</v>
      </c>
      <c r="I58" s="60"/>
      <c r="J58" s="60"/>
      <c r="K58" s="60"/>
    </row>
    <row r="59" spans="1:13" ht="9.75" customHeight="1">
      <c r="C59" s="23"/>
      <c r="D59" s="23"/>
      <c r="E59" s="35"/>
      <c r="F59" s="35"/>
      <c r="H59" s="23"/>
      <c r="I59" s="57"/>
      <c r="J59" s="35"/>
      <c r="K59" s="35"/>
    </row>
    <row r="60" spans="1:13" ht="49.9" customHeight="1">
      <c r="C60" s="23"/>
      <c r="D60" s="104"/>
      <c r="E60" s="138"/>
      <c r="F60" s="35"/>
      <c r="H60" s="104"/>
      <c r="I60" s="146"/>
      <c r="J60" s="35"/>
      <c r="K60" s="35"/>
    </row>
    <row r="61" spans="1:13">
      <c r="C61" s="61"/>
      <c r="D61" s="488" t="s">
        <v>6</v>
      </c>
      <c r="E61" s="488"/>
      <c r="F61" s="473"/>
      <c r="G61" s="473"/>
      <c r="H61" s="807" t="s">
        <v>493</v>
      </c>
      <c r="I61" s="807"/>
      <c r="J61" s="46"/>
      <c r="K61" s="35"/>
    </row>
    <row r="62" spans="1:13">
      <c r="C62" s="62"/>
      <c r="D62" s="804" t="s">
        <v>7</v>
      </c>
      <c r="E62" s="804"/>
      <c r="F62" s="473"/>
      <c r="G62" s="473"/>
      <c r="H62" s="804" t="s">
        <v>65</v>
      </c>
      <c r="I62" s="804"/>
      <c r="J62" s="46"/>
      <c r="K62" s="35"/>
    </row>
    <row r="63" spans="1:13" ht="12.2" customHeight="1">
      <c r="B63" s="81"/>
      <c r="D63" s="474"/>
      <c r="E63" s="474"/>
      <c r="F63" s="474"/>
      <c r="G63" s="475"/>
      <c r="H63" s="474"/>
      <c r="I63" s="474"/>
    </row>
    <row r="64" spans="1:13">
      <c r="D64" s="474"/>
      <c r="E64" s="474"/>
      <c r="F64" s="474"/>
      <c r="G64" s="474"/>
      <c r="H64" s="474"/>
      <c r="I64" s="474"/>
    </row>
    <row r="65" spans="4:9">
      <c r="D65" s="474"/>
      <c r="E65" s="474"/>
      <c r="F65" s="474"/>
      <c r="G65" s="474"/>
      <c r="H65" s="474"/>
      <c r="I65" s="474"/>
    </row>
  </sheetData>
  <mergeCells count="4">
    <mergeCell ref="C22:D22"/>
    <mergeCell ref="H62:I62"/>
    <mergeCell ref="D62:E62"/>
    <mergeCell ref="H61:I61"/>
  </mergeCells>
  <pageMargins left="0.25" right="0.25" top="0.75" bottom="0.75" header="0.3" footer="0.3"/>
  <pageSetup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0"/>
  <sheetViews>
    <sheetView topLeftCell="A32" zoomScale="80" zoomScaleNormal="80" workbookViewId="0">
      <selection activeCell="B1" sqref="B1:R58"/>
    </sheetView>
  </sheetViews>
  <sheetFormatPr baseColWidth="10" defaultRowHeight="15"/>
  <cols>
    <col min="1" max="1" width="5.140625" customWidth="1"/>
    <col min="2" max="2" width="1.28515625" customWidth="1"/>
    <col min="3" max="3" width="2.140625" customWidth="1"/>
    <col min="4" max="4" width="3.7109375" customWidth="1"/>
    <col min="5" max="5" width="15.7109375" customWidth="1"/>
    <col min="6" max="6" width="5.5703125" customWidth="1"/>
    <col min="7" max="7" width="7.28515625" customWidth="1"/>
    <col min="8" max="9" width="15.7109375" customWidth="1"/>
    <col min="10" max="10" width="2.140625" customWidth="1"/>
    <col min="11" max="11" width="12.7109375" customWidth="1"/>
    <col min="12" max="12" width="7.140625" customWidth="1"/>
    <col min="13" max="13" width="54.28515625" bestFit="1" customWidth="1"/>
    <col min="14" max="14" width="1.42578125" customWidth="1"/>
    <col min="15" max="15" width="15.140625" hidden="1" customWidth="1"/>
    <col min="16" max="17" width="15.7109375" customWidth="1"/>
    <col min="18" max="18" width="1.85546875" customWidth="1"/>
  </cols>
  <sheetData>
    <row r="1" spans="1:19"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</row>
    <row r="2" spans="1:19" ht="12.2" customHeight="1">
      <c r="B2" s="540"/>
      <c r="C2" s="576"/>
      <c r="D2" s="576"/>
      <c r="E2" s="576"/>
      <c r="F2" s="576"/>
      <c r="G2" s="576"/>
      <c r="H2" s="576"/>
      <c r="I2" s="540"/>
      <c r="J2" s="633"/>
      <c r="K2" s="631"/>
      <c r="L2" s="631" t="s">
        <v>0</v>
      </c>
      <c r="M2" s="631"/>
      <c r="N2" s="631"/>
      <c r="O2" s="631"/>
      <c r="P2" s="631"/>
      <c r="Q2" s="540"/>
      <c r="R2" s="633"/>
    </row>
    <row r="3" spans="1:19" ht="12.2" customHeight="1">
      <c r="B3" s="540"/>
      <c r="C3" s="576"/>
      <c r="D3" s="576"/>
      <c r="E3" s="576"/>
      <c r="F3" s="576"/>
      <c r="G3" s="576"/>
      <c r="H3" s="576"/>
      <c r="I3" s="540"/>
      <c r="J3" s="633"/>
      <c r="K3" s="631"/>
      <c r="L3" s="631" t="s">
        <v>1</v>
      </c>
      <c r="M3" s="631"/>
      <c r="N3" s="631"/>
      <c r="O3" s="631"/>
      <c r="P3" s="631"/>
      <c r="Q3" s="540"/>
      <c r="R3" s="633"/>
    </row>
    <row r="4" spans="1:19" ht="15.2" customHeight="1">
      <c r="B4" s="540"/>
      <c r="C4" s="632"/>
      <c r="D4" s="632"/>
      <c r="E4" s="576"/>
      <c r="F4" s="576"/>
      <c r="G4" s="576"/>
      <c r="H4" s="576"/>
      <c r="I4" s="633"/>
      <c r="J4" s="633"/>
      <c r="K4" s="631"/>
      <c r="L4" s="631" t="s">
        <v>161</v>
      </c>
      <c r="M4" s="631"/>
      <c r="N4" s="631"/>
      <c r="O4" s="631"/>
      <c r="P4" s="631"/>
      <c r="Q4" s="633"/>
      <c r="R4" s="633"/>
    </row>
    <row r="5" spans="1:19" ht="15.2" customHeight="1">
      <c r="B5" s="540"/>
      <c r="C5" s="632"/>
      <c r="D5" s="632"/>
      <c r="E5" s="576"/>
      <c r="F5" s="576"/>
      <c r="G5" s="576"/>
      <c r="H5" s="576"/>
      <c r="I5" s="633"/>
      <c r="J5" s="633"/>
      <c r="K5" s="634"/>
      <c r="L5" s="634" t="s">
        <v>3</v>
      </c>
      <c r="M5" s="634"/>
      <c r="N5" s="634"/>
      <c r="O5" s="634"/>
      <c r="P5" s="634"/>
      <c r="Q5" s="633"/>
      <c r="R5" s="633"/>
    </row>
    <row r="6" spans="1:19" ht="16.7" customHeight="1">
      <c r="B6" s="540"/>
      <c r="C6" s="632"/>
      <c r="D6" s="632"/>
      <c r="E6" s="576"/>
      <c r="F6" s="576"/>
      <c r="G6" s="576"/>
      <c r="H6" s="576"/>
      <c r="I6" s="633"/>
      <c r="J6" s="633"/>
      <c r="K6" s="631"/>
      <c r="L6" s="631" t="s">
        <v>4</v>
      </c>
      <c r="M6" s="631"/>
      <c r="N6" s="631"/>
      <c r="O6" s="631"/>
      <c r="P6" s="631"/>
      <c r="Q6" s="633"/>
      <c r="R6" s="633"/>
    </row>
    <row r="7" spans="1:19">
      <c r="B7" s="635"/>
      <c r="C7" s="636"/>
      <c r="D7" s="636"/>
      <c r="E7" s="576"/>
      <c r="F7" s="576"/>
      <c r="G7" s="576"/>
      <c r="H7" s="576"/>
      <c r="I7" s="637"/>
      <c r="J7" s="631"/>
      <c r="K7" s="631"/>
      <c r="L7" s="638"/>
      <c r="M7" s="638"/>
      <c r="N7" s="540"/>
      <c r="O7" s="540"/>
      <c r="P7" s="540"/>
      <c r="Q7" s="540"/>
      <c r="R7" s="633"/>
    </row>
    <row r="8" spans="1:19">
      <c r="B8" s="564"/>
      <c r="C8" s="152"/>
      <c r="D8" s="124"/>
      <c r="E8" s="561"/>
      <c r="F8" s="562"/>
      <c r="G8" s="562"/>
      <c r="H8" s="563"/>
      <c r="I8" s="563"/>
      <c r="J8" s="561"/>
      <c r="K8" s="494"/>
      <c r="L8" s="494"/>
      <c r="M8" s="494"/>
      <c r="N8" s="494"/>
      <c r="O8" s="494"/>
      <c r="P8" s="494"/>
      <c r="Q8" s="494"/>
      <c r="R8" s="494"/>
    </row>
    <row r="9" spans="1:19" ht="15.2" customHeight="1">
      <c r="A9" s="1"/>
      <c r="B9" s="153"/>
      <c r="C9" s="95"/>
      <c r="D9" s="95"/>
      <c r="E9" s="95" t="s">
        <v>8</v>
      </c>
      <c r="F9" s="95"/>
      <c r="G9" s="95"/>
      <c r="H9" s="179" t="s">
        <v>64</v>
      </c>
      <c r="I9" s="179" t="s">
        <v>66</v>
      </c>
      <c r="J9" s="190"/>
      <c r="K9" s="95"/>
      <c r="L9" s="179"/>
      <c r="M9" s="179" t="s">
        <v>8</v>
      </c>
      <c r="N9" s="179"/>
      <c r="O9" s="179"/>
      <c r="P9" s="179" t="s">
        <v>64</v>
      </c>
      <c r="Q9" s="179" t="s">
        <v>66</v>
      </c>
      <c r="R9" s="204"/>
      <c r="S9" s="43"/>
    </row>
    <row r="10" spans="1:19">
      <c r="A10" s="1"/>
      <c r="B10" s="154"/>
      <c r="C10" s="162"/>
      <c r="D10" s="162"/>
      <c r="E10" s="129"/>
      <c r="F10" s="129"/>
      <c r="G10" s="129"/>
      <c r="H10" s="180"/>
      <c r="I10" s="180"/>
      <c r="J10" s="162"/>
      <c r="K10" s="51"/>
      <c r="L10" s="51"/>
      <c r="M10" s="51"/>
      <c r="N10" s="51"/>
      <c r="O10" s="51"/>
      <c r="P10" s="51"/>
      <c r="Q10" s="51"/>
      <c r="R10" s="205"/>
      <c r="S10" s="43"/>
    </row>
    <row r="11" spans="1:19">
      <c r="A11" s="1"/>
      <c r="B11" s="155"/>
      <c r="C11" s="159"/>
      <c r="D11" s="171"/>
      <c r="E11" s="171"/>
      <c r="F11" s="171"/>
      <c r="G11" s="171"/>
      <c r="H11" s="168"/>
      <c r="I11" s="168"/>
      <c r="J11" s="159"/>
      <c r="R11" s="206"/>
      <c r="S11" s="43"/>
    </row>
    <row r="12" spans="1:19" ht="17.45" customHeight="1">
      <c r="A12" s="1"/>
      <c r="B12" s="155"/>
      <c r="C12" s="163" t="s">
        <v>150</v>
      </c>
      <c r="D12" s="163"/>
      <c r="E12" s="163"/>
      <c r="F12" s="163"/>
      <c r="G12" s="163"/>
      <c r="H12" s="181"/>
      <c r="I12" s="181"/>
      <c r="J12" s="159"/>
      <c r="L12" s="565" t="s">
        <v>162</v>
      </c>
      <c r="M12" s="163"/>
      <c r="N12" s="163"/>
      <c r="O12" s="163"/>
      <c r="P12" s="194"/>
      <c r="Q12" s="194"/>
      <c r="R12" s="206"/>
      <c r="S12" s="43"/>
    </row>
    <row r="13" spans="1:19" ht="5.25" customHeight="1">
      <c r="A13" s="1"/>
      <c r="B13" s="155"/>
      <c r="C13" s="164"/>
      <c r="D13" s="172"/>
      <c r="E13" s="164"/>
      <c r="F13" s="172"/>
      <c r="G13" s="172"/>
      <c r="H13" s="182"/>
      <c r="I13" s="182"/>
      <c r="J13" s="159"/>
      <c r="K13" s="164"/>
      <c r="L13" s="172"/>
      <c r="M13" s="172"/>
      <c r="N13" s="172"/>
      <c r="O13" s="172"/>
      <c r="P13" s="182"/>
      <c r="Q13" s="182"/>
      <c r="R13" s="206"/>
      <c r="S13" s="43"/>
    </row>
    <row r="14" spans="1:19" ht="17.45" customHeight="1">
      <c r="A14" s="1"/>
      <c r="B14" s="155"/>
      <c r="C14" s="164"/>
      <c r="D14" s="163" t="s">
        <v>147</v>
      </c>
      <c r="E14" s="163"/>
      <c r="F14" s="163"/>
      <c r="G14" s="163"/>
      <c r="H14" s="209">
        <f>SUM(H15:H24)</f>
        <v>14580114</v>
      </c>
      <c r="I14" s="209">
        <f>SUM(I15:I24)</f>
        <v>7225308.9400000004</v>
      </c>
      <c r="J14" s="159"/>
      <c r="K14" s="164"/>
      <c r="L14" s="163" t="s">
        <v>147</v>
      </c>
      <c r="M14" s="163"/>
      <c r="N14" s="163"/>
      <c r="O14" s="163"/>
      <c r="P14" s="209">
        <f>SUM(P15:P17)</f>
        <v>0</v>
      </c>
      <c r="Q14" s="209">
        <f>SUM(Q15:Q17)</f>
        <v>0</v>
      </c>
      <c r="R14" s="206"/>
      <c r="S14" s="43"/>
    </row>
    <row r="15" spans="1:19" ht="15.2" customHeight="1">
      <c r="A15" s="1"/>
      <c r="B15" s="155"/>
      <c r="C15" s="159"/>
      <c r="D15" s="171"/>
      <c r="E15" s="566" t="s">
        <v>11</v>
      </c>
      <c r="F15" s="470"/>
      <c r="G15" s="470"/>
      <c r="H15" s="183">
        <v>0</v>
      </c>
      <c r="I15" s="183">
        <v>0</v>
      </c>
      <c r="J15" s="159"/>
      <c r="K15" s="159"/>
      <c r="L15" s="151"/>
      <c r="M15" s="808" t="s">
        <v>80</v>
      </c>
      <c r="N15" s="808"/>
      <c r="O15" s="808"/>
      <c r="P15" s="183">
        <v>0</v>
      </c>
      <c r="Q15" s="183">
        <v>0</v>
      </c>
      <c r="R15" s="206"/>
      <c r="S15" s="43"/>
    </row>
    <row r="16" spans="1:19" ht="15.2" customHeight="1">
      <c r="A16" s="1"/>
      <c r="B16" s="155"/>
      <c r="C16" s="159"/>
      <c r="D16" s="171"/>
      <c r="E16" s="566" t="s">
        <v>152</v>
      </c>
      <c r="F16" s="470"/>
      <c r="G16" s="470"/>
      <c r="H16" s="183">
        <v>0</v>
      </c>
      <c r="I16" s="183">
        <v>0</v>
      </c>
      <c r="J16" s="159"/>
      <c r="K16" s="159"/>
      <c r="L16" s="151"/>
      <c r="M16" s="173" t="s">
        <v>81</v>
      </c>
      <c r="N16" s="173"/>
      <c r="O16" s="173"/>
      <c r="P16" s="183">
        <v>0</v>
      </c>
      <c r="Q16" s="183">
        <v>0</v>
      </c>
      <c r="R16" s="206"/>
      <c r="S16" s="43"/>
    </row>
    <row r="17" spans="1:19" ht="15.2" customHeight="1">
      <c r="A17" s="1"/>
      <c r="B17" s="155"/>
      <c r="C17" s="159"/>
      <c r="D17" s="173"/>
      <c r="E17" s="566" t="s">
        <v>153</v>
      </c>
      <c r="F17" s="470"/>
      <c r="G17" s="470"/>
      <c r="H17" s="183">
        <v>0</v>
      </c>
      <c r="I17" s="183">
        <v>0</v>
      </c>
      <c r="J17" s="159"/>
      <c r="K17" s="159"/>
      <c r="L17" s="168"/>
      <c r="M17" s="173" t="s">
        <v>169</v>
      </c>
      <c r="N17" s="173"/>
      <c r="O17" s="173"/>
      <c r="P17" s="183">
        <v>0</v>
      </c>
      <c r="Q17" s="183">
        <v>0</v>
      </c>
      <c r="R17" s="206"/>
      <c r="S17" s="43"/>
    </row>
    <row r="18" spans="1:19" ht="15.2" customHeight="1">
      <c r="A18" s="1"/>
      <c r="B18" s="155"/>
      <c r="C18" s="159"/>
      <c r="D18" s="173"/>
      <c r="E18" s="566" t="s">
        <v>14</v>
      </c>
      <c r="F18" s="470"/>
      <c r="G18" s="470"/>
      <c r="H18" s="183">
        <v>0</v>
      </c>
      <c r="I18" s="183">
        <v>0</v>
      </c>
      <c r="J18" s="159"/>
      <c r="K18" s="159"/>
      <c r="L18" s="168"/>
      <c r="P18" s="195"/>
      <c r="Q18" s="195"/>
      <c r="R18" s="206"/>
      <c r="S18" s="43"/>
    </row>
    <row r="19" spans="1:19" ht="15.2" customHeight="1">
      <c r="A19" s="1"/>
      <c r="B19" s="155"/>
      <c r="C19" s="159"/>
      <c r="D19" s="173"/>
      <c r="E19" s="566" t="s">
        <v>15</v>
      </c>
      <c r="F19" s="470"/>
      <c r="G19" s="470"/>
      <c r="H19" s="183">
        <v>0</v>
      </c>
      <c r="I19" s="183">
        <v>0</v>
      </c>
      <c r="J19" s="159"/>
      <c r="K19" s="159"/>
      <c r="L19" s="163" t="s">
        <v>148</v>
      </c>
      <c r="M19" s="163"/>
      <c r="N19" s="163"/>
      <c r="O19" s="163"/>
      <c r="P19" s="209">
        <f>SUM(P20:P22)</f>
        <v>104078.39999999999</v>
      </c>
      <c r="Q19" s="209">
        <f>SUM(Q20:Q22)</f>
        <v>732226.01</v>
      </c>
      <c r="R19" s="206"/>
      <c r="S19" s="43"/>
    </row>
    <row r="20" spans="1:19" ht="15.2" customHeight="1">
      <c r="A20" s="1"/>
      <c r="B20" s="155"/>
      <c r="C20" s="159"/>
      <c r="D20" s="173"/>
      <c r="E20" s="566" t="s">
        <v>16</v>
      </c>
      <c r="F20" s="470"/>
      <c r="G20" s="470"/>
      <c r="H20" s="183">
        <v>0</v>
      </c>
      <c r="I20" s="183">
        <v>0</v>
      </c>
      <c r="J20" s="159"/>
      <c r="K20" s="159"/>
      <c r="L20" s="168"/>
      <c r="M20" s="173" t="s">
        <v>80</v>
      </c>
      <c r="N20" s="173"/>
      <c r="O20" s="173"/>
      <c r="P20" s="183">
        <v>0</v>
      </c>
      <c r="Q20" s="183">
        <v>0</v>
      </c>
      <c r="R20" s="206"/>
      <c r="S20" s="43"/>
    </row>
    <row r="21" spans="1:19" ht="15.2" customHeight="1">
      <c r="A21" s="1"/>
      <c r="B21" s="155"/>
      <c r="C21" s="159"/>
      <c r="D21" s="173"/>
      <c r="E21" s="566" t="s">
        <v>17</v>
      </c>
      <c r="F21" s="470"/>
      <c r="G21" s="470"/>
      <c r="H21" s="183">
        <v>0</v>
      </c>
      <c r="I21" s="183">
        <v>0</v>
      </c>
      <c r="J21" s="159"/>
      <c r="K21" s="159"/>
      <c r="L21" s="168"/>
      <c r="M21" s="173" t="s">
        <v>81</v>
      </c>
      <c r="N21" s="173"/>
      <c r="O21" s="173"/>
      <c r="P21" s="183">
        <v>104078.39999999999</v>
      </c>
      <c r="Q21" s="183">
        <v>727365.61</v>
      </c>
      <c r="R21" s="206"/>
      <c r="S21" s="43"/>
    </row>
    <row r="22" spans="1:19" ht="28.7" customHeight="1">
      <c r="A22" s="1"/>
      <c r="B22" s="155"/>
      <c r="C22" s="159"/>
      <c r="D22" s="173"/>
      <c r="E22" s="566" t="s">
        <v>154</v>
      </c>
      <c r="F22" s="470"/>
      <c r="G22" s="470"/>
      <c r="H22" s="184">
        <v>0</v>
      </c>
      <c r="I22" s="183">
        <v>0</v>
      </c>
      <c r="J22" s="159"/>
      <c r="K22" s="159"/>
      <c r="L22" s="151"/>
      <c r="M22" s="173" t="s">
        <v>170</v>
      </c>
      <c r="N22" s="173"/>
      <c r="O22" s="173"/>
      <c r="P22" s="183">
        <v>0</v>
      </c>
      <c r="Q22" s="183">
        <v>4860.3999999999996</v>
      </c>
      <c r="R22" s="206"/>
      <c r="S22" s="43"/>
    </row>
    <row r="23" spans="1:19" ht="26.45" customHeight="1">
      <c r="A23" s="1"/>
      <c r="B23" s="155"/>
      <c r="C23" s="159"/>
      <c r="D23" s="173"/>
      <c r="E23" s="566" t="s">
        <v>20</v>
      </c>
      <c r="F23" s="470"/>
      <c r="G23" s="470"/>
      <c r="H23" s="184">
        <v>14580114</v>
      </c>
      <c r="I23" s="183">
        <v>7221470.79</v>
      </c>
      <c r="J23" s="159"/>
      <c r="K23" s="159"/>
      <c r="L23" s="163" t="s">
        <v>167</v>
      </c>
      <c r="M23" s="163"/>
      <c r="N23" s="163"/>
      <c r="O23" s="163"/>
      <c r="P23" s="209">
        <f>P14-P19</f>
        <v>-104078.39999999999</v>
      </c>
      <c r="Q23" s="209">
        <f>Q14-Q19</f>
        <v>-732226.01</v>
      </c>
      <c r="R23" s="206"/>
      <c r="S23" s="43"/>
    </row>
    <row r="24" spans="1:19" ht="12.2" customHeight="1">
      <c r="A24" s="1"/>
      <c r="B24" s="155"/>
      <c r="C24" s="159"/>
      <c r="D24" s="173"/>
      <c r="E24" s="566" t="s">
        <v>155</v>
      </c>
      <c r="F24" s="470"/>
      <c r="G24" s="178"/>
      <c r="H24" s="184">
        <v>0</v>
      </c>
      <c r="I24" s="183">
        <v>3838.15</v>
      </c>
      <c r="J24" s="159"/>
      <c r="K24" s="159"/>
      <c r="P24" s="196"/>
      <c r="Q24" s="196"/>
      <c r="R24" s="206"/>
      <c r="S24" s="43"/>
    </row>
    <row r="25" spans="1:19" ht="15.2" customHeight="1">
      <c r="A25" s="1"/>
      <c r="B25" s="155"/>
      <c r="C25" s="159"/>
      <c r="D25" s="171"/>
      <c r="E25" s="567"/>
      <c r="F25" s="171"/>
      <c r="G25" s="171"/>
      <c r="H25" s="185"/>
      <c r="I25" s="185"/>
      <c r="J25" s="159"/>
      <c r="K25" s="151"/>
      <c r="P25" s="196"/>
      <c r="Q25" s="196"/>
      <c r="R25" s="206"/>
      <c r="S25" s="43"/>
    </row>
    <row r="26" spans="1:19" ht="15.2" customHeight="1">
      <c r="A26" s="1"/>
      <c r="B26" s="155"/>
      <c r="C26" s="159"/>
      <c r="D26" s="163" t="s">
        <v>148</v>
      </c>
      <c r="E26" s="565"/>
      <c r="F26" s="163"/>
      <c r="G26" s="163"/>
      <c r="H26" s="209">
        <f>SUM(H27:H45)</f>
        <v>14476035.6</v>
      </c>
      <c r="I26" s="209">
        <f>SUM(I27:I45)</f>
        <v>7193653.3900000006</v>
      </c>
      <c r="J26" s="159"/>
      <c r="L26" s="163" t="s">
        <v>163</v>
      </c>
      <c r="M26" s="163"/>
      <c r="N26" s="163"/>
      <c r="O26" s="193"/>
      <c r="P26" s="193"/>
      <c r="Q26" s="202"/>
      <c r="R26" s="206"/>
      <c r="S26" s="43"/>
    </row>
    <row r="27" spans="1:19" ht="15.2" customHeight="1">
      <c r="A27" s="1"/>
      <c r="B27" s="155"/>
      <c r="C27" s="159"/>
      <c r="D27" s="174"/>
      <c r="E27" s="566" t="s">
        <v>156</v>
      </c>
      <c r="F27" s="470"/>
      <c r="G27" s="470"/>
      <c r="H27" s="183">
        <v>4247599.57</v>
      </c>
      <c r="I27" s="183">
        <v>4409835.6900000004</v>
      </c>
      <c r="J27" s="159"/>
      <c r="K27" s="163"/>
      <c r="L27" s="163"/>
      <c r="M27" s="163"/>
      <c r="N27" s="163"/>
      <c r="O27" s="193"/>
      <c r="P27" s="193"/>
      <c r="Q27" s="202"/>
      <c r="R27" s="206"/>
      <c r="S27" s="43"/>
    </row>
    <row r="28" spans="1:19" ht="15.2" customHeight="1">
      <c r="A28" s="1"/>
      <c r="B28" s="155"/>
      <c r="C28" s="159"/>
      <c r="D28" s="174"/>
      <c r="E28" s="566" t="s">
        <v>31</v>
      </c>
      <c r="F28" s="470"/>
      <c r="G28" s="470"/>
      <c r="H28" s="183">
        <v>1034231.76</v>
      </c>
      <c r="I28" s="183">
        <v>438419.44</v>
      </c>
      <c r="J28" s="159"/>
      <c r="K28" s="163"/>
      <c r="L28" s="163" t="s">
        <v>147</v>
      </c>
      <c r="M28" s="163"/>
      <c r="N28" s="163"/>
      <c r="O28" s="193"/>
      <c r="P28" s="209">
        <f>SUM(P29,P32)</f>
        <v>0</v>
      </c>
      <c r="Q28" s="209">
        <f>SUM(Q29,Q32)</f>
        <v>938599.56</v>
      </c>
      <c r="R28" s="206"/>
      <c r="S28" s="43"/>
    </row>
    <row r="29" spans="1:19" ht="15.2" customHeight="1">
      <c r="A29" s="1"/>
      <c r="B29" s="155"/>
      <c r="C29" s="159"/>
      <c r="D29" s="174"/>
      <c r="E29" s="566" t="s">
        <v>32</v>
      </c>
      <c r="F29" s="470"/>
      <c r="G29" s="470"/>
      <c r="H29" s="183">
        <v>2728976.53</v>
      </c>
      <c r="I29" s="183">
        <v>1757403.43</v>
      </c>
      <c r="J29" s="159"/>
      <c r="K29" s="151"/>
      <c r="L29" s="151"/>
      <c r="M29" s="173" t="s">
        <v>171</v>
      </c>
      <c r="N29" s="173"/>
      <c r="O29" s="173"/>
      <c r="P29" s="183">
        <f>SUM(P30:P31)</f>
        <v>0</v>
      </c>
      <c r="Q29" s="183">
        <f>SUM(Q30:Q31)</f>
        <v>0</v>
      </c>
      <c r="R29" s="206"/>
      <c r="S29" s="43"/>
    </row>
    <row r="30" spans="1:19" ht="15.2" customHeight="1">
      <c r="A30" s="1"/>
      <c r="B30" s="155"/>
      <c r="C30" s="159"/>
      <c r="D30" s="171"/>
      <c r="E30" s="567"/>
      <c r="F30" s="171"/>
      <c r="G30" s="171"/>
      <c r="H30" s="186"/>
      <c r="I30" s="186"/>
      <c r="J30" s="159"/>
      <c r="K30" s="159"/>
      <c r="L30" s="174"/>
      <c r="M30" s="173" t="s">
        <v>172</v>
      </c>
      <c r="N30" s="173"/>
      <c r="O30" s="173"/>
      <c r="P30" s="183">
        <v>0</v>
      </c>
      <c r="Q30" s="183">
        <v>0</v>
      </c>
      <c r="R30" s="206"/>
      <c r="S30" s="43"/>
    </row>
    <row r="31" spans="1:19" ht="15.2" customHeight="1">
      <c r="A31" s="1"/>
      <c r="B31" s="155"/>
      <c r="C31" s="159"/>
      <c r="D31" s="174"/>
      <c r="E31" s="566" t="s">
        <v>34</v>
      </c>
      <c r="F31" s="470"/>
      <c r="G31" s="470"/>
      <c r="H31" s="183">
        <v>0</v>
      </c>
      <c r="I31" s="183">
        <v>0</v>
      </c>
      <c r="J31" s="159"/>
      <c r="K31" s="159"/>
      <c r="L31" s="174"/>
      <c r="M31" s="173" t="s">
        <v>173</v>
      </c>
      <c r="N31" s="173"/>
      <c r="O31" s="173"/>
      <c r="P31" s="183">
        <v>0</v>
      </c>
      <c r="Q31" s="183">
        <v>0</v>
      </c>
      <c r="R31" s="206"/>
      <c r="S31" s="43"/>
    </row>
    <row r="32" spans="1:19" ht="15.2" customHeight="1">
      <c r="A32" s="1"/>
      <c r="B32" s="155"/>
      <c r="C32" s="159"/>
      <c r="D32" s="174"/>
      <c r="E32" s="566" t="s">
        <v>157</v>
      </c>
      <c r="F32" s="470"/>
      <c r="G32" s="470"/>
      <c r="H32" s="183">
        <v>0</v>
      </c>
      <c r="I32" s="183">
        <v>0</v>
      </c>
      <c r="J32" s="159"/>
      <c r="K32" s="159"/>
      <c r="L32" s="174"/>
      <c r="M32" s="173" t="s">
        <v>174</v>
      </c>
      <c r="N32" s="173"/>
      <c r="O32" s="173"/>
      <c r="P32" s="183">
        <v>0</v>
      </c>
      <c r="Q32" s="183">
        <v>938599.56</v>
      </c>
      <c r="R32" s="206"/>
      <c r="S32" s="43"/>
    </row>
    <row r="33" spans="1:19" ht="15.2" customHeight="1">
      <c r="A33" s="1"/>
      <c r="B33" s="155"/>
      <c r="C33" s="159"/>
      <c r="D33" s="174"/>
      <c r="E33" s="566" t="s">
        <v>158</v>
      </c>
      <c r="F33" s="470"/>
      <c r="G33" s="470"/>
      <c r="H33" s="183">
        <v>0</v>
      </c>
      <c r="I33" s="183">
        <v>0</v>
      </c>
      <c r="J33" s="159"/>
      <c r="K33" s="159"/>
      <c r="L33" s="168"/>
      <c r="P33" s="195"/>
      <c r="Q33" s="195"/>
      <c r="R33" s="206"/>
      <c r="S33" s="43"/>
    </row>
    <row r="34" spans="1:19" ht="15.2" customHeight="1">
      <c r="A34" s="1"/>
      <c r="B34" s="155"/>
      <c r="C34" s="159"/>
      <c r="D34" s="174"/>
      <c r="E34" s="566" t="s">
        <v>37</v>
      </c>
      <c r="F34" s="470"/>
      <c r="G34" s="470"/>
      <c r="H34" s="183">
        <v>6462655.7400000002</v>
      </c>
      <c r="I34" s="183">
        <v>587994.82999999996</v>
      </c>
      <c r="J34" s="159"/>
      <c r="K34" s="159"/>
      <c r="L34" s="163" t="s">
        <v>148</v>
      </c>
      <c r="M34" s="163"/>
      <c r="N34" s="163"/>
      <c r="O34" s="163"/>
      <c r="P34" s="209">
        <f>SUM(P35,P38)</f>
        <v>57946.31</v>
      </c>
      <c r="Q34" s="209">
        <f>SUM(Q35,Q38)</f>
        <v>0</v>
      </c>
      <c r="R34" s="206"/>
      <c r="S34" s="43"/>
    </row>
    <row r="35" spans="1:19" ht="15.2" customHeight="1">
      <c r="A35" s="1"/>
      <c r="B35" s="155"/>
      <c r="C35" s="159"/>
      <c r="D35" s="174"/>
      <c r="E35" s="566" t="s">
        <v>38</v>
      </c>
      <c r="F35" s="470"/>
      <c r="G35" s="470"/>
      <c r="H35" s="183">
        <v>0</v>
      </c>
      <c r="I35" s="183">
        <v>0</v>
      </c>
      <c r="J35" s="159"/>
      <c r="K35" s="159"/>
      <c r="L35" s="151"/>
      <c r="M35" s="173" t="s">
        <v>175</v>
      </c>
      <c r="N35" s="173"/>
      <c r="O35" s="173"/>
      <c r="P35" s="183">
        <f>SUM(P36:P37)</f>
        <v>0</v>
      </c>
      <c r="Q35" s="183">
        <f>SUM(Q36:Q37)</f>
        <v>0</v>
      </c>
      <c r="R35" s="206"/>
      <c r="S35" s="43"/>
    </row>
    <row r="36" spans="1:19" ht="15.2" customHeight="1">
      <c r="A36" s="1"/>
      <c r="B36" s="155"/>
      <c r="C36" s="159"/>
      <c r="D36" s="174"/>
      <c r="E36" s="470" t="s">
        <v>39</v>
      </c>
      <c r="F36" s="470"/>
      <c r="G36" s="470"/>
      <c r="H36" s="183">
        <v>0</v>
      </c>
      <c r="I36" s="183">
        <v>0</v>
      </c>
      <c r="J36" s="159"/>
      <c r="K36" s="159"/>
      <c r="L36" s="174"/>
      <c r="M36" s="173" t="s">
        <v>172</v>
      </c>
      <c r="N36" s="173"/>
      <c r="O36" s="173"/>
      <c r="P36" s="183">
        <v>0</v>
      </c>
      <c r="Q36" s="183">
        <v>0</v>
      </c>
      <c r="R36" s="206"/>
      <c r="S36" s="43"/>
    </row>
    <row r="37" spans="1:19" ht="15.2" customHeight="1">
      <c r="A37" s="1"/>
      <c r="B37" s="155"/>
      <c r="C37" s="159"/>
      <c r="D37" s="174"/>
      <c r="E37" s="470" t="s">
        <v>40</v>
      </c>
      <c r="F37" s="470"/>
      <c r="G37" s="470"/>
      <c r="H37" s="183">
        <v>0</v>
      </c>
      <c r="I37" s="183">
        <v>0</v>
      </c>
      <c r="J37" s="159"/>
      <c r="K37" s="151"/>
      <c r="L37" s="174"/>
      <c r="M37" s="173" t="s">
        <v>173</v>
      </c>
      <c r="N37" s="173"/>
      <c r="O37" s="173"/>
      <c r="P37" s="183">
        <v>0</v>
      </c>
      <c r="Q37" s="183">
        <v>0</v>
      </c>
      <c r="R37" s="206"/>
      <c r="S37" s="43"/>
    </row>
    <row r="38" spans="1:19" ht="15.2" customHeight="1">
      <c r="A38" s="1"/>
      <c r="B38" s="155"/>
      <c r="C38" s="159"/>
      <c r="D38" s="174"/>
      <c r="E38" s="470" t="s">
        <v>41</v>
      </c>
      <c r="F38" s="470"/>
      <c r="G38" s="470"/>
      <c r="H38" s="183">
        <v>2572</v>
      </c>
      <c r="I38" s="183">
        <v>0</v>
      </c>
      <c r="J38" s="159"/>
      <c r="K38" s="159"/>
      <c r="L38" s="174"/>
      <c r="M38" s="173" t="s">
        <v>176</v>
      </c>
      <c r="N38" s="173"/>
      <c r="O38" s="173"/>
      <c r="P38" s="183">
        <v>57946.31</v>
      </c>
      <c r="Q38" s="183">
        <v>0</v>
      </c>
      <c r="R38" s="206"/>
      <c r="S38" s="43"/>
    </row>
    <row r="39" spans="1:19" ht="15.2" customHeight="1">
      <c r="A39" s="1"/>
      <c r="B39" s="155"/>
      <c r="C39" s="159"/>
      <c r="D39" s="174"/>
      <c r="E39" s="470" t="s">
        <v>42</v>
      </c>
      <c r="F39" s="470"/>
      <c r="G39" s="470"/>
      <c r="H39" s="183">
        <v>0</v>
      </c>
      <c r="I39" s="183">
        <v>0</v>
      </c>
      <c r="J39" s="159"/>
      <c r="K39" s="159"/>
      <c r="L39" s="168"/>
      <c r="P39" s="195"/>
      <c r="Q39" s="195"/>
      <c r="R39" s="206"/>
      <c r="S39" s="43"/>
    </row>
    <row r="40" spans="1:19" ht="15.2" customHeight="1">
      <c r="A40" s="1"/>
      <c r="B40" s="155"/>
      <c r="C40" s="159"/>
      <c r="D40" s="171"/>
      <c r="E40" s="159"/>
      <c r="F40" s="171"/>
      <c r="G40" s="171"/>
      <c r="H40" s="186"/>
      <c r="I40" s="186"/>
      <c r="J40" s="159"/>
      <c r="K40" s="159"/>
      <c r="L40" s="163" t="s">
        <v>168</v>
      </c>
      <c r="M40" s="163"/>
      <c r="N40" s="163"/>
      <c r="O40" s="163"/>
      <c r="P40" s="209">
        <f>P28-P34</f>
        <v>-57946.31</v>
      </c>
      <c r="Q40" s="209">
        <f>Q28-Q34</f>
        <v>938599.56</v>
      </c>
      <c r="R40" s="206"/>
      <c r="S40" s="43"/>
    </row>
    <row r="41" spans="1:19" ht="15.2" customHeight="1">
      <c r="A41" s="1"/>
      <c r="B41" s="155"/>
      <c r="C41" s="159"/>
      <c r="D41" s="174"/>
      <c r="E41" s="470" t="s">
        <v>159</v>
      </c>
      <c r="F41" s="470"/>
      <c r="G41" s="470"/>
      <c r="H41" s="183">
        <v>0</v>
      </c>
      <c r="I41" s="183">
        <v>0</v>
      </c>
      <c r="J41" s="159"/>
      <c r="K41" s="159"/>
      <c r="P41" s="195"/>
      <c r="Q41" s="195"/>
      <c r="R41" s="206"/>
      <c r="S41" s="43"/>
    </row>
    <row r="42" spans="1:19" ht="15.2" customHeight="1">
      <c r="A42" s="1"/>
      <c r="B42" s="155"/>
      <c r="C42" s="159"/>
      <c r="D42" s="174"/>
      <c r="E42" s="470" t="s">
        <v>128</v>
      </c>
      <c r="F42" s="470"/>
      <c r="G42" s="470"/>
      <c r="H42" s="183">
        <v>0</v>
      </c>
      <c r="I42" s="183">
        <v>0</v>
      </c>
      <c r="J42" s="159"/>
      <c r="K42" s="159"/>
      <c r="P42" s="195"/>
      <c r="Q42" s="195"/>
      <c r="R42" s="206"/>
      <c r="S42" s="43"/>
    </row>
    <row r="43" spans="1:19" ht="25.5">
      <c r="A43" s="1"/>
      <c r="B43" s="155"/>
      <c r="C43" s="159"/>
      <c r="D43" s="174"/>
      <c r="E43" s="470" t="s">
        <v>46</v>
      </c>
      <c r="F43" s="470"/>
      <c r="G43" s="470"/>
      <c r="H43" s="183">
        <v>0</v>
      </c>
      <c r="I43" s="183">
        <v>0</v>
      </c>
      <c r="J43" s="159"/>
      <c r="L43" s="191"/>
      <c r="M43" s="191" t="s">
        <v>164</v>
      </c>
      <c r="N43" s="191"/>
      <c r="O43" s="191"/>
      <c r="P43" s="197">
        <v>-57946.31</v>
      </c>
      <c r="Q43" s="197">
        <v>238029.1</v>
      </c>
      <c r="R43" s="206"/>
      <c r="S43" s="43"/>
    </row>
    <row r="44" spans="1:19" ht="5.25" customHeight="1">
      <c r="A44" s="1"/>
      <c r="B44" s="155"/>
      <c r="C44" s="159"/>
      <c r="D44" s="168"/>
      <c r="E44" s="168"/>
      <c r="F44" s="168"/>
      <c r="G44" s="168"/>
      <c r="H44" s="186"/>
      <c r="I44" s="186"/>
      <c r="J44" s="159"/>
      <c r="K44" s="192"/>
      <c r="L44" s="192"/>
      <c r="M44" s="192"/>
      <c r="N44" s="192"/>
      <c r="O44" s="192"/>
      <c r="P44" s="198"/>
      <c r="Q44" s="198"/>
      <c r="R44" s="206"/>
      <c r="S44" s="43"/>
    </row>
    <row r="45" spans="1:19" ht="15.2" customHeight="1">
      <c r="A45" s="1"/>
      <c r="B45" s="155"/>
      <c r="C45" s="159"/>
      <c r="D45" s="174"/>
      <c r="E45" s="470" t="s">
        <v>160</v>
      </c>
      <c r="F45" s="470"/>
      <c r="G45" s="470"/>
      <c r="H45" s="183">
        <v>0</v>
      </c>
      <c r="I45" s="183">
        <v>0</v>
      </c>
      <c r="J45" s="159"/>
      <c r="K45" s="192"/>
      <c r="L45" s="192"/>
      <c r="M45" s="192"/>
      <c r="N45" s="192"/>
      <c r="O45" s="192"/>
      <c r="P45" s="198"/>
      <c r="Q45" s="198"/>
      <c r="R45" s="206"/>
      <c r="S45" s="43"/>
    </row>
    <row r="46" spans="1:19" ht="5.25" customHeight="1">
      <c r="A46" s="1"/>
      <c r="B46" s="155"/>
      <c r="C46" s="159"/>
      <c r="D46" s="171"/>
      <c r="E46" s="159"/>
      <c r="F46" s="171"/>
      <c r="G46" s="171"/>
      <c r="H46" s="186"/>
      <c r="I46" s="186"/>
      <c r="J46" s="159"/>
      <c r="K46" s="192"/>
      <c r="L46" s="192"/>
      <c r="M46" s="192"/>
      <c r="N46" s="192"/>
      <c r="O46" s="192"/>
      <c r="P46" s="198"/>
      <c r="Q46" s="198"/>
      <c r="R46" s="206"/>
      <c r="S46" s="43"/>
    </row>
    <row r="47" spans="1:19">
      <c r="A47" s="1"/>
      <c r="B47" s="156"/>
      <c r="C47" s="165"/>
      <c r="D47" s="163" t="s">
        <v>151</v>
      </c>
      <c r="E47" s="163"/>
      <c r="F47" s="163"/>
      <c r="G47" s="163"/>
      <c r="H47" s="209">
        <f>H14-H26</f>
        <v>104078.40000000037</v>
      </c>
      <c r="I47" s="209">
        <f>I14-I26</f>
        <v>31655.549999999814</v>
      </c>
      <c r="J47" s="165"/>
      <c r="L47" s="191"/>
      <c r="M47" s="191" t="s">
        <v>165</v>
      </c>
      <c r="N47" s="191"/>
      <c r="O47" s="191"/>
      <c r="P47" s="197">
        <v>395829.5</v>
      </c>
      <c r="Q47" s="197">
        <v>157800.4</v>
      </c>
      <c r="R47" s="206"/>
      <c r="S47" s="43"/>
    </row>
    <row r="48" spans="1:19">
      <c r="A48" s="1"/>
      <c r="B48" s="156"/>
      <c r="C48" s="165"/>
      <c r="D48" s="174"/>
      <c r="E48" s="174"/>
      <c r="F48" s="174"/>
      <c r="G48" s="174"/>
      <c r="H48" s="187"/>
      <c r="I48" s="187"/>
      <c r="J48" s="165"/>
      <c r="L48" s="191"/>
      <c r="M48" s="191" t="s">
        <v>166</v>
      </c>
      <c r="N48" s="191"/>
      <c r="O48" s="191"/>
      <c r="P48" s="197">
        <v>337883.19</v>
      </c>
      <c r="Q48" s="197">
        <v>395829.5</v>
      </c>
      <c r="R48" s="207"/>
      <c r="S48" s="43"/>
    </row>
    <row r="49" spans="1:19">
      <c r="A49" s="1"/>
      <c r="B49" s="156"/>
      <c r="C49" s="165"/>
      <c r="D49" s="174"/>
      <c r="E49" s="174"/>
      <c r="F49" s="174"/>
      <c r="G49" s="174"/>
      <c r="H49" s="188"/>
      <c r="I49" s="188"/>
      <c r="J49" s="165"/>
      <c r="P49" s="199"/>
      <c r="Q49" s="199"/>
      <c r="R49" s="207"/>
      <c r="S49" s="43"/>
    </row>
    <row r="50" spans="1:19" ht="5.25" customHeight="1">
      <c r="A50" s="1"/>
      <c r="B50" s="157"/>
      <c r="C50" s="166"/>
      <c r="D50" s="175"/>
      <c r="E50" s="175"/>
      <c r="F50" s="175"/>
      <c r="G50" s="175"/>
      <c r="H50" s="189"/>
      <c r="I50" s="189"/>
      <c r="J50" s="166"/>
      <c r="K50" s="152"/>
      <c r="L50" s="152"/>
      <c r="M50" s="152"/>
      <c r="N50" s="152"/>
      <c r="O50" s="152"/>
      <c r="P50" s="152"/>
      <c r="Q50" s="152"/>
      <c r="R50" s="208"/>
      <c r="S50" s="43"/>
    </row>
    <row r="51" spans="1:19" ht="4.5" customHeight="1">
      <c r="B51" s="158"/>
      <c r="C51" s="51"/>
      <c r="D51" s="51"/>
      <c r="E51" s="51"/>
      <c r="F51" s="51"/>
      <c r="G51" s="51"/>
      <c r="H51" s="51"/>
      <c r="I51" s="51"/>
      <c r="J51" s="158"/>
      <c r="K51" s="158"/>
      <c r="L51" s="180"/>
      <c r="M51" s="180"/>
      <c r="N51" s="180"/>
      <c r="O51" s="180"/>
      <c r="P51" s="200"/>
      <c r="Q51" s="203"/>
      <c r="R51" s="162"/>
    </row>
    <row r="52" spans="1:19" ht="5.25" hidden="1" customHeight="1">
      <c r="B52" s="159"/>
      <c r="J52" s="159"/>
      <c r="K52" s="151"/>
      <c r="L52" s="151"/>
      <c r="M52" s="151"/>
      <c r="N52" s="151"/>
      <c r="O52" s="151"/>
      <c r="P52" s="196"/>
      <c r="Q52" s="196"/>
      <c r="R52" s="151"/>
    </row>
    <row r="53" spans="1:19" ht="15.2" customHeight="1">
      <c r="B53" s="151"/>
      <c r="D53" s="167"/>
      <c r="E53" s="167"/>
      <c r="F53" s="167"/>
      <c r="G53" s="167"/>
      <c r="H53" s="167"/>
      <c r="I53" s="167"/>
      <c r="J53" s="167"/>
      <c r="L53" s="167" t="s">
        <v>5</v>
      </c>
      <c r="M53" s="167"/>
      <c r="N53" s="167"/>
      <c r="O53" s="167"/>
      <c r="P53" s="167"/>
      <c r="Q53" s="167"/>
      <c r="R53" s="151"/>
    </row>
    <row r="54" spans="1:19" ht="22.7" customHeight="1">
      <c r="B54" s="151"/>
      <c r="C54" s="168"/>
      <c r="D54" s="176"/>
      <c r="E54" s="177"/>
      <c r="F54" s="177"/>
      <c r="G54" s="151"/>
      <c r="H54" s="65"/>
      <c r="I54" s="176"/>
      <c r="J54" s="177"/>
      <c r="K54" s="177"/>
      <c r="L54" s="151"/>
      <c r="M54" s="151"/>
      <c r="N54" s="151"/>
      <c r="O54" s="151"/>
      <c r="P54" s="201" t="s">
        <v>126</v>
      </c>
      <c r="Q54" s="151"/>
      <c r="R54" s="151"/>
    </row>
    <row r="55" spans="1:19" ht="29.45" customHeight="1">
      <c r="B55" s="151"/>
      <c r="C55" s="168"/>
      <c r="D55" s="176"/>
      <c r="E55" s="696"/>
      <c r="F55" s="476"/>
      <c r="G55" s="476"/>
      <c r="H55" s="476"/>
      <c r="I55" s="695"/>
      <c r="J55" s="177"/>
      <c r="K55" s="177"/>
      <c r="L55" s="151"/>
      <c r="M55" s="482"/>
      <c r="N55" s="482"/>
      <c r="O55" s="482"/>
      <c r="P55" s="482"/>
      <c r="Q55" s="151"/>
      <c r="R55" s="151"/>
    </row>
    <row r="56" spans="1:19" ht="15" customHeight="1">
      <c r="B56" s="151"/>
      <c r="C56" s="169"/>
      <c r="D56" s="151"/>
      <c r="F56" s="811" t="s">
        <v>6</v>
      </c>
      <c r="G56" s="811"/>
      <c r="H56" s="811"/>
      <c r="I56" s="811"/>
      <c r="J56" s="479"/>
      <c r="K56" s="478"/>
      <c r="L56" s="478"/>
      <c r="M56" s="810" t="s">
        <v>493</v>
      </c>
      <c r="N56" s="810"/>
      <c r="O56" s="810"/>
      <c r="P56" s="477"/>
      <c r="Q56" s="480"/>
      <c r="R56" s="151"/>
    </row>
    <row r="57" spans="1:19" ht="15" customHeight="1">
      <c r="B57" s="151"/>
      <c r="C57" s="170"/>
      <c r="D57" s="151"/>
      <c r="F57" s="694"/>
      <c r="G57" s="809" t="s">
        <v>7</v>
      </c>
      <c r="H57" s="809"/>
      <c r="I57" s="809"/>
      <c r="J57" s="479"/>
      <c r="K57" s="478"/>
      <c r="L57" s="478"/>
      <c r="M57" s="809" t="s">
        <v>65</v>
      </c>
      <c r="N57" s="809"/>
      <c r="O57" s="809"/>
      <c r="P57" s="481"/>
      <c r="Q57" s="480"/>
      <c r="R57" s="151"/>
    </row>
    <row r="58" spans="1:19">
      <c r="E58" s="474"/>
      <c r="F58" s="474"/>
      <c r="G58" s="474"/>
      <c r="H58" s="474"/>
      <c r="I58" s="474"/>
      <c r="J58" s="474"/>
      <c r="K58" s="474"/>
      <c r="L58" s="474"/>
      <c r="M58" s="474"/>
      <c r="N58" s="474"/>
      <c r="O58" s="474"/>
      <c r="P58" s="474"/>
      <c r="Q58" s="474"/>
    </row>
    <row r="59" spans="1:19">
      <c r="E59" s="474"/>
      <c r="F59" s="474"/>
      <c r="G59" s="474"/>
      <c r="H59" s="474"/>
      <c r="I59" s="474"/>
      <c r="J59" s="474"/>
      <c r="K59" s="474"/>
      <c r="L59" s="474"/>
      <c r="M59" s="474"/>
      <c r="N59" s="474"/>
      <c r="O59" s="474"/>
      <c r="P59" s="474"/>
      <c r="Q59" s="474"/>
    </row>
    <row r="60" spans="1:19">
      <c r="E60" s="474"/>
      <c r="F60" s="474"/>
      <c r="G60" s="474"/>
      <c r="H60" s="474"/>
      <c r="I60" s="474"/>
      <c r="J60" s="474"/>
      <c r="K60" s="474"/>
      <c r="L60" s="474"/>
      <c r="M60" s="474"/>
      <c r="N60" s="474"/>
      <c r="O60" s="474"/>
      <c r="P60" s="474"/>
      <c r="Q60" s="474"/>
    </row>
  </sheetData>
  <mergeCells count="5">
    <mergeCell ref="M15:O15"/>
    <mergeCell ref="M57:O57"/>
    <mergeCell ref="M56:O56"/>
    <mergeCell ref="F56:I56"/>
    <mergeCell ref="G57:I57"/>
  </mergeCells>
  <pageMargins left="0.25" right="0.25" top="0.75" bottom="0.75" header="0.3" footer="0.3"/>
  <pageSetup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workbookViewId="0">
      <selection activeCell="B1" sqref="B1:J45"/>
    </sheetView>
  </sheetViews>
  <sheetFormatPr baseColWidth="10" defaultRowHeight="15"/>
  <cols>
    <col min="2" max="2" width="1.140625" customWidth="1"/>
    <col min="3" max="3" width="13.85546875" customWidth="1"/>
    <col min="4" max="4" width="39.140625" customWidth="1"/>
    <col min="5" max="5" width="19.140625" customWidth="1"/>
    <col min="6" max="6" width="19.28515625" customWidth="1"/>
    <col min="7" max="7" width="19" customWidth="1"/>
    <col min="8" max="8" width="21.28515625" customWidth="1"/>
    <col min="9" max="9" width="18.7109375" customWidth="1"/>
    <col min="10" max="10" width="1.140625" customWidth="1"/>
    <col min="11" max="11" width="18.7109375" customWidth="1"/>
    <col min="12" max="12" width="22.28515625" customWidth="1"/>
    <col min="13" max="13" width="12.28515625" customWidth="1"/>
    <col min="14" max="14" width="12.85546875" customWidth="1"/>
  </cols>
  <sheetData>
    <row r="1" spans="1:12">
      <c r="B1" s="546"/>
      <c r="C1" s="546"/>
      <c r="D1" s="546"/>
      <c r="E1" s="554"/>
      <c r="F1" s="555"/>
      <c r="G1" s="556"/>
      <c r="H1" s="556"/>
      <c r="I1" s="557"/>
      <c r="J1" s="557"/>
      <c r="K1" s="192"/>
      <c r="L1" s="192"/>
    </row>
    <row r="2" spans="1:12" ht="15.75">
      <c r="B2" s="546"/>
      <c r="C2" s="546"/>
      <c r="D2" s="546"/>
      <c r="E2" s="546"/>
      <c r="F2" s="558" t="s">
        <v>0</v>
      </c>
      <c r="G2" s="559"/>
      <c r="H2" s="558"/>
      <c r="I2" s="546"/>
      <c r="J2" s="557"/>
      <c r="K2" s="192"/>
      <c r="L2" s="192"/>
    </row>
    <row r="3" spans="1:12" ht="15.75">
      <c r="B3" s="546"/>
      <c r="C3" s="546"/>
      <c r="D3" s="546"/>
      <c r="E3" s="546"/>
      <c r="F3" s="558" t="s">
        <v>1</v>
      </c>
      <c r="G3" s="558"/>
      <c r="H3" s="558"/>
      <c r="I3" s="546"/>
      <c r="J3" s="557"/>
      <c r="K3" s="192"/>
      <c r="L3" s="192"/>
    </row>
    <row r="4" spans="1:12" ht="15.75">
      <c r="B4" s="546"/>
      <c r="C4" s="546"/>
      <c r="D4" s="546"/>
      <c r="E4" s="546"/>
      <c r="F4" s="558" t="s">
        <v>178</v>
      </c>
      <c r="G4" s="558"/>
      <c r="H4" s="558"/>
      <c r="I4" s="546"/>
      <c r="J4" s="557"/>
      <c r="K4" s="192"/>
      <c r="L4" s="192"/>
    </row>
    <row r="5" spans="1:12">
      <c r="B5" s="546"/>
      <c r="C5" s="546"/>
      <c r="D5" s="546"/>
      <c r="E5" s="546"/>
      <c r="F5" s="548" t="s">
        <v>140</v>
      </c>
      <c r="G5" s="560"/>
      <c r="H5" s="548"/>
      <c r="I5" s="546"/>
      <c r="J5" s="557"/>
      <c r="K5" s="238"/>
      <c r="L5" s="192"/>
    </row>
    <row r="6" spans="1:12">
      <c r="B6" s="546"/>
      <c r="C6" s="546"/>
      <c r="D6" s="546"/>
      <c r="E6" s="546"/>
      <c r="F6" s="549" t="s">
        <v>4</v>
      </c>
      <c r="G6" s="549"/>
      <c r="H6" s="549"/>
      <c r="I6" s="547"/>
      <c r="J6" s="557"/>
      <c r="K6" s="239"/>
      <c r="L6" s="192"/>
    </row>
    <row r="7" spans="1:12">
      <c r="B7" s="546"/>
      <c r="C7" s="546"/>
      <c r="D7" s="546"/>
      <c r="E7" s="546"/>
      <c r="F7" s="549"/>
      <c r="G7" s="549"/>
      <c r="H7" s="549"/>
      <c r="I7" s="547"/>
      <c r="J7" s="557"/>
      <c r="K7" s="239"/>
      <c r="L7" s="192"/>
    </row>
    <row r="8" spans="1:12">
      <c r="B8" s="210"/>
      <c r="C8" s="553"/>
      <c r="D8" s="553"/>
      <c r="E8" s="553"/>
      <c r="F8" s="553"/>
      <c r="G8" s="553"/>
      <c r="H8" s="553"/>
      <c r="I8" s="553"/>
      <c r="J8" s="210"/>
    </row>
    <row r="9" spans="1:12">
      <c r="A9" s="1"/>
      <c r="B9" s="211"/>
      <c r="C9" s="219" t="s">
        <v>8</v>
      </c>
      <c r="D9" s="219"/>
      <c r="E9" s="227" t="s">
        <v>179</v>
      </c>
      <c r="F9" s="227" t="s">
        <v>180</v>
      </c>
      <c r="G9" s="227" t="s">
        <v>181</v>
      </c>
      <c r="H9" s="227" t="s">
        <v>182</v>
      </c>
      <c r="I9" s="227" t="s">
        <v>184</v>
      </c>
      <c r="J9" s="240"/>
      <c r="K9" s="248"/>
    </row>
    <row r="10" spans="1:12">
      <c r="A10" s="1"/>
      <c r="B10" s="212"/>
      <c r="C10" s="551"/>
      <c r="D10" s="551"/>
      <c r="E10" s="228">
        <v>1</v>
      </c>
      <c r="F10" s="228">
        <v>2</v>
      </c>
      <c r="G10" s="228">
        <v>3</v>
      </c>
      <c r="H10" s="228" t="s">
        <v>183</v>
      </c>
      <c r="I10" s="228" t="s">
        <v>185</v>
      </c>
      <c r="J10" s="241"/>
      <c r="K10" s="43"/>
    </row>
    <row r="11" spans="1:12">
      <c r="A11" s="1"/>
      <c r="B11" s="259"/>
      <c r="C11" s="537"/>
      <c r="D11" s="537"/>
      <c r="E11" s="537"/>
      <c r="F11" s="537"/>
      <c r="G11" s="537"/>
      <c r="H11" s="537"/>
      <c r="I11" s="537"/>
      <c r="J11" s="242"/>
      <c r="K11" s="43"/>
    </row>
    <row r="12" spans="1:12">
      <c r="A12" s="1"/>
      <c r="B12" s="283"/>
      <c r="C12" s="639"/>
      <c r="D12" s="289"/>
      <c r="E12" s="289"/>
      <c r="F12" s="289"/>
      <c r="G12" s="289"/>
      <c r="H12" s="289"/>
      <c r="I12" s="289"/>
      <c r="J12" s="243"/>
      <c r="K12" s="249"/>
      <c r="L12" s="192"/>
    </row>
    <row r="13" spans="1:12" ht="12.95" customHeight="1">
      <c r="A13" s="1"/>
      <c r="B13" s="213"/>
      <c r="C13" s="565" t="s">
        <v>67</v>
      </c>
      <c r="D13" s="550"/>
      <c r="E13" s="229">
        <v>2092176.54</v>
      </c>
      <c r="F13" s="229">
        <v>30254661.420000002</v>
      </c>
      <c r="G13" s="229">
        <v>30194598.969999999</v>
      </c>
      <c r="H13" s="229">
        <v>2152238.9900000002</v>
      </c>
      <c r="I13" s="229">
        <v>60062.45</v>
      </c>
      <c r="J13" s="244"/>
      <c r="K13" s="250"/>
      <c r="L13" s="192"/>
    </row>
    <row r="14" spans="1:12">
      <c r="A14" s="1"/>
      <c r="B14" s="213"/>
      <c r="C14" s="640"/>
      <c r="D14" s="220"/>
      <c r="E14" s="229"/>
      <c r="F14" s="229"/>
      <c r="G14" s="229"/>
      <c r="H14" s="229"/>
      <c r="I14" s="229"/>
      <c r="J14" s="244"/>
      <c r="K14" s="249"/>
      <c r="L14" s="192"/>
    </row>
    <row r="15" spans="1:12" ht="12.95" customHeight="1">
      <c r="A15" s="1"/>
      <c r="B15" s="214"/>
      <c r="C15" s="641" t="s">
        <v>68</v>
      </c>
      <c r="D15" s="191"/>
      <c r="E15" s="229">
        <v>400188.73</v>
      </c>
      <c r="F15" s="229">
        <v>30128583.02</v>
      </c>
      <c r="G15" s="229">
        <v>30168098.969999999</v>
      </c>
      <c r="H15" s="229">
        <v>360672.78</v>
      </c>
      <c r="I15" s="229">
        <v>-39515.949999999997</v>
      </c>
      <c r="J15" s="245"/>
      <c r="K15" s="250"/>
      <c r="L15" s="252"/>
    </row>
    <row r="16" spans="1:12">
      <c r="A16" s="1"/>
      <c r="B16" s="215"/>
      <c r="C16" s="552"/>
      <c r="D16" s="164"/>
      <c r="E16" s="230"/>
      <c r="F16" s="230"/>
      <c r="G16" s="230"/>
      <c r="H16" s="230"/>
      <c r="I16" s="230"/>
      <c r="J16" s="246"/>
      <c r="K16" s="249"/>
      <c r="L16" s="252"/>
    </row>
    <row r="17" spans="1:14" ht="12.95" customHeight="1">
      <c r="A17" s="1"/>
      <c r="B17" s="215"/>
      <c r="C17" s="642" t="s">
        <v>69</v>
      </c>
      <c r="D17" s="221"/>
      <c r="E17" s="231">
        <v>395829.5</v>
      </c>
      <c r="F17" s="231">
        <v>14840710.15</v>
      </c>
      <c r="G17" s="231">
        <v>14898656.460000001</v>
      </c>
      <c r="H17" s="237">
        <v>337883.19</v>
      </c>
      <c r="I17" s="237">
        <v>-57946.31</v>
      </c>
      <c r="J17" s="246"/>
      <c r="K17" s="251"/>
      <c r="L17" s="253"/>
      <c r="N17" s="238"/>
    </row>
    <row r="18" spans="1:14" ht="12.95" customHeight="1">
      <c r="A18" s="1"/>
      <c r="B18" s="215"/>
      <c r="C18" s="642" t="s">
        <v>70</v>
      </c>
      <c r="D18" s="221"/>
      <c r="E18" s="231">
        <v>4359.2299999999996</v>
      </c>
      <c r="F18" s="231">
        <v>15272068.25</v>
      </c>
      <c r="G18" s="231">
        <v>15253669.140000001</v>
      </c>
      <c r="H18" s="237">
        <v>22758.34</v>
      </c>
      <c r="I18" s="237">
        <v>18399.11</v>
      </c>
      <c r="J18" s="246"/>
      <c r="K18" s="251"/>
      <c r="L18" s="253"/>
    </row>
    <row r="19" spans="1:14" ht="12.95" customHeight="1">
      <c r="A19" s="1"/>
      <c r="B19" s="215"/>
      <c r="C19" s="642" t="s">
        <v>71</v>
      </c>
      <c r="D19" s="221"/>
      <c r="E19" s="231">
        <v>0</v>
      </c>
      <c r="F19" s="231">
        <v>15804.62</v>
      </c>
      <c r="G19" s="231">
        <v>15773.37</v>
      </c>
      <c r="H19" s="237">
        <v>31.25</v>
      </c>
      <c r="I19" s="237">
        <v>31.25</v>
      </c>
      <c r="J19" s="246"/>
      <c r="K19" s="251"/>
      <c r="L19" s="253"/>
    </row>
    <row r="20" spans="1:14" ht="12.95" customHeight="1">
      <c r="A20" s="1"/>
      <c r="B20" s="215"/>
      <c r="C20" s="642" t="s">
        <v>72</v>
      </c>
      <c r="D20" s="221"/>
      <c r="E20" s="231">
        <v>0</v>
      </c>
      <c r="F20" s="231">
        <v>0</v>
      </c>
      <c r="G20" s="231">
        <v>0</v>
      </c>
      <c r="H20" s="237">
        <v>0</v>
      </c>
      <c r="I20" s="237">
        <v>0</v>
      </c>
      <c r="J20" s="246"/>
      <c r="K20" s="251"/>
      <c r="L20" s="252"/>
      <c r="N20" s="238"/>
    </row>
    <row r="21" spans="1:14" ht="12.95" customHeight="1">
      <c r="A21" s="1"/>
      <c r="B21" s="215"/>
      <c r="C21" s="642" t="s">
        <v>73</v>
      </c>
      <c r="D21" s="221"/>
      <c r="E21" s="231">
        <v>0</v>
      </c>
      <c r="F21" s="231">
        <v>0</v>
      </c>
      <c r="G21" s="231">
        <v>0</v>
      </c>
      <c r="H21" s="237">
        <v>0</v>
      </c>
      <c r="I21" s="237">
        <v>0</v>
      </c>
      <c r="J21" s="246"/>
      <c r="K21" s="251"/>
      <c r="L21" s="253"/>
      <c r="N21" s="238"/>
    </row>
    <row r="22" spans="1:14" ht="12.95" customHeight="1">
      <c r="A22" s="1"/>
      <c r="B22" s="215"/>
      <c r="C22" s="642" t="s">
        <v>74</v>
      </c>
      <c r="D22" s="221"/>
      <c r="E22" s="231">
        <v>0</v>
      </c>
      <c r="F22" s="231">
        <v>0</v>
      </c>
      <c r="G22" s="231">
        <v>0</v>
      </c>
      <c r="H22" s="237">
        <v>0</v>
      </c>
      <c r="I22" s="237">
        <v>0</v>
      </c>
      <c r="J22" s="246"/>
      <c r="K22" s="249"/>
      <c r="L22" s="252"/>
    </row>
    <row r="23" spans="1:14" ht="12.95" customHeight="1">
      <c r="A23" s="1"/>
      <c r="B23" s="215"/>
      <c r="C23" s="642" t="s">
        <v>75</v>
      </c>
      <c r="D23" s="221"/>
      <c r="E23" s="231">
        <v>0</v>
      </c>
      <c r="F23" s="231">
        <v>0</v>
      </c>
      <c r="G23" s="231">
        <v>0</v>
      </c>
      <c r="H23" s="237">
        <v>0</v>
      </c>
      <c r="I23" s="237">
        <v>0</v>
      </c>
      <c r="J23" s="246"/>
      <c r="K23" s="43"/>
      <c r="L23" s="253"/>
    </row>
    <row r="24" spans="1:14" ht="12.95" customHeight="1">
      <c r="A24" s="1"/>
      <c r="B24" s="215"/>
      <c r="C24" s="642"/>
      <c r="D24" s="221"/>
      <c r="E24" s="230"/>
      <c r="F24" s="230"/>
      <c r="G24" s="230"/>
      <c r="H24" s="230"/>
      <c r="I24" s="230"/>
      <c r="J24" s="246"/>
      <c r="K24" s="43"/>
      <c r="L24" s="254"/>
    </row>
    <row r="25" spans="1:14" ht="12.95" customHeight="1">
      <c r="A25" s="1"/>
      <c r="B25" s="214"/>
      <c r="C25" s="641" t="s">
        <v>77</v>
      </c>
      <c r="D25" s="191"/>
      <c r="E25" s="229">
        <v>1691987.81</v>
      </c>
      <c r="F25" s="229">
        <v>126078.39999999999</v>
      </c>
      <c r="G25" s="229">
        <v>26500</v>
      </c>
      <c r="H25" s="229">
        <v>1791566.21</v>
      </c>
      <c r="I25" s="229">
        <v>99578.4</v>
      </c>
      <c r="J25" s="245"/>
      <c r="K25" s="250"/>
      <c r="L25" s="252"/>
    </row>
    <row r="26" spans="1:14" ht="12.95" customHeight="1">
      <c r="A26" s="1"/>
      <c r="B26" s="215"/>
      <c r="C26" s="552"/>
      <c r="D26" s="221"/>
      <c r="E26" s="230"/>
      <c r="F26" s="230"/>
      <c r="G26" s="230"/>
      <c r="H26" s="230"/>
      <c r="I26" s="230"/>
      <c r="J26" s="246"/>
      <c r="K26" s="43"/>
      <c r="L26" s="252"/>
    </row>
    <row r="27" spans="1:14" ht="12.95" customHeight="1">
      <c r="A27" s="1"/>
      <c r="B27" s="215"/>
      <c r="C27" s="642" t="s">
        <v>78</v>
      </c>
      <c r="D27" s="221"/>
      <c r="E27" s="231">
        <v>0</v>
      </c>
      <c r="F27" s="231">
        <v>0</v>
      </c>
      <c r="G27" s="231">
        <v>0</v>
      </c>
      <c r="H27" s="237">
        <v>0</v>
      </c>
      <c r="I27" s="237">
        <v>0</v>
      </c>
      <c r="J27" s="246"/>
      <c r="K27" s="43"/>
      <c r="L27" s="252"/>
    </row>
    <row r="28" spans="1:14" ht="12.95" customHeight="1">
      <c r="A28" s="1"/>
      <c r="B28" s="215"/>
      <c r="C28" s="642" t="s">
        <v>79</v>
      </c>
      <c r="D28" s="221"/>
      <c r="E28" s="231">
        <v>41500</v>
      </c>
      <c r="F28" s="231">
        <v>22000</v>
      </c>
      <c r="G28" s="231">
        <v>26500</v>
      </c>
      <c r="H28" s="237">
        <v>37000</v>
      </c>
      <c r="I28" s="237">
        <v>-4500</v>
      </c>
      <c r="J28" s="246"/>
      <c r="K28" s="43"/>
      <c r="L28" s="252"/>
    </row>
    <row r="29" spans="1:14" ht="12.95" customHeight="1">
      <c r="A29" s="1"/>
      <c r="B29" s="215"/>
      <c r="C29" s="642" t="s">
        <v>80</v>
      </c>
      <c r="D29" s="221"/>
      <c r="E29" s="231">
        <v>0</v>
      </c>
      <c r="F29" s="231">
        <v>0</v>
      </c>
      <c r="G29" s="231">
        <v>0</v>
      </c>
      <c r="H29" s="237">
        <v>0</v>
      </c>
      <c r="I29" s="237">
        <v>0</v>
      </c>
      <c r="J29" s="246"/>
      <c r="K29" s="251"/>
      <c r="L29" s="253"/>
    </row>
    <row r="30" spans="1:14" ht="12.95" customHeight="1">
      <c r="A30" s="1"/>
      <c r="B30" s="215"/>
      <c r="C30" s="642" t="s">
        <v>177</v>
      </c>
      <c r="D30" s="221"/>
      <c r="E30" s="231">
        <v>3548677.34</v>
      </c>
      <c r="F30" s="231">
        <v>104078.39999999999</v>
      </c>
      <c r="G30" s="231">
        <v>0</v>
      </c>
      <c r="H30" s="237">
        <v>3652755.74</v>
      </c>
      <c r="I30" s="237">
        <v>104078.39999999999</v>
      </c>
      <c r="J30" s="246"/>
      <c r="K30" s="251"/>
      <c r="L30" s="253"/>
    </row>
    <row r="31" spans="1:14" ht="12.95" customHeight="1">
      <c r="A31" s="1"/>
      <c r="B31" s="215"/>
      <c r="C31" s="642" t="s">
        <v>82</v>
      </c>
      <c r="D31" s="221"/>
      <c r="E31" s="231">
        <v>183728.83</v>
      </c>
      <c r="F31" s="231">
        <v>0</v>
      </c>
      <c r="G31" s="231">
        <v>0</v>
      </c>
      <c r="H31" s="237">
        <v>183728.83</v>
      </c>
      <c r="I31" s="237">
        <v>0</v>
      </c>
      <c r="J31" s="246"/>
      <c r="K31" s="251"/>
      <c r="L31" s="252"/>
    </row>
    <row r="32" spans="1:14" ht="12.95" customHeight="1">
      <c r="A32" s="1"/>
      <c r="B32" s="215"/>
      <c r="C32" s="642" t="s">
        <v>83</v>
      </c>
      <c r="D32" s="221"/>
      <c r="E32" s="231">
        <v>-2081918.36</v>
      </c>
      <c r="F32" s="231">
        <v>0</v>
      </c>
      <c r="G32" s="231">
        <v>0</v>
      </c>
      <c r="H32" s="237">
        <v>-2081918.36</v>
      </c>
      <c r="I32" s="237">
        <v>0</v>
      </c>
      <c r="J32" s="246"/>
      <c r="K32" s="251"/>
      <c r="L32" s="253"/>
    </row>
    <row r="33" spans="1:18" ht="12.95" customHeight="1">
      <c r="A33" s="1"/>
      <c r="B33" s="215"/>
      <c r="C33" s="642" t="s">
        <v>84</v>
      </c>
      <c r="D33" s="221"/>
      <c r="E33" s="231">
        <v>0</v>
      </c>
      <c r="F33" s="231">
        <v>0</v>
      </c>
      <c r="G33" s="231">
        <v>0</v>
      </c>
      <c r="H33" s="237">
        <v>0</v>
      </c>
      <c r="I33" s="237">
        <v>0</v>
      </c>
      <c r="J33" s="246"/>
      <c r="K33" s="43"/>
      <c r="L33" s="252"/>
    </row>
    <row r="34" spans="1:18" ht="12.95" customHeight="1">
      <c r="A34" s="1"/>
      <c r="B34" s="215"/>
      <c r="C34" s="642" t="s">
        <v>85</v>
      </c>
      <c r="D34" s="221"/>
      <c r="E34" s="231">
        <v>0</v>
      </c>
      <c r="F34" s="231">
        <v>0</v>
      </c>
      <c r="G34" s="231">
        <v>0</v>
      </c>
      <c r="H34" s="237">
        <v>0</v>
      </c>
      <c r="I34" s="237">
        <v>0</v>
      </c>
      <c r="J34" s="246"/>
      <c r="K34" s="43"/>
      <c r="L34" s="252"/>
    </row>
    <row r="35" spans="1:18" ht="12.95" customHeight="1">
      <c r="A35" s="1"/>
      <c r="B35" s="215"/>
      <c r="C35" s="642" t="s">
        <v>86</v>
      </c>
      <c r="D35" s="221"/>
      <c r="E35" s="231">
        <v>0</v>
      </c>
      <c r="F35" s="231">
        <v>0</v>
      </c>
      <c r="G35" s="231">
        <v>0</v>
      </c>
      <c r="H35" s="237">
        <v>0</v>
      </c>
      <c r="I35" s="237">
        <v>0</v>
      </c>
      <c r="J35" s="246"/>
      <c r="K35" s="43"/>
      <c r="L35" s="254"/>
    </row>
    <row r="36" spans="1:18" ht="12.95" customHeight="1">
      <c r="A36" s="1"/>
      <c r="B36" s="215"/>
      <c r="C36" s="642"/>
      <c r="D36" s="221"/>
      <c r="E36" s="232"/>
      <c r="F36" s="232"/>
      <c r="G36" s="232"/>
      <c r="H36" s="232"/>
      <c r="I36" s="232"/>
      <c r="J36" s="246"/>
      <c r="K36" s="43"/>
      <c r="L36" s="252"/>
    </row>
    <row r="37" spans="1:18" ht="12.95" customHeight="1">
      <c r="A37" s="1"/>
      <c r="B37" s="216"/>
      <c r="C37" s="643"/>
      <c r="D37" s="222"/>
      <c r="E37" s="222"/>
      <c r="F37" s="222"/>
      <c r="G37" s="222"/>
      <c r="H37" s="222"/>
      <c r="I37" s="222"/>
      <c r="J37" s="247"/>
      <c r="K37" s="43"/>
    </row>
    <row r="38" spans="1:18" ht="3.75" customHeight="1">
      <c r="B38" s="217"/>
      <c r="C38" s="223"/>
      <c r="D38" s="225"/>
      <c r="E38" s="51"/>
      <c r="F38" s="217"/>
      <c r="G38" s="217"/>
      <c r="H38" s="217"/>
      <c r="I38" s="217"/>
      <c r="J38" s="217"/>
    </row>
    <row r="39" spans="1:18" ht="12.95" customHeight="1">
      <c r="B39" s="192"/>
      <c r="C39" s="813" t="s">
        <v>5</v>
      </c>
      <c r="D39" s="813"/>
      <c r="E39" s="813"/>
      <c r="F39" s="813"/>
      <c r="G39" s="813"/>
      <c r="H39" s="813"/>
      <c r="I39" s="813"/>
      <c r="J39" s="181"/>
      <c r="K39" s="181"/>
      <c r="L39" s="192"/>
      <c r="M39" s="192"/>
      <c r="N39" s="192"/>
      <c r="O39" s="192"/>
      <c r="P39" s="192"/>
      <c r="Q39" s="192"/>
      <c r="R39" s="192"/>
    </row>
    <row r="40" spans="1:18" ht="12.95" customHeight="1">
      <c r="B40" s="192"/>
      <c r="C40" s="181"/>
      <c r="D40" s="226"/>
      <c r="E40" s="233"/>
      <c r="F40" s="233"/>
      <c r="G40" s="192"/>
      <c r="H40" s="67"/>
      <c r="I40" s="226"/>
      <c r="J40" s="233"/>
      <c r="K40" s="233"/>
      <c r="L40" s="192"/>
      <c r="M40" s="192"/>
      <c r="N40" s="192"/>
      <c r="O40" s="192"/>
      <c r="P40" s="192"/>
      <c r="Q40" s="192"/>
      <c r="R40" s="192"/>
    </row>
    <row r="41" spans="1:18">
      <c r="C41" s="224"/>
      <c r="D41" s="224"/>
      <c r="E41" s="233"/>
      <c r="F41" s="236"/>
      <c r="G41" s="483"/>
      <c r="H41" s="483"/>
      <c r="I41" s="236"/>
      <c r="J41" s="233"/>
      <c r="K41" s="233"/>
    </row>
    <row r="42" spans="1:18">
      <c r="B42" s="83"/>
      <c r="C42" s="23"/>
      <c r="D42" s="104"/>
      <c r="E42" s="25"/>
      <c r="F42" s="35"/>
      <c r="G42" s="21"/>
      <c r="H42" s="468"/>
      <c r="I42" s="468"/>
      <c r="J42" s="35"/>
      <c r="K42" s="35"/>
    </row>
    <row r="43" spans="1:18" ht="12.2" customHeight="1">
      <c r="B43" s="83"/>
      <c r="C43" s="61"/>
      <c r="D43" s="63" t="s">
        <v>6</v>
      </c>
      <c r="E43" s="234"/>
      <c r="F43" s="140"/>
      <c r="G43" s="801" t="s">
        <v>493</v>
      </c>
      <c r="H43" s="812"/>
      <c r="I43" s="812"/>
      <c r="J43" s="46"/>
      <c r="K43" s="35"/>
    </row>
    <row r="44" spans="1:18" ht="15" customHeight="1">
      <c r="B44" s="83"/>
      <c r="C44" s="62"/>
      <c r="D44" s="15" t="s">
        <v>7</v>
      </c>
      <c r="E44" s="111"/>
      <c r="F44" s="140"/>
      <c r="G44" s="802" t="s">
        <v>65</v>
      </c>
      <c r="H44" s="802"/>
      <c r="I44" s="802"/>
      <c r="J44" s="46"/>
      <c r="K44" s="35"/>
    </row>
    <row r="45" spans="1:18">
      <c r="E45" s="235"/>
      <c r="H45" s="238"/>
    </row>
    <row r="46" spans="1:18" ht="12.95" customHeight="1">
      <c r="H46" s="239"/>
    </row>
    <row r="48" spans="1:18" ht="12.95" customHeight="1">
      <c r="L48" s="239"/>
    </row>
    <row r="55" spans="12:12" ht="12.95" customHeight="1">
      <c r="L55" s="239"/>
    </row>
  </sheetData>
  <mergeCells count="3">
    <mergeCell ref="G43:I43"/>
    <mergeCell ref="G44:I44"/>
    <mergeCell ref="C39:I39"/>
  </mergeCells>
  <pageMargins left="0.25" right="0.25" top="0.75" bottom="0.75" header="0.3" footer="0.3"/>
  <pageSetup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workbookViewId="0">
      <selection activeCell="G20" sqref="G20"/>
    </sheetView>
  </sheetViews>
  <sheetFormatPr baseColWidth="10" defaultRowHeight="15"/>
  <cols>
    <col min="1" max="1" width="7.5703125" customWidth="1"/>
    <col min="2" max="2" width="4.85546875" customWidth="1"/>
    <col min="3" max="3" width="14.5703125" customWidth="1"/>
    <col min="4" max="4" width="18.85546875" customWidth="1"/>
    <col min="5" max="5" width="14.140625" customWidth="1"/>
    <col min="6" max="6" width="3.42578125" customWidth="1"/>
    <col min="7" max="7" width="12.42578125" customWidth="1"/>
    <col min="8" max="8" width="15" customWidth="1"/>
    <col min="9" max="9" width="15.85546875" customWidth="1"/>
    <col min="10" max="10" width="15.7109375" customWidth="1"/>
    <col min="11" max="12" width="3.7109375" customWidth="1"/>
    <col min="13" max="13" width="13.5703125" hidden="1" customWidth="1"/>
    <col min="14" max="14" width="15.28515625" hidden="1" customWidth="1"/>
  </cols>
  <sheetData>
    <row r="1" spans="1:19" ht="15.95" customHeight="1">
      <c r="B1" s="540"/>
      <c r="C1" s="697"/>
      <c r="D1" s="697"/>
      <c r="E1" s="697" t="s">
        <v>0</v>
      </c>
      <c r="F1" s="542"/>
      <c r="G1" s="697"/>
      <c r="H1" s="542"/>
      <c r="I1" s="542"/>
      <c r="J1" s="540"/>
      <c r="K1" s="540"/>
    </row>
    <row r="2" spans="1:19" ht="15.75">
      <c r="B2" s="543"/>
      <c r="C2" s="544"/>
      <c r="D2" s="814" t="s">
        <v>1</v>
      </c>
      <c r="E2" s="814"/>
      <c r="F2" s="814"/>
      <c r="G2" s="814"/>
      <c r="H2" s="814"/>
      <c r="I2" s="814"/>
      <c r="J2" s="545"/>
      <c r="K2" s="540"/>
      <c r="L2" s="255"/>
      <c r="M2" s="192"/>
      <c r="R2" s="192"/>
      <c r="S2" s="192"/>
    </row>
    <row r="3" spans="1:19" ht="15.95" customHeight="1">
      <c r="B3" s="540"/>
      <c r="C3" s="540"/>
      <c r="D3" s="542"/>
      <c r="E3" s="546"/>
      <c r="F3" s="542" t="s">
        <v>196</v>
      </c>
      <c r="G3" s="542"/>
      <c r="H3" s="542"/>
      <c r="I3" s="541"/>
      <c r="J3" s="547"/>
      <c r="K3" s="540"/>
      <c r="L3" s="218"/>
    </row>
    <row r="4" spans="1:19" ht="12.95" customHeight="1">
      <c r="B4" s="540"/>
      <c r="C4" s="540"/>
      <c r="D4" s="548"/>
      <c r="E4" s="546"/>
      <c r="F4" s="548" t="s">
        <v>140</v>
      </c>
      <c r="G4" s="548"/>
      <c r="H4" s="542"/>
      <c r="I4" s="548"/>
      <c r="J4" s="547"/>
      <c r="K4" s="540"/>
      <c r="L4" s="218"/>
    </row>
    <row r="5" spans="1:19" ht="12.95" customHeight="1">
      <c r="B5" s="540"/>
      <c r="C5" s="540"/>
      <c r="D5" s="549"/>
      <c r="E5" s="546"/>
      <c r="F5" s="549" t="s">
        <v>4</v>
      </c>
      <c r="G5" s="549"/>
      <c r="H5" s="542"/>
      <c r="I5" s="549"/>
      <c r="J5" s="547"/>
      <c r="K5" s="540"/>
      <c r="L5" s="218"/>
    </row>
    <row r="6" spans="1:19" ht="6" customHeight="1">
      <c r="B6" s="256"/>
      <c r="C6" s="539"/>
      <c r="D6" s="539"/>
      <c r="E6" s="538"/>
      <c r="F6" s="538"/>
      <c r="G6" s="538"/>
      <c r="H6" s="538"/>
      <c r="I6" s="538"/>
      <c r="J6" s="538"/>
      <c r="K6" s="273"/>
      <c r="L6" s="273"/>
    </row>
    <row r="7" spans="1:19" ht="3.75" customHeight="1">
      <c r="B7" s="257"/>
      <c r="C7" s="210"/>
      <c r="D7" s="210"/>
      <c r="E7" s="210"/>
      <c r="F7" s="210"/>
      <c r="G7" s="210"/>
      <c r="H7" s="210"/>
      <c r="I7" s="210"/>
      <c r="J7" s="210"/>
      <c r="K7" s="210"/>
      <c r="L7" s="256"/>
    </row>
    <row r="8" spans="1:19" ht="37.700000000000003" customHeight="1">
      <c r="A8" s="1"/>
      <c r="B8" s="258"/>
      <c r="C8" s="95" t="s">
        <v>501</v>
      </c>
      <c r="D8" s="95"/>
      <c r="E8" s="95"/>
      <c r="F8" s="265"/>
      <c r="G8" s="265" t="s">
        <v>202</v>
      </c>
      <c r="H8" s="265" t="s">
        <v>203</v>
      </c>
      <c r="I8" s="270" t="s">
        <v>204</v>
      </c>
      <c r="J8" s="272" t="s">
        <v>205</v>
      </c>
      <c r="K8" s="274"/>
      <c r="L8" s="281"/>
    </row>
    <row r="9" spans="1:19" ht="12.95" customHeight="1">
      <c r="A9" s="1"/>
      <c r="B9" s="644"/>
      <c r="C9" s="645"/>
      <c r="D9" s="645"/>
      <c r="E9" s="645"/>
      <c r="F9" s="645"/>
      <c r="G9" s="645"/>
      <c r="H9" s="645"/>
      <c r="I9" s="645"/>
      <c r="J9" s="537"/>
      <c r="K9" s="242"/>
      <c r="L9" s="282"/>
    </row>
    <row r="10" spans="1:19" ht="12.95" customHeight="1">
      <c r="A10" s="1"/>
      <c r="B10" s="646"/>
      <c r="C10" s="639"/>
      <c r="D10" s="639"/>
      <c r="E10" s="639"/>
      <c r="F10" s="639"/>
      <c r="G10" s="639"/>
      <c r="H10" s="639"/>
      <c r="I10" s="639"/>
      <c r="J10" s="289"/>
      <c r="K10" s="243"/>
      <c r="L10" s="283"/>
    </row>
    <row r="11" spans="1:19" ht="12.95" customHeight="1">
      <c r="A11" s="1"/>
      <c r="B11" s="646"/>
      <c r="C11" s="565" t="s">
        <v>186</v>
      </c>
      <c r="D11" s="565"/>
      <c r="E11" s="565"/>
      <c r="F11" s="640"/>
      <c r="G11" s="640"/>
      <c r="H11" s="640"/>
      <c r="I11" s="647"/>
      <c r="J11" s="193"/>
      <c r="K11" s="275"/>
      <c r="L11" s="284"/>
    </row>
    <row r="12" spans="1:19" ht="12.95" customHeight="1">
      <c r="A12" s="1"/>
      <c r="B12" s="648"/>
      <c r="C12" s="639" t="s">
        <v>187</v>
      </c>
      <c r="D12" s="639"/>
      <c r="E12" s="639"/>
      <c r="F12" s="640"/>
      <c r="G12" s="640"/>
      <c r="H12" s="640"/>
      <c r="I12" s="649"/>
      <c r="J12" s="193"/>
      <c r="K12" s="276"/>
      <c r="L12" s="285"/>
    </row>
    <row r="13" spans="1:19" ht="12.95" customHeight="1">
      <c r="A13" s="1"/>
      <c r="B13" s="648"/>
      <c r="C13" s="565" t="s">
        <v>188</v>
      </c>
      <c r="D13" s="565"/>
      <c r="E13" s="565"/>
      <c r="F13" s="640"/>
      <c r="G13" s="650"/>
      <c r="H13" s="650"/>
      <c r="I13" s="651"/>
      <c r="J13" s="271"/>
      <c r="K13" s="277"/>
      <c r="L13" s="286"/>
    </row>
    <row r="14" spans="1:19" ht="12.95" customHeight="1">
      <c r="A14" s="1"/>
      <c r="B14" s="652"/>
      <c r="C14" s="640"/>
      <c r="D14" s="642" t="s">
        <v>197</v>
      </c>
      <c r="E14" s="642"/>
      <c r="F14" s="640"/>
      <c r="G14" s="653"/>
      <c r="H14" s="653"/>
      <c r="I14" s="653">
        <v>0</v>
      </c>
      <c r="J14" s="231">
        <v>0</v>
      </c>
      <c r="K14" s="278"/>
      <c r="L14" s="287"/>
    </row>
    <row r="15" spans="1:19" ht="12.95" customHeight="1">
      <c r="A15" s="1"/>
      <c r="B15" s="652"/>
      <c r="C15" s="640"/>
      <c r="D15" s="642" t="s">
        <v>198</v>
      </c>
      <c r="E15" s="642"/>
      <c r="F15" s="640"/>
      <c r="G15" s="653"/>
      <c r="H15" s="653"/>
      <c r="I15" s="653">
        <v>0</v>
      </c>
      <c r="J15" s="231">
        <v>0</v>
      </c>
      <c r="K15" s="278"/>
      <c r="L15" s="287"/>
    </row>
    <row r="16" spans="1:19" ht="12.95" customHeight="1">
      <c r="A16" s="1"/>
      <c r="B16" s="652"/>
      <c r="C16" s="640"/>
      <c r="D16" s="642" t="s">
        <v>199</v>
      </c>
      <c r="E16" s="642"/>
      <c r="F16" s="640"/>
      <c r="G16" s="653"/>
      <c r="H16" s="653"/>
      <c r="I16" s="653">
        <v>0</v>
      </c>
      <c r="J16" s="231">
        <v>0</v>
      </c>
      <c r="K16" s="278"/>
      <c r="L16" s="287"/>
    </row>
    <row r="17" spans="1:12" ht="12.95" customHeight="1">
      <c r="A17" s="1"/>
      <c r="B17" s="652"/>
      <c r="C17" s="640"/>
      <c r="D17" s="640"/>
      <c r="E17" s="552"/>
      <c r="F17" s="640"/>
      <c r="G17" s="654"/>
      <c r="H17" s="654"/>
      <c r="I17" s="654"/>
      <c r="J17" s="267"/>
      <c r="K17" s="278"/>
      <c r="L17" s="287"/>
    </row>
    <row r="18" spans="1:12" ht="12.95" customHeight="1">
      <c r="A18" s="1"/>
      <c r="B18" s="648"/>
      <c r="C18" s="565" t="s">
        <v>189</v>
      </c>
      <c r="D18" s="565"/>
      <c r="E18" s="565"/>
      <c r="F18" s="640"/>
      <c r="G18" s="654"/>
      <c r="H18" s="654"/>
      <c r="I18" s="655"/>
      <c r="J18" s="209"/>
      <c r="K18" s="277"/>
      <c r="L18" s="286"/>
    </row>
    <row r="19" spans="1:12" ht="12.95" customHeight="1">
      <c r="A19" s="1"/>
      <c r="B19" s="652"/>
      <c r="C19" s="640"/>
      <c r="D19" s="642" t="s">
        <v>200</v>
      </c>
      <c r="E19" s="642"/>
      <c r="F19" s="640"/>
      <c r="G19" s="653"/>
      <c r="H19" s="653"/>
      <c r="I19" s="653">
        <v>0</v>
      </c>
      <c r="J19" s="231">
        <v>0</v>
      </c>
      <c r="K19" s="278"/>
      <c r="L19" s="287"/>
    </row>
    <row r="20" spans="1:12" ht="12.95" customHeight="1">
      <c r="A20" s="1"/>
      <c r="B20" s="652"/>
      <c r="C20" s="640"/>
      <c r="D20" s="642" t="s">
        <v>201</v>
      </c>
      <c r="E20" s="642"/>
      <c r="F20" s="640"/>
      <c r="G20" s="653"/>
      <c r="H20" s="653"/>
      <c r="I20" s="653">
        <v>0</v>
      </c>
      <c r="J20" s="231">
        <v>0</v>
      </c>
      <c r="K20" s="278"/>
      <c r="L20" s="287"/>
    </row>
    <row r="21" spans="1:12" ht="12.95" customHeight="1">
      <c r="A21" s="1"/>
      <c r="B21" s="652"/>
      <c r="C21" s="640"/>
      <c r="D21" s="642" t="s">
        <v>198</v>
      </c>
      <c r="E21" s="642"/>
      <c r="F21" s="640"/>
      <c r="G21" s="653"/>
      <c r="H21" s="653"/>
      <c r="I21" s="653">
        <v>0</v>
      </c>
      <c r="J21" s="231">
        <v>0</v>
      </c>
      <c r="K21" s="278"/>
      <c r="L21" s="287"/>
    </row>
    <row r="22" spans="1:12" ht="12.95" customHeight="1">
      <c r="A22" s="1"/>
      <c r="B22" s="652"/>
      <c r="C22" s="552"/>
      <c r="D22" s="642" t="s">
        <v>199</v>
      </c>
      <c r="E22" s="642"/>
      <c r="F22" s="640"/>
      <c r="G22" s="653"/>
      <c r="H22" s="653"/>
      <c r="I22" s="653">
        <v>0</v>
      </c>
      <c r="J22" s="231">
        <v>0</v>
      </c>
      <c r="K22" s="278"/>
      <c r="L22" s="287"/>
    </row>
    <row r="23" spans="1:12" ht="12.95" customHeight="1">
      <c r="A23" s="1"/>
      <c r="B23" s="652"/>
      <c r="C23" s="640"/>
      <c r="D23" s="640"/>
      <c r="E23" s="552"/>
      <c r="F23" s="640"/>
      <c r="G23" s="655"/>
      <c r="H23" s="655"/>
      <c r="I23" s="655"/>
      <c r="J23" s="209"/>
      <c r="K23" s="278"/>
      <c r="L23" s="287"/>
    </row>
    <row r="24" spans="1:12" ht="12.95" customHeight="1">
      <c r="A24" s="1"/>
      <c r="B24" s="659"/>
      <c r="C24" s="658" t="s">
        <v>190</v>
      </c>
      <c r="D24" s="658"/>
      <c r="E24" s="658"/>
      <c r="F24" s="660"/>
      <c r="G24" s="656"/>
      <c r="H24" s="656"/>
      <c r="I24" s="657">
        <f>SUM(I14:I22)</f>
        <v>0</v>
      </c>
      <c r="J24" s="268">
        <f>SUM(J14:J22)</f>
        <v>0</v>
      </c>
      <c r="K24" s="279"/>
      <c r="L24" s="288"/>
    </row>
    <row r="25" spans="1:12" ht="12.95" customHeight="1">
      <c r="A25" s="1"/>
      <c r="B25" s="648"/>
      <c r="C25" s="640"/>
      <c r="D25" s="640"/>
      <c r="E25" s="565"/>
      <c r="F25" s="640"/>
      <c r="G25" s="655"/>
      <c r="H25" s="655"/>
      <c r="I25" s="655"/>
      <c r="J25" s="209"/>
      <c r="K25" s="277"/>
      <c r="L25" s="286"/>
    </row>
    <row r="26" spans="1:12" ht="12.95" customHeight="1">
      <c r="A26" s="1"/>
      <c r="B26" s="648"/>
      <c r="C26" s="639" t="s">
        <v>191</v>
      </c>
      <c r="D26" s="639"/>
      <c r="E26" s="639"/>
      <c r="F26" s="640"/>
      <c r="G26" s="655"/>
      <c r="H26" s="655"/>
      <c r="I26" s="655"/>
      <c r="J26" s="209"/>
      <c r="K26" s="277"/>
      <c r="L26" s="286"/>
    </row>
    <row r="27" spans="1:12" ht="12.95" customHeight="1">
      <c r="A27" s="1"/>
      <c r="B27" s="648"/>
      <c r="C27" s="565" t="s">
        <v>188</v>
      </c>
      <c r="D27" s="565"/>
      <c r="E27" s="565"/>
      <c r="F27" s="640"/>
      <c r="G27" s="654"/>
      <c r="H27" s="654"/>
      <c r="I27" s="655"/>
      <c r="J27" s="209"/>
      <c r="K27" s="277"/>
      <c r="L27" s="286"/>
    </row>
    <row r="28" spans="1:12" ht="12.95" customHeight="1">
      <c r="A28" s="1"/>
      <c r="B28" s="652"/>
      <c r="C28" s="640"/>
      <c r="D28" s="642" t="s">
        <v>197</v>
      </c>
      <c r="E28" s="642"/>
      <c r="F28" s="640"/>
      <c r="G28" s="653"/>
      <c r="H28" s="653"/>
      <c r="I28" s="653">
        <v>0</v>
      </c>
      <c r="J28" s="231">
        <v>0</v>
      </c>
      <c r="K28" s="278"/>
      <c r="L28" s="287"/>
    </row>
    <row r="29" spans="1:12" ht="12.95" customHeight="1">
      <c r="A29" s="1"/>
      <c r="B29" s="652"/>
      <c r="C29" s="552"/>
      <c r="D29" s="642" t="s">
        <v>198</v>
      </c>
      <c r="E29" s="642"/>
      <c r="F29" s="552"/>
      <c r="G29" s="653"/>
      <c r="H29" s="653"/>
      <c r="I29" s="653">
        <v>0</v>
      </c>
      <c r="J29" s="231">
        <v>0</v>
      </c>
      <c r="K29" s="278"/>
      <c r="L29" s="287"/>
    </row>
    <row r="30" spans="1:12" ht="12.95" customHeight="1">
      <c r="A30" s="1"/>
      <c r="B30" s="652"/>
      <c r="C30" s="552"/>
      <c r="D30" s="642" t="s">
        <v>199</v>
      </c>
      <c r="E30" s="642"/>
      <c r="F30" s="552"/>
      <c r="G30" s="653"/>
      <c r="H30" s="653"/>
      <c r="I30" s="653">
        <v>0</v>
      </c>
      <c r="J30" s="231">
        <v>0</v>
      </c>
      <c r="K30" s="278"/>
      <c r="L30" s="287"/>
    </row>
    <row r="31" spans="1:12" ht="12.95" customHeight="1">
      <c r="A31" s="1"/>
      <c r="B31" s="652"/>
      <c r="C31" s="640"/>
      <c r="D31" s="640"/>
      <c r="E31" s="552"/>
      <c r="F31" s="640"/>
      <c r="G31" s="655"/>
      <c r="H31" s="655"/>
      <c r="I31" s="655"/>
      <c r="J31" s="209"/>
      <c r="K31" s="278"/>
      <c r="L31" s="287"/>
    </row>
    <row r="32" spans="1:12" ht="12.95" customHeight="1">
      <c r="A32" s="1"/>
      <c r="B32" s="648"/>
      <c r="C32" s="565" t="s">
        <v>189</v>
      </c>
      <c r="D32" s="565"/>
      <c r="E32" s="565"/>
      <c r="F32" s="640"/>
      <c r="G32" s="654"/>
      <c r="H32" s="654"/>
      <c r="I32" s="655"/>
      <c r="J32" s="209"/>
      <c r="K32" s="277"/>
      <c r="L32" s="286"/>
    </row>
    <row r="33" spans="1:18" ht="12.95" customHeight="1">
      <c r="A33" s="1"/>
      <c r="B33" s="652"/>
      <c r="C33" s="640"/>
      <c r="D33" s="642" t="s">
        <v>200</v>
      </c>
      <c r="E33" s="642"/>
      <c r="F33" s="640"/>
      <c r="G33" s="653"/>
      <c r="H33" s="653"/>
      <c r="I33" s="653">
        <v>0</v>
      </c>
      <c r="J33" s="231">
        <v>0</v>
      </c>
      <c r="K33" s="278"/>
      <c r="L33" s="287"/>
    </row>
    <row r="34" spans="1:18" ht="12.95" customHeight="1">
      <c r="A34" s="1"/>
      <c r="B34" s="652"/>
      <c r="C34" s="640"/>
      <c r="D34" s="642" t="s">
        <v>201</v>
      </c>
      <c r="E34" s="642"/>
      <c r="F34" s="640"/>
      <c r="G34" s="653"/>
      <c r="H34" s="653"/>
      <c r="I34" s="653">
        <v>0</v>
      </c>
      <c r="J34" s="231">
        <v>0</v>
      </c>
      <c r="K34" s="278"/>
      <c r="L34" s="287"/>
    </row>
    <row r="35" spans="1:18" ht="12.95" customHeight="1">
      <c r="A35" s="1"/>
      <c r="B35" s="652"/>
      <c r="C35" s="640"/>
      <c r="D35" s="642" t="s">
        <v>198</v>
      </c>
      <c r="E35" s="642"/>
      <c r="F35" s="640"/>
      <c r="G35" s="653"/>
      <c r="H35" s="653"/>
      <c r="I35" s="653">
        <v>0</v>
      </c>
      <c r="J35" s="231">
        <v>0</v>
      </c>
      <c r="K35" s="278"/>
      <c r="L35" s="287"/>
    </row>
    <row r="36" spans="1:18" ht="12.95" customHeight="1">
      <c r="A36" s="1"/>
      <c r="B36" s="652"/>
      <c r="C36" s="640"/>
      <c r="D36" s="642" t="s">
        <v>199</v>
      </c>
      <c r="E36" s="642"/>
      <c r="F36" s="640"/>
      <c r="G36" s="653"/>
      <c r="H36" s="653"/>
      <c r="I36" s="653">
        <v>0</v>
      </c>
      <c r="J36" s="231">
        <v>0</v>
      </c>
      <c r="K36" s="278"/>
      <c r="L36" s="287"/>
    </row>
    <row r="37" spans="1:18" ht="12.95" customHeight="1">
      <c r="A37" s="1"/>
      <c r="B37" s="652"/>
      <c r="C37" s="640"/>
      <c r="D37" s="640"/>
      <c r="E37" s="552"/>
      <c r="F37" s="640"/>
      <c r="G37" s="655"/>
      <c r="H37" s="655"/>
      <c r="I37" s="655"/>
      <c r="J37" s="209"/>
      <c r="K37" s="278"/>
      <c r="L37" s="287"/>
    </row>
    <row r="38" spans="1:18" ht="12.95" customHeight="1">
      <c r="A38" s="1"/>
      <c r="B38" s="659"/>
      <c r="C38" s="658" t="s">
        <v>192</v>
      </c>
      <c r="D38" s="658"/>
      <c r="E38" s="658"/>
      <c r="F38" s="660"/>
      <c r="G38" s="657"/>
      <c r="H38" s="657"/>
      <c r="I38" s="657">
        <f>SUM(I28:I36)</f>
        <v>0</v>
      </c>
      <c r="J38" s="268">
        <f>SUM(J28:J36)</f>
        <v>0</v>
      </c>
      <c r="K38" s="279"/>
      <c r="L38" s="288"/>
    </row>
    <row r="39" spans="1:18" ht="12.95" customHeight="1">
      <c r="A39" s="1"/>
      <c r="B39" s="652"/>
      <c r="C39" s="640"/>
      <c r="D39" s="640"/>
      <c r="E39" s="552"/>
      <c r="F39" s="640"/>
      <c r="G39" s="655"/>
      <c r="H39" s="655"/>
      <c r="I39" s="655"/>
      <c r="J39" s="209"/>
      <c r="K39" s="278"/>
      <c r="L39" s="287"/>
    </row>
    <row r="40" spans="1:18" ht="12.95" customHeight="1">
      <c r="A40" s="1"/>
      <c r="B40" s="652"/>
      <c r="C40" s="565" t="s">
        <v>193</v>
      </c>
      <c r="D40" s="565"/>
      <c r="E40" s="565"/>
      <c r="F40" s="640"/>
      <c r="G40" s="653"/>
      <c r="H40" s="653"/>
      <c r="I40" s="661">
        <v>289281.34999999998</v>
      </c>
      <c r="J40" s="267">
        <v>249944.07</v>
      </c>
      <c r="K40" s="278"/>
      <c r="L40" s="287"/>
      <c r="M40" s="238"/>
    </row>
    <row r="41" spans="1:18" ht="12.95" customHeight="1">
      <c r="A41" s="1"/>
      <c r="B41" s="652"/>
      <c r="C41" s="640"/>
      <c r="D41" s="640"/>
      <c r="E41" s="552"/>
      <c r="F41" s="640"/>
      <c r="G41" s="655"/>
      <c r="H41" s="655"/>
      <c r="I41" s="655"/>
      <c r="J41" s="209"/>
      <c r="K41" s="278"/>
      <c r="L41" s="287"/>
    </row>
    <row r="42" spans="1:18" ht="12.95" customHeight="1">
      <c r="A42" s="1"/>
      <c r="B42" s="260"/>
      <c r="C42" s="261" t="s">
        <v>194</v>
      </c>
      <c r="D42" s="261"/>
      <c r="E42" s="261"/>
      <c r="F42" s="266"/>
      <c r="G42" s="269"/>
      <c r="H42" s="269"/>
      <c r="I42" s="269">
        <f>SUM(I24,I38,I40)</f>
        <v>289281.34999999998</v>
      </c>
      <c r="J42" s="269">
        <f>SUM(J24,J38,J40)</f>
        <v>249944.07</v>
      </c>
      <c r="K42" s="280"/>
      <c r="L42" s="288"/>
    </row>
    <row r="43" spans="1:18" ht="3.75" customHeight="1">
      <c r="B43" s="51"/>
      <c r="C43" s="262"/>
      <c r="D43" s="262"/>
      <c r="E43" s="262"/>
      <c r="F43" s="262"/>
      <c r="G43" s="262"/>
      <c r="H43" s="262"/>
      <c r="I43" s="262"/>
      <c r="J43" s="262"/>
      <c r="K43" s="262"/>
      <c r="L43" s="289"/>
    </row>
    <row r="44" spans="1:18" ht="12.95" customHeight="1">
      <c r="C44" s="192" t="s">
        <v>195</v>
      </c>
    </row>
    <row r="45" spans="1:18" ht="12.95" customHeight="1">
      <c r="C45" s="192"/>
    </row>
    <row r="46" spans="1:18" ht="34.5" customHeight="1">
      <c r="B46" s="192"/>
      <c r="C46" s="813" t="s">
        <v>5</v>
      </c>
      <c r="D46" s="813"/>
      <c r="E46" s="813"/>
      <c r="F46" s="813"/>
      <c r="G46" s="813"/>
      <c r="H46" s="813"/>
      <c r="I46" s="813"/>
      <c r="J46" s="813"/>
      <c r="K46" s="813"/>
      <c r="L46" s="192"/>
      <c r="M46" s="192"/>
      <c r="N46" s="192"/>
      <c r="O46" s="192"/>
      <c r="P46" s="192"/>
      <c r="Q46" s="192"/>
      <c r="R46" s="192"/>
    </row>
    <row r="47" spans="1:18" ht="12.95" customHeight="1">
      <c r="B47" s="192"/>
      <c r="C47" s="263"/>
      <c r="D47" s="263"/>
      <c r="E47" s="263"/>
      <c r="F47" s="263"/>
      <c r="G47" s="263"/>
      <c r="H47" s="263"/>
      <c r="I47" s="263"/>
      <c r="J47" s="263"/>
      <c r="K47" s="263"/>
      <c r="L47" s="263"/>
    </row>
    <row r="48" spans="1:18">
      <c r="B48" s="83"/>
      <c r="C48" s="59"/>
      <c r="D48" s="468"/>
      <c r="E48" s="468"/>
      <c r="F48" s="35"/>
      <c r="G48" s="83"/>
      <c r="H48" s="468"/>
      <c r="I48" s="468"/>
      <c r="J48" s="35"/>
      <c r="K48" s="35"/>
    </row>
    <row r="49" spans="2:12">
      <c r="B49" s="83"/>
      <c r="C49" s="61"/>
      <c r="D49" s="471" t="s">
        <v>6</v>
      </c>
      <c r="E49" s="471"/>
      <c r="F49" s="473"/>
      <c r="G49" s="473"/>
      <c r="H49" s="807" t="s">
        <v>493</v>
      </c>
      <c r="I49" s="807"/>
      <c r="J49" s="46"/>
      <c r="K49" s="35"/>
    </row>
    <row r="50" spans="2:12">
      <c r="B50" s="83"/>
      <c r="C50" s="62"/>
      <c r="D50" s="472" t="s">
        <v>7</v>
      </c>
      <c r="E50" s="472"/>
      <c r="F50" s="473"/>
      <c r="G50" s="473"/>
      <c r="H50" s="804" t="s">
        <v>65</v>
      </c>
      <c r="I50" s="804"/>
      <c r="J50" s="46"/>
      <c r="K50" s="35"/>
    </row>
    <row r="51" spans="2:12" ht="12.95" customHeight="1">
      <c r="B51" s="192"/>
      <c r="C51" s="264"/>
      <c r="D51" s="484"/>
      <c r="E51" s="484"/>
      <c r="F51" s="485"/>
      <c r="G51" s="485"/>
      <c r="H51" s="484"/>
      <c r="I51" s="484"/>
      <c r="J51" s="193"/>
      <c r="K51" s="233"/>
      <c r="L51" s="233"/>
    </row>
    <row r="52" spans="2:12">
      <c r="D52" s="474"/>
      <c r="E52" s="474"/>
      <c r="F52" s="474"/>
      <c r="G52" s="474"/>
      <c r="H52" s="474"/>
      <c r="I52" s="474"/>
    </row>
  </sheetData>
  <mergeCells count="4">
    <mergeCell ref="D2:I2"/>
    <mergeCell ref="H50:I50"/>
    <mergeCell ref="H49:I49"/>
    <mergeCell ref="C46:K46"/>
  </mergeCells>
  <pageMargins left="0.25" right="0.25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zoomScale="80" zoomScaleNormal="80" workbookViewId="0">
      <selection activeCell="B3" sqref="B3:H62"/>
    </sheetView>
  </sheetViews>
  <sheetFormatPr baseColWidth="10" defaultRowHeight="15"/>
  <cols>
    <col min="1" max="1" width="1.140625" customWidth="1"/>
    <col min="2" max="2" width="94" customWidth="1"/>
    <col min="3" max="8" width="15.7109375" customWidth="1"/>
    <col min="9" max="9" width="2" customWidth="1"/>
  </cols>
  <sheetData>
    <row r="1" spans="1:9">
      <c r="B1" s="84"/>
      <c r="C1" s="84"/>
      <c r="D1" s="84"/>
      <c r="E1" s="84"/>
      <c r="F1" s="84"/>
      <c r="G1" s="84"/>
      <c r="H1" s="84"/>
    </row>
    <row r="2" spans="1:9" ht="3" customHeight="1">
      <c r="A2" s="1"/>
      <c r="B2" s="302"/>
      <c r="C2" s="302"/>
      <c r="D2" s="302"/>
      <c r="E2" s="302"/>
      <c r="F2" s="302"/>
      <c r="G2" s="302"/>
      <c r="H2" s="329"/>
      <c r="I2" s="43"/>
    </row>
    <row r="3" spans="1:9" ht="15.2" customHeight="1">
      <c r="A3" s="1"/>
      <c r="B3" s="520"/>
      <c r="C3" s="520" t="s">
        <v>0</v>
      </c>
      <c r="D3" s="304"/>
      <c r="E3" s="303"/>
      <c r="F3" s="303"/>
      <c r="G3" s="303"/>
      <c r="H3" s="330"/>
      <c r="I3" s="43"/>
    </row>
    <row r="4" spans="1:9">
      <c r="A4" s="1"/>
      <c r="B4" s="520"/>
      <c r="C4" s="520" t="s">
        <v>1</v>
      </c>
      <c r="D4" s="304"/>
      <c r="E4" s="303"/>
      <c r="F4" s="303"/>
      <c r="G4" s="303"/>
      <c r="H4" s="330"/>
      <c r="I4" s="43"/>
    </row>
    <row r="5" spans="1:9" ht="12.95" customHeight="1">
      <c r="A5" s="1"/>
      <c r="B5" s="520"/>
      <c r="C5" s="523" t="s">
        <v>206</v>
      </c>
      <c r="D5" s="304"/>
      <c r="E5" s="304"/>
      <c r="F5" s="304"/>
      <c r="G5" s="304"/>
      <c r="H5" s="331"/>
      <c r="I5" s="43"/>
    </row>
    <row r="6" spans="1:9" ht="12.95" customHeight="1">
      <c r="A6" s="1"/>
      <c r="B6" s="520"/>
      <c r="C6" s="523" t="s">
        <v>140</v>
      </c>
      <c r="D6" s="304"/>
      <c r="E6" s="304"/>
      <c r="F6" s="304"/>
      <c r="G6" s="304"/>
      <c r="H6" s="331"/>
      <c r="I6" s="43"/>
    </row>
    <row r="7" spans="1:9" ht="12.95" customHeight="1">
      <c r="A7" s="1"/>
      <c r="B7" s="520"/>
      <c r="C7" s="528" t="s">
        <v>4</v>
      </c>
      <c r="D7" s="304"/>
      <c r="E7" s="305"/>
      <c r="F7" s="305"/>
      <c r="G7" s="305"/>
      <c r="H7" s="332"/>
      <c r="I7" s="43"/>
    </row>
    <row r="8" spans="1:9" ht="6" customHeight="1">
      <c r="A8" s="290"/>
      <c r="B8" s="534"/>
      <c r="C8" s="535"/>
      <c r="D8" s="536"/>
      <c r="E8" s="321"/>
      <c r="F8" s="321"/>
      <c r="G8" s="321"/>
      <c r="H8" s="321"/>
    </row>
    <row r="9" spans="1:9">
      <c r="A9" s="291"/>
      <c r="B9" s="295" t="s">
        <v>207</v>
      </c>
      <c r="C9" s="295" t="s">
        <v>221</v>
      </c>
      <c r="D9" s="295"/>
      <c r="E9" s="295"/>
      <c r="F9" s="295"/>
      <c r="G9" s="295"/>
      <c r="H9" s="298" t="s">
        <v>233</v>
      </c>
      <c r="I9" s="43"/>
    </row>
    <row r="10" spans="1:9" ht="24.2" customHeight="1">
      <c r="A10" s="291"/>
      <c r="B10" s="698"/>
      <c r="C10" s="295" t="s">
        <v>222</v>
      </c>
      <c r="D10" s="322" t="s">
        <v>224</v>
      </c>
      <c r="E10" s="295" t="s">
        <v>226</v>
      </c>
      <c r="F10" s="295" t="s">
        <v>228</v>
      </c>
      <c r="G10" s="295" t="s">
        <v>231</v>
      </c>
      <c r="H10" s="298"/>
      <c r="I10" s="43"/>
    </row>
    <row r="11" spans="1:9" ht="12.2" customHeight="1">
      <c r="A11" s="291"/>
      <c r="B11" s="698"/>
      <c r="C11" s="295" t="s">
        <v>223</v>
      </c>
      <c r="D11" s="295" t="s">
        <v>225</v>
      </c>
      <c r="E11" s="295" t="s">
        <v>227</v>
      </c>
      <c r="F11" s="295" t="s">
        <v>229</v>
      </c>
      <c r="G11" s="295" t="s">
        <v>232</v>
      </c>
      <c r="H11" s="295" t="s">
        <v>234</v>
      </c>
      <c r="I11" s="43"/>
    </row>
    <row r="12" spans="1:9" ht="6" customHeight="1">
      <c r="A12" s="292"/>
      <c r="B12" s="308"/>
      <c r="C12" s="311"/>
      <c r="D12" s="311"/>
      <c r="E12" s="311"/>
      <c r="F12" s="311"/>
      <c r="G12" s="311"/>
      <c r="H12" s="311"/>
      <c r="I12" s="43"/>
    </row>
    <row r="13" spans="1:9">
      <c r="A13" s="292"/>
      <c r="B13" s="662" t="s">
        <v>11</v>
      </c>
      <c r="C13" s="312">
        <v>0</v>
      </c>
      <c r="D13" s="312">
        <v>0</v>
      </c>
      <c r="E13" s="312">
        <v>0</v>
      </c>
      <c r="F13" s="312">
        <v>0</v>
      </c>
      <c r="G13" s="312">
        <v>0</v>
      </c>
      <c r="H13" s="312">
        <f t="shared" ref="H13:H22" si="0">G13-C13</f>
        <v>0</v>
      </c>
      <c r="I13" s="43"/>
    </row>
    <row r="14" spans="1:9">
      <c r="A14" s="292"/>
      <c r="B14" s="662" t="s">
        <v>152</v>
      </c>
      <c r="C14" s="312">
        <v>0</v>
      </c>
      <c r="D14" s="312">
        <v>0</v>
      </c>
      <c r="E14" s="312">
        <v>0</v>
      </c>
      <c r="F14" s="312">
        <v>0</v>
      </c>
      <c r="G14" s="312">
        <v>0</v>
      </c>
      <c r="H14" s="312">
        <f t="shared" si="0"/>
        <v>0</v>
      </c>
      <c r="I14" s="43"/>
    </row>
    <row r="15" spans="1:9">
      <c r="A15" s="292"/>
      <c r="B15" s="662" t="s">
        <v>13</v>
      </c>
      <c r="C15" s="312">
        <v>0</v>
      </c>
      <c r="D15" s="312">
        <v>0</v>
      </c>
      <c r="E15" s="312">
        <v>0</v>
      </c>
      <c r="F15" s="312">
        <v>0</v>
      </c>
      <c r="G15" s="312">
        <v>0</v>
      </c>
      <c r="H15" s="312">
        <f t="shared" si="0"/>
        <v>0</v>
      </c>
      <c r="I15" s="43"/>
    </row>
    <row r="16" spans="1:9">
      <c r="A16" s="292"/>
      <c r="B16" s="662" t="s">
        <v>14</v>
      </c>
      <c r="C16" s="312">
        <v>0</v>
      </c>
      <c r="D16" s="312">
        <v>0</v>
      </c>
      <c r="E16" s="312">
        <v>0</v>
      </c>
      <c r="F16" s="312">
        <v>0</v>
      </c>
      <c r="G16" s="312">
        <v>0</v>
      </c>
      <c r="H16" s="312">
        <f t="shared" si="0"/>
        <v>0</v>
      </c>
      <c r="I16" s="43"/>
    </row>
    <row r="17" spans="1:9">
      <c r="A17" s="292"/>
      <c r="B17" s="662" t="s">
        <v>15</v>
      </c>
      <c r="C17" s="312">
        <v>0</v>
      </c>
      <c r="D17" s="312">
        <v>0</v>
      </c>
      <c r="E17" s="312">
        <v>0</v>
      </c>
      <c r="F17" s="312">
        <v>0</v>
      </c>
      <c r="G17" s="312">
        <v>0</v>
      </c>
      <c r="H17" s="312">
        <f t="shared" si="0"/>
        <v>0</v>
      </c>
      <c r="I17" s="43"/>
    </row>
    <row r="18" spans="1:9">
      <c r="A18" s="292"/>
      <c r="B18" s="662" t="s">
        <v>16</v>
      </c>
      <c r="C18" s="312">
        <v>0</v>
      </c>
      <c r="D18" s="312">
        <v>0</v>
      </c>
      <c r="E18" s="312">
        <v>0</v>
      </c>
      <c r="F18" s="312">
        <v>0</v>
      </c>
      <c r="G18" s="312">
        <v>0</v>
      </c>
      <c r="H18" s="312">
        <f t="shared" si="0"/>
        <v>0</v>
      </c>
      <c r="I18" s="43"/>
    </row>
    <row r="19" spans="1:9">
      <c r="A19" s="292"/>
      <c r="B19" s="662" t="s">
        <v>208</v>
      </c>
      <c r="C19" s="312">
        <v>0</v>
      </c>
      <c r="D19" s="312">
        <v>0</v>
      </c>
      <c r="E19" s="312">
        <v>0</v>
      </c>
      <c r="F19" s="312">
        <v>0</v>
      </c>
      <c r="G19" s="312">
        <v>0</v>
      </c>
      <c r="H19" s="312">
        <f t="shared" si="0"/>
        <v>0</v>
      </c>
      <c r="I19" s="43"/>
    </row>
    <row r="20" spans="1:9">
      <c r="A20" s="292"/>
      <c r="B20" s="662" t="s">
        <v>19</v>
      </c>
      <c r="C20" s="312">
        <v>0</v>
      </c>
      <c r="D20" s="312">
        <v>0</v>
      </c>
      <c r="E20" s="312">
        <v>0</v>
      </c>
      <c r="F20" s="312">
        <v>0</v>
      </c>
      <c r="G20" s="312">
        <v>0</v>
      </c>
      <c r="H20" s="312">
        <f t="shared" si="0"/>
        <v>0</v>
      </c>
      <c r="I20" s="43"/>
    </row>
    <row r="21" spans="1:9">
      <c r="A21" s="293"/>
      <c r="B21" s="662" t="s">
        <v>20</v>
      </c>
      <c r="C21" s="312">
        <v>9360114</v>
      </c>
      <c r="D21" s="312">
        <v>5220000</v>
      </c>
      <c r="E21" s="312">
        <v>14580114</v>
      </c>
      <c r="F21" s="312">
        <v>14580114</v>
      </c>
      <c r="G21" s="312">
        <v>14580114</v>
      </c>
      <c r="H21" s="312">
        <f t="shared" si="0"/>
        <v>5220000</v>
      </c>
      <c r="I21" s="43"/>
    </row>
    <row r="22" spans="1:9">
      <c r="A22" s="292"/>
      <c r="B22" s="662" t="s">
        <v>209</v>
      </c>
      <c r="C22" s="312">
        <v>0</v>
      </c>
      <c r="D22" s="312">
        <v>0</v>
      </c>
      <c r="E22" s="312">
        <v>0</v>
      </c>
      <c r="F22" s="312">
        <v>0</v>
      </c>
      <c r="G22" s="312">
        <v>0</v>
      </c>
      <c r="H22" s="312">
        <f t="shared" si="0"/>
        <v>0</v>
      </c>
      <c r="I22" s="43"/>
    </row>
    <row r="23" spans="1:9" ht="6" customHeight="1">
      <c r="A23" s="292"/>
      <c r="B23" s="664"/>
      <c r="C23" s="313"/>
      <c r="D23" s="313"/>
      <c r="E23" s="313"/>
      <c r="F23" s="313"/>
      <c r="G23" s="313"/>
      <c r="H23" s="333"/>
      <c r="I23" s="43"/>
    </row>
    <row r="24" spans="1:9">
      <c r="A24" s="291"/>
      <c r="B24" s="310" t="s">
        <v>220</v>
      </c>
      <c r="C24" s="338">
        <f>SUM(C13:C22)</f>
        <v>9360114</v>
      </c>
      <c r="D24" s="338">
        <f>SUM(D13:D22)</f>
        <v>5220000</v>
      </c>
      <c r="E24" s="338">
        <f>SUM(E13:E22)</f>
        <v>14580114</v>
      </c>
      <c r="F24" s="338">
        <f>SUM(F13:F22)</f>
        <v>14580114</v>
      </c>
      <c r="G24" s="338">
        <f>SUM(G13:G22)</f>
        <v>14580114</v>
      </c>
      <c r="H24" s="334">
        <v>5220000</v>
      </c>
      <c r="I24" s="43"/>
    </row>
    <row r="25" spans="1:9">
      <c r="A25" s="151"/>
      <c r="B25" s="296"/>
      <c r="C25" s="314"/>
      <c r="D25" s="314"/>
      <c r="E25" s="323"/>
      <c r="F25" s="326" t="s">
        <v>230</v>
      </c>
      <c r="G25" s="328"/>
      <c r="H25" s="335"/>
      <c r="I25" s="43"/>
    </row>
    <row r="26" spans="1:9" ht="12.2" customHeight="1">
      <c r="A26" s="290"/>
      <c r="B26" s="297"/>
      <c r="C26" s="315"/>
      <c r="D26" s="315"/>
      <c r="E26" s="315"/>
      <c r="F26" s="321"/>
      <c r="G26" s="321"/>
      <c r="H26" s="321"/>
    </row>
    <row r="27" spans="1:9" ht="24">
      <c r="A27" s="291"/>
      <c r="B27" s="298" t="s">
        <v>210</v>
      </c>
      <c r="C27" s="295" t="s">
        <v>221</v>
      </c>
      <c r="D27" s="295"/>
      <c r="E27" s="295"/>
      <c r="F27" s="295"/>
      <c r="G27" s="295"/>
      <c r="H27" s="298" t="s">
        <v>233</v>
      </c>
      <c r="I27" s="43"/>
    </row>
    <row r="28" spans="1:9" ht="24.2" customHeight="1">
      <c r="A28" s="291"/>
      <c r="B28" s="699"/>
      <c r="C28" s="295" t="s">
        <v>222</v>
      </c>
      <c r="D28" s="322" t="s">
        <v>224</v>
      </c>
      <c r="E28" s="295" t="s">
        <v>226</v>
      </c>
      <c r="F28" s="295" t="s">
        <v>228</v>
      </c>
      <c r="G28" s="295" t="s">
        <v>231</v>
      </c>
      <c r="H28" s="298"/>
      <c r="I28" s="43"/>
    </row>
    <row r="29" spans="1:9" ht="12.2" customHeight="1">
      <c r="A29" s="291"/>
      <c r="B29" s="699"/>
      <c r="C29" s="295" t="s">
        <v>223</v>
      </c>
      <c r="D29" s="295" t="s">
        <v>225</v>
      </c>
      <c r="E29" s="295" t="s">
        <v>227</v>
      </c>
      <c r="F29" s="295" t="s">
        <v>229</v>
      </c>
      <c r="G29" s="295" t="s">
        <v>232</v>
      </c>
      <c r="H29" s="295" t="s">
        <v>234</v>
      </c>
      <c r="I29" s="43"/>
    </row>
    <row r="30" spans="1:9" ht="6" customHeight="1">
      <c r="A30" s="292"/>
      <c r="B30" s="308"/>
      <c r="C30" s="316"/>
      <c r="D30" s="316"/>
      <c r="E30" s="316"/>
      <c r="F30" s="316"/>
      <c r="G30" s="316"/>
      <c r="H30" s="316"/>
      <c r="I30" s="43"/>
    </row>
    <row r="31" spans="1:9" ht="12.2" customHeight="1">
      <c r="A31" s="292"/>
      <c r="B31" s="299" t="s">
        <v>211</v>
      </c>
      <c r="C31" s="318">
        <f>SUM(C32:C39)</f>
        <v>0</v>
      </c>
      <c r="D31" s="318">
        <f>SUM(D32:D39)</f>
        <v>0</v>
      </c>
      <c r="E31" s="318">
        <f>SUM(E32:E39)</f>
        <v>0</v>
      </c>
      <c r="F31" s="318">
        <f>SUM(F32:F39)</f>
        <v>0</v>
      </c>
      <c r="G31" s="318">
        <f>SUM(G32:G39)</f>
        <v>0</v>
      </c>
      <c r="H31" s="318">
        <f t="shared" ref="H31:H39" si="1">G31-C31</f>
        <v>0</v>
      </c>
      <c r="I31" s="43"/>
    </row>
    <row r="32" spans="1:9">
      <c r="A32" s="292"/>
      <c r="B32" s="668" t="s">
        <v>11</v>
      </c>
      <c r="C32" s="312">
        <v>0</v>
      </c>
      <c r="D32" s="312">
        <v>0</v>
      </c>
      <c r="E32" s="312">
        <v>0</v>
      </c>
      <c r="F32" s="312">
        <v>0</v>
      </c>
      <c r="G32" s="312">
        <v>0</v>
      </c>
      <c r="H32" s="318">
        <f t="shared" si="1"/>
        <v>0</v>
      </c>
      <c r="I32" s="43"/>
    </row>
    <row r="33" spans="1:9">
      <c r="A33" s="292"/>
      <c r="B33" s="307" t="s">
        <v>152</v>
      </c>
      <c r="C33" s="312">
        <v>0</v>
      </c>
      <c r="D33" s="312">
        <v>0</v>
      </c>
      <c r="E33" s="312">
        <v>0</v>
      </c>
      <c r="F33" s="312">
        <v>0</v>
      </c>
      <c r="G33" s="312">
        <v>0</v>
      </c>
      <c r="H33" s="318">
        <f t="shared" si="1"/>
        <v>0</v>
      </c>
      <c r="I33" s="43"/>
    </row>
    <row r="34" spans="1:9">
      <c r="A34" s="292"/>
      <c r="B34" s="307" t="s">
        <v>13</v>
      </c>
      <c r="C34" s="312">
        <v>0</v>
      </c>
      <c r="D34" s="312">
        <v>0</v>
      </c>
      <c r="E34" s="312">
        <v>0</v>
      </c>
      <c r="F34" s="312">
        <v>0</v>
      </c>
      <c r="G34" s="312">
        <v>0</v>
      </c>
      <c r="H34" s="318">
        <f t="shared" si="1"/>
        <v>0</v>
      </c>
      <c r="I34" s="43"/>
    </row>
    <row r="35" spans="1:9">
      <c r="A35" s="292"/>
      <c r="B35" s="307" t="s">
        <v>14</v>
      </c>
      <c r="C35" s="312">
        <v>0</v>
      </c>
      <c r="D35" s="312">
        <v>0</v>
      </c>
      <c r="E35" s="312">
        <v>0</v>
      </c>
      <c r="F35" s="312">
        <v>0</v>
      </c>
      <c r="G35" s="312">
        <v>0</v>
      </c>
      <c r="H35" s="318">
        <f t="shared" si="1"/>
        <v>0</v>
      </c>
      <c r="I35" s="43"/>
    </row>
    <row r="36" spans="1:9">
      <c r="A36" s="292"/>
      <c r="B36" s="667" t="s">
        <v>217</v>
      </c>
      <c r="C36" s="312">
        <v>0</v>
      </c>
      <c r="D36" s="312">
        <v>0</v>
      </c>
      <c r="E36" s="312">
        <v>0</v>
      </c>
      <c r="F36" s="312">
        <v>0</v>
      </c>
      <c r="G36" s="312">
        <v>0</v>
      </c>
      <c r="H36" s="318">
        <f t="shared" si="1"/>
        <v>0</v>
      </c>
      <c r="I36" s="43"/>
    </row>
    <row r="37" spans="1:9">
      <c r="A37" s="292"/>
      <c r="B37" s="307" t="s">
        <v>218</v>
      </c>
      <c r="C37" s="312">
        <v>0</v>
      </c>
      <c r="D37" s="312">
        <v>0</v>
      </c>
      <c r="E37" s="312">
        <v>0</v>
      </c>
      <c r="F37" s="312">
        <v>0</v>
      </c>
      <c r="G37" s="312">
        <v>0</v>
      </c>
      <c r="H37" s="318">
        <f t="shared" si="1"/>
        <v>0</v>
      </c>
      <c r="I37" s="43"/>
    </row>
    <row r="38" spans="1:9">
      <c r="A38" s="292"/>
      <c r="B38" s="663" t="s">
        <v>19</v>
      </c>
      <c r="C38" s="312">
        <v>0</v>
      </c>
      <c r="D38" s="312">
        <v>0</v>
      </c>
      <c r="E38" s="312">
        <v>0</v>
      </c>
      <c r="F38" s="312">
        <v>0</v>
      </c>
      <c r="G38" s="312">
        <v>0</v>
      </c>
      <c r="H38" s="318">
        <f t="shared" si="1"/>
        <v>0</v>
      </c>
      <c r="I38" s="43"/>
    </row>
    <row r="39" spans="1:9">
      <c r="A39" s="292"/>
      <c r="B39" s="307" t="s">
        <v>20</v>
      </c>
      <c r="C39" s="312">
        <v>0</v>
      </c>
      <c r="D39" s="312">
        <v>0</v>
      </c>
      <c r="E39" s="312">
        <v>0</v>
      </c>
      <c r="F39" s="312">
        <v>0</v>
      </c>
      <c r="G39" s="312">
        <v>0</v>
      </c>
      <c r="H39" s="318">
        <f t="shared" si="1"/>
        <v>0</v>
      </c>
      <c r="I39" s="43"/>
    </row>
    <row r="40" spans="1:9">
      <c r="A40" s="292"/>
      <c r="B40" s="300"/>
      <c r="C40" s="312"/>
      <c r="D40" s="312"/>
      <c r="E40" s="324"/>
      <c r="F40" s="312"/>
      <c r="G40" s="312"/>
      <c r="H40" s="324"/>
      <c r="I40" s="43"/>
    </row>
    <row r="41" spans="1:9" ht="39.950000000000003" customHeight="1">
      <c r="A41" s="294"/>
      <c r="B41" s="669"/>
      <c r="C41" s="318">
        <f>SUM(C42:C45)</f>
        <v>9360114</v>
      </c>
      <c r="D41" s="318">
        <f>SUM(D42:D45)</f>
        <v>5220000</v>
      </c>
      <c r="E41" s="318">
        <f>SUM(E42:E45)</f>
        <v>14580114</v>
      </c>
      <c r="F41" s="318">
        <f>SUM(F42:F45)</f>
        <v>14580114</v>
      </c>
      <c r="G41" s="318">
        <f>SUM(G42:G45)</f>
        <v>14580114</v>
      </c>
      <c r="H41" s="318">
        <f t="shared" ref="H41:H48" si="2">G41-C41</f>
        <v>5220000</v>
      </c>
      <c r="I41" s="43"/>
    </row>
    <row r="42" spans="1:9">
      <c r="A42" s="292"/>
      <c r="B42" s="307" t="s">
        <v>152</v>
      </c>
      <c r="C42" s="312">
        <v>0</v>
      </c>
      <c r="D42" s="312">
        <v>0</v>
      </c>
      <c r="E42" s="312">
        <v>0</v>
      </c>
      <c r="F42" s="312">
        <v>0</v>
      </c>
      <c r="G42" s="312">
        <v>0</v>
      </c>
      <c r="H42" s="318">
        <f t="shared" si="2"/>
        <v>0</v>
      </c>
      <c r="I42" s="43"/>
    </row>
    <row r="43" spans="1:9">
      <c r="A43" s="292"/>
      <c r="B43" s="667" t="s">
        <v>217</v>
      </c>
      <c r="C43" s="312">
        <v>0</v>
      </c>
      <c r="D43" s="312">
        <v>0</v>
      </c>
      <c r="E43" s="312">
        <v>0</v>
      </c>
      <c r="F43" s="312">
        <v>0</v>
      </c>
      <c r="G43" s="312">
        <v>0</v>
      </c>
      <c r="H43" s="318">
        <f t="shared" si="2"/>
        <v>0</v>
      </c>
      <c r="I43" s="43"/>
    </row>
    <row r="44" spans="1:9">
      <c r="A44" s="292"/>
      <c r="B44" s="307" t="s">
        <v>219</v>
      </c>
      <c r="C44" s="312">
        <v>0</v>
      </c>
      <c r="D44" s="312">
        <v>0</v>
      </c>
      <c r="E44" s="312">
        <v>0</v>
      </c>
      <c r="F44" s="312">
        <v>0</v>
      </c>
      <c r="G44" s="312">
        <v>0</v>
      </c>
      <c r="H44" s="318">
        <f t="shared" si="2"/>
        <v>0</v>
      </c>
      <c r="I44" s="43"/>
    </row>
    <row r="45" spans="1:9">
      <c r="A45" s="292"/>
      <c r="B45" s="307" t="s">
        <v>20</v>
      </c>
      <c r="C45" s="312">
        <v>9360114</v>
      </c>
      <c r="D45" s="312">
        <v>5220000</v>
      </c>
      <c r="E45" s="312">
        <v>14580114</v>
      </c>
      <c r="F45" s="312">
        <v>14580114</v>
      </c>
      <c r="G45" s="312">
        <v>14580114</v>
      </c>
      <c r="H45" s="318">
        <f t="shared" si="2"/>
        <v>5220000</v>
      </c>
      <c r="I45" s="43"/>
    </row>
    <row r="46" spans="1:9">
      <c r="A46" s="293"/>
      <c r="B46" s="666"/>
      <c r="C46" s="317"/>
      <c r="D46" s="317"/>
      <c r="E46" s="317"/>
      <c r="F46" s="317"/>
      <c r="G46" s="317"/>
      <c r="H46" s="318">
        <f t="shared" si="2"/>
        <v>0</v>
      </c>
      <c r="I46" s="43"/>
    </row>
    <row r="47" spans="1:9">
      <c r="A47" s="292"/>
      <c r="B47" s="665" t="s">
        <v>212</v>
      </c>
      <c r="C47" s="318">
        <v>0</v>
      </c>
      <c r="D47" s="318">
        <v>0</v>
      </c>
      <c r="E47" s="318">
        <v>0</v>
      </c>
      <c r="F47" s="318">
        <v>0</v>
      </c>
      <c r="G47" s="318">
        <v>0</v>
      </c>
      <c r="H47" s="318">
        <f t="shared" si="2"/>
        <v>0</v>
      </c>
      <c r="I47" s="43"/>
    </row>
    <row r="48" spans="1:9">
      <c r="A48" s="292"/>
      <c r="B48" s="307" t="s">
        <v>209</v>
      </c>
      <c r="C48" s="312">
        <v>0</v>
      </c>
      <c r="D48" s="312">
        <v>0</v>
      </c>
      <c r="E48" s="312">
        <v>0</v>
      </c>
      <c r="F48" s="312">
        <v>0</v>
      </c>
      <c r="G48" s="312">
        <v>0</v>
      </c>
      <c r="H48" s="318">
        <f t="shared" si="2"/>
        <v>0</v>
      </c>
      <c r="I48" s="43"/>
    </row>
    <row r="49" spans="1:9" ht="6" customHeight="1">
      <c r="A49" s="292"/>
      <c r="B49" s="309"/>
      <c r="C49" s="319"/>
      <c r="D49" s="319"/>
      <c r="E49" s="319"/>
      <c r="F49" s="319"/>
      <c r="G49" s="319"/>
      <c r="H49" s="319"/>
      <c r="I49" s="43"/>
    </row>
    <row r="50" spans="1:9">
      <c r="A50" s="291"/>
      <c r="B50" s="310" t="s">
        <v>220</v>
      </c>
      <c r="C50" s="338">
        <f>SUM(C31,C41,C47)</f>
        <v>9360114</v>
      </c>
      <c r="D50" s="338">
        <f>SUM(D31,D41,D47)</f>
        <v>5220000</v>
      </c>
      <c r="E50" s="338">
        <f>SUM(E31,E41,E47)</f>
        <v>14580114</v>
      </c>
      <c r="F50" s="338">
        <f>SUM(F31,F41,F47)</f>
        <v>14580114</v>
      </c>
      <c r="G50" s="338">
        <f>SUM(G31,G41,G47)</f>
        <v>14580114</v>
      </c>
      <c r="H50" s="336">
        <v>5220000</v>
      </c>
      <c r="I50" s="43"/>
    </row>
    <row r="51" spans="1:9">
      <c r="A51" s="151"/>
      <c r="B51" s="296"/>
      <c r="C51" s="320"/>
      <c r="D51" s="320"/>
      <c r="E51" s="325"/>
      <c r="F51" s="326" t="s">
        <v>230</v>
      </c>
      <c r="G51" s="328"/>
      <c r="H51" s="337"/>
      <c r="I51" s="43"/>
    </row>
    <row r="52" spans="1:9" ht="11.25" customHeight="1">
      <c r="B52" s="300" t="s">
        <v>213</v>
      </c>
      <c r="F52" s="51"/>
      <c r="G52" s="51"/>
      <c r="H52" s="51"/>
    </row>
    <row r="53" spans="1:9" ht="12.95" customHeight="1">
      <c r="B53" s="300" t="s">
        <v>214</v>
      </c>
    </row>
    <row r="54" spans="1:9" ht="12.95" customHeight="1">
      <c r="B54" s="300" t="s">
        <v>215</v>
      </c>
    </row>
    <row r="55" spans="1:9" ht="11.25" customHeight="1">
      <c r="B55" s="300" t="s">
        <v>216</v>
      </c>
      <c r="F55" s="327"/>
    </row>
    <row r="57" spans="1:9" ht="11.25" customHeight="1">
      <c r="D57" s="301" t="s">
        <v>5</v>
      </c>
      <c r="E57" s="301"/>
      <c r="F57" s="301"/>
      <c r="G57" s="301"/>
      <c r="H57" s="301"/>
    </row>
    <row r="60" spans="1:9" ht="12.2" customHeight="1">
      <c r="B60" s="468"/>
      <c r="C60" s="700"/>
      <c r="D60" s="35"/>
      <c r="E60" s="21"/>
      <c r="F60" s="468"/>
      <c r="G60" s="468"/>
    </row>
    <row r="61" spans="1:9" ht="12.2" customHeight="1">
      <c r="B61" s="815" t="s">
        <v>6</v>
      </c>
      <c r="C61" s="815"/>
      <c r="D61" s="473"/>
      <c r="E61" s="815" t="s">
        <v>493</v>
      </c>
      <c r="F61" s="815"/>
      <c r="G61" s="815"/>
    </row>
    <row r="62" spans="1:9" ht="12.2" customHeight="1">
      <c r="B62" s="804" t="s">
        <v>7</v>
      </c>
      <c r="C62" s="804"/>
      <c r="D62" s="473"/>
      <c r="E62" s="804" t="s">
        <v>65</v>
      </c>
      <c r="F62" s="804"/>
      <c r="G62" s="804"/>
    </row>
    <row r="63" spans="1:9">
      <c r="B63" s="474"/>
      <c r="C63" s="474"/>
      <c r="D63" s="474"/>
      <c r="E63" s="474"/>
      <c r="F63" s="474"/>
      <c r="G63" s="474"/>
    </row>
    <row r="64" spans="1:9">
      <c r="B64" s="474"/>
      <c r="C64" s="474"/>
      <c r="D64" s="474"/>
      <c r="E64" s="474"/>
      <c r="F64" s="474"/>
      <c r="G64" s="474"/>
    </row>
  </sheetData>
  <mergeCells count="4">
    <mergeCell ref="B61:C61"/>
    <mergeCell ref="B62:C62"/>
    <mergeCell ref="E61:G61"/>
    <mergeCell ref="E62:G62"/>
  </mergeCells>
  <pageMargins left="0.25" right="0.25" top="0.75" bottom="0.75" header="0.3" footer="0.3"/>
  <pageSetup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workbookViewId="0">
      <selection activeCell="C27" sqref="C27"/>
    </sheetView>
  </sheetViews>
  <sheetFormatPr baseColWidth="10" defaultRowHeight="15"/>
  <cols>
    <col min="1" max="1" width="2.28515625" customWidth="1"/>
    <col min="3" max="3" width="46.42578125" customWidth="1"/>
    <col min="4" max="4" width="22.140625" customWidth="1"/>
    <col min="5" max="5" width="20" customWidth="1"/>
    <col min="6" max="6" width="19.42578125" customWidth="1"/>
    <col min="7" max="7" width="18.28515625" customWidth="1"/>
    <col min="8" max="8" width="19.5703125" customWidth="1"/>
    <col min="9" max="9" width="20.85546875" customWidth="1"/>
    <col min="10" max="10" width="2.7109375" customWidth="1"/>
  </cols>
  <sheetData>
    <row r="1" spans="1:10">
      <c r="B1" s="339"/>
      <c r="C1" s="339"/>
      <c r="D1" s="339"/>
      <c r="E1" s="339"/>
      <c r="F1" s="339"/>
      <c r="G1" s="339"/>
      <c r="H1" s="339"/>
      <c r="I1" s="339"/>
    </row>
    <row r="2" spans="1:10" ht="5.25" customHeight="1">
      <c r="A2" s="1"/>
      <c r="B2" s="531"/>
      <c r="C2" s="532"/>
      <c r="D2" s="532"/>
      <c r="E2" s="532"/>
      <c r="F2" s="532"/>
      <c r="G2" s="532"/>
      <c r="H2" s="532"/>
      <c r="I2" s="533"/>
      <c r="J2" s="43"/>
    </row>
    <row r="3" spans="1:10" ht="15.2" customHeight="1">
      <c r="A3" s="1"/>
      <c r="B3" s="523"/>
      <c r="C3" s="523"/>
      <c r="D3" s="523"/>
      <c r="E3" s="519" t="s">
        <v>0</v>
      </c>
      <c r="F3" s="520"/>
      <c r="G3" s="520"/>
      <c r="H3" s="520"/>
      <c r="I3" s="521"/>
      <c r="J3" s="43"/>
    </row>
    <row r="4" spans="1:10" ht="15.2" customHeight="1">
      <c r="A4" s="1"/>
      <c r="B4" s="523"/>
      <c r="C4" s="523"/>
      <c r="D4" s="523"/>
      <c r="E4" s="520" t="s">
        <v>1</v>
      </c>
      <c r="F4" s="520"/>
      <c r="G4" s="520"/>
      <c r="H4" s="520"/>
      <c r="I4" s="521"/>
      <c r="J4" s="43"/>
    </row>
    <row r="5" spans="1:10" ht="15.2" customHeight="1">
      <c r="A5" s="1"/>
      <c r="B5" s="523"/>
      <c r="C5" s="523"/>
      <c r="D5" s="523"/>
      <c r="E5" s="522" t="s">
        <v>235</v>
      </c>
      <c r="F5" s="523"/>
      <c r="G5" s="523"/>
      <c r="H5" s="523"/>
      <c r="I5" s="524"/>
      <c r="J5" s="43"/>
    </row>
    <row r="6" spans="1:10" ht="15.2" customHeight="1">
      <c r="A6" s="1"/>
      <c r="B6" s="523"/>
      <c r="C6" s="523"/>
      <c r="D6" s="523"/>
      <c r="E6" s="522" t="s">
        <v>236</v>
      </c>
      <c r="F6" s="523"/>
      <c r="G6" s="523"/>
      <c r="H6" s="523"/>
      <c r="I6" s="524"/>
      <c r="J6" s="43"/>
    </row>
    <row r="7" spans="1:10" ht="15.2" customHeight="1">
      <c r="A7" s="1"/>
      <c r="B7" s="523"/>
      <c r="C7" s="523"/>
      <c r="D7" s="523"/>
      <c r="E7" s="522" t="s">
        <v>140</v>
      </c>
      <c r="F7" s="523"/>
      <c r="G7" s="523"/>
      <c r="H7" s="523"/>
      <c r="I7" s="524"/>
      <c r="J7" s="43"/>
    </row>
    <row r="8" spans="1:10" ht="15.2" customHeight="1">
      <c r="A8" s="1"/>
      <c r="B8" s="523"/>
      <c r="C8" s="523"/>
      <c r="D8" s="523"/>
      <c r="E8" s="528" t="s">
        <v>4</v>
      </c>
      <c r="F8" s="528"/>
      <c r="G8" s="528"/>
      <c r="H8" s="528"/>
      <c r="I8" s="529"/>
      <c r="J8" s="43"/>
    </row>
    <row r="9" spans="1:10">
      <c r="B9" s="340"/>
      <c r="C9" s="340"/>
      <c r="D9" s="340"/>
      <c r="E9" s="339"/>
      <c r="F9" s="340"/>
      <c r="G9" s="340"/>
      <c r="H9" s="340"/>
      <c r="I9" s="340"/>
    </row>
    <row r="10" spans="1:10" ht="15.2" customHeight="1">
      <c r="A10" s="702"/>
      <c r="B10" s="341" t="s">
        <v>237</v>
      </c>
      <c r="C10" s="670"/>
      <c r="D10" s="347" t="s">
        <v>275</v>
      </c>
      <c r="E10" s="703"/>
      <c r="F10" s="703"/>
      <c r="G10" s="703"/>
      <c r="H10" s="703"/>
      <c r="I10" s="347" t="s">
        <v>280</v>
      </c>
      <c r="J10" s="43"/>
    </row>
    <row r="11" spans="1:10" ht="24.2" customHeight="1">
      <c r="A11" s="702"/>
      <c r="B11" s="670"/>
      <c r="C11" s="670"/>
      <c r="D11" s="347" t="s">
        <v>276</v>
      </c>
      <c r="E11" s="347" t="s">
        <v>277</v>
      </c>
      <c r="F11" s="347" t="s">
        <v>226</v>
      </c>
      <c r="G11" s="347" t="s">
        <v>228</v>
      </c>
      <c r="H11" s="347" t="s">
        <v>279</v>
      </c>
      <c r="I11" s="347"/>
      <c r="J11" s="43"/>
    </row>
    <row r="12" spans="1:10" ht="18.2" customHeight="1">
      <c r="A12" s="702"/>
      <c r="B12" s="670"/>
      <c r="C12" s="670"/>
      <c r="D12" s="347">
        <v>1</v>
      </c>
      <c r="E12" s="347">
        <v>2</v>
      </c>
      <c r="F12" s="347" t="s">
        <v>278</v>
      </c>
      <c r="G12" s="347">
        <v>4</v>
      </c>
      <c r="H12" s="347">
        <v>5</v>
      </c>
      <c r="I12" s="347" t="s">
        <v>281</v>
      </c>
      <c r="J12" s="43"/>
    </row>
    <row r="13" spans="1:10">
      <c r="A13" s="1"/>
      <c r="B13" s="342" t="s">
        <v>238</v>
      </c>
      <c r="C13" s="345" t="s">
        <v>256</v>
      </c>
      <c r="D13" s="312">
        <v>9360114</v>
      </c>
      <c r="E13" s="312">
        <v>5220000</v>
      </c>
      <c r="F13" s="312">
        <v>14580114</v>
      </c>
      <c r="G13" s="312">
        <v>14580114</v>
      </c>
      <c r="H13" s="312">
        <v>14580114</v>
      </c>
      <c r="I13" s="312">
        <v>0</v>
      </c>
      <c r="J13" s="43"/>
    </row>
    <row r="14" spans="1:10">
      <c r="A14" s="1"/>
      <c r="B14" s="342" t="s">
        <v>239</v>
      </c>
      <c r="C14" s="345" t="s">
        <v>257</v>
      </c>
      <c r="D14" s="312">
        <v>9360114</v>
      </c>
      <c r="E14" s="312">
        <v>5220000</v>
      </c>
      <c r="F14" s="312">
        <v>14580114</v>
      </c>
      <c r="G14" s="312">
        <v>14580114</v>
      </c>
      <c r="H14" s="312">
        <v>14580114</v>
      </c>
      <c r="I14" s="312">
        <v>0</v>
      </c>
      <c r="J14" s="43"/>
    </row>
    <row r="15" spans="1:10">
      <c r="A15" s="1"/>
      <c r="B15" s="342" t="s">
        <v>240</v>
      </c>
      <c r="C15" s="345" t="s">
        <v>258</v>
      </c>
      <c r="D15" s="312">
        <v>9360114</v>
      </c>
      <c r="E15" s="312">
        <v>5220000</v>
      </c>
      <c r="F15" s="312">
        <v>14580114</v>
      </c>
      <c r="G15" s="312">
        <v>14580114</v>
      </c>
      <c r="H15" s="312">
        <v>14580114</v>
      </c>
      <c r="I15" s="312">
        <v>0</v>
      </c>
      <c r="J15" s="43"/>
    </row>
    <row r="16" spans="1:10" ht="22.7" customHeight="1">
      <c r="A16" s="1"/>
      <c r="B16" s="342" t="s">
        <v>241</v>
      </c>
      <c r="C16" s="345" t="s">
        <v>259</v>
      </c>
      <c r="D16" s="312">
        <v>9360114</v>
      </c>
      <c r="E16" s="312">
        <v>5220000</v>
      </c>
      <c r="F16" s="312">
        <v>14580114</v>
      </c>
      <c r="G16" s="312">
        <v>14580114</v>
      </c>
      <c r="H16" s="312">
        <v>14580114</v>
      </c>
      <c r="I16" s="312">
        <v>0</v>
      </c>
      <c r="J16" s="43"/>
    </row>
    <row r="17" spans="1:10">
      <c r="A17" s="1"/>
      <c r="B17" s="342" t="s">
        <v>242</v>
      </c>
      <c r="C17" s="345" t="s">
        <v>260</v>
      </c>
      <c r="D17" s="312">
        <v>9360114</v>
      </c>
      <c r="E17" s="312">
        <v>5220000</v>
      </c>
      <c r="F17" s="312">
        <v>14580114</v>
      </c>
      <c r="G17" s="312">
        <v>14580114</v>
      </c>
      <c r="H17" s="312">
        <v>14580114</v>
      </c>
      <c r="I17" s="312">
        <v>0</v>
      </c>
      <c r="J17" s="43"/>
    </row>
    <row r="18" spans="1:10">
      <c r="A18" s="1"/>
      <c r="B18" s="342" t="s">
        <v>243</v>
      </c>
      <c r="C18" s="345" t="s">
        <v>261</v>
      </c>
      <c r="D18" s="312">
        <v>0</v>
      </c>
      <c r="E18" s="312">
        <v>0</v>
      </c>
      <c r="F18" s="312">
        <v>0</v>
      </c>
      <c r="G18" s="312">
        <v>0</v>
      </c>
      <c r="H18" s="312">
        <v>0</v>
      </c>
      <c r="I18" s="312">
        <v>0</v>
      </c>
      <c r="J18" s="43"/>
    </row>
    <row r="19" spans="1:10">
      <c r="A19" s="1"/>
      <c r="B19" s="342" t="s">
        <v>244</v>
      </c>
      <c r="C19" s="345" t="s">
        <v>262</v>
      </c>
      <c r="D19" s="312">
        <v>621829.41</v>
      </c>
      <c r="E19" s="312">
        <v>1468500.32</v>
      </c>
      <c r="F19" s="312">
        <v>2090329.73</v>
      </c>
      <c r="G19" s="312">
        <v>2090329.73</v>
      </c>
      <c r="H19" s="312">
        <v>2090329.73</v>
      </c>
      <c r="I19" s="312">
        <v>0</v>
      </c>
      <c r="J19" s="43"/>
    </row>
    <row r="20" spans="1:10">
      <c r="A20" s="1"/>
      <c r="B20" s="342" t="s">
        <v>245</v>
      </c>
      <c r="C20" s="345" t="s">
        <v>263</v>
      </c>
      <c r="D20" s="312">
        <v>420765.81</v>
      </c>
      <c r="E20" s="312">
        <v>169446.78</v>
      </c>
      <c r="F20" s="312">
        <v>590212.59</v>
      </c>
      <c r="G20" s="312">
        <v>590212.59</v>
      </c>
      <c r="H20" s="312">
        <v>590212.59</v>
      </c>
      <c r="I20" s="312">
        <v>0</v>
      </c>
      <c r="J20" s="43"/>
    </row>
    <row r="21" spans="1:10">
      <c r="A21" s="1"/>
      <c r="B21" s="342" t="s">
        <v>246</v>
      </c>
      <c r="C21" s="345" t="s">
        <v>264</v>
      </c>
      <c r="D21" s="312">
        <v>0</v>
      </c>
      <c r="E21" s="312">
        <v>0</v>
      </c>
      <c r="F21" s="312">
        <v>0</v>
      </c>
      <c r="G21" s="312">
        <v>0</v>
      </c>
      <c r="H21" s="312">
        <v>0</v>
      </c>
      <c r="I21" s="312">
        <v>0</v>
      </c>
      <c r="J21" s="43"/>
    </row>
    <row r="22" spans="1:10">
      <c r="A22" s="1"/>
      <c r="B22" s="342" t="s">
        <v>247</v>
      </c>
      <c r="C22" s="345" t="s">
        <v>265</v>
      </c>
      <c r="D22" s="312">
        <v>5691392.04</v>
      </c>
      <c r="E22" s="312">
        <v>2913830.15</v>
      </c>
      <c r="F22" s="312">
        <v>8605222.1899999995</v>
      </c>
      <c r="G22" s="312">
        <v>8605222.1899999995</v>
      </c>
      <c r="H22" s="312">
        <v>8605222.1899999995</v>
      </c>
      <c r="I22" s="312">
        <v>0</v>
      </c>
      <c r="J22" s="43"/>
    </row>
    <row r="23" spans="1:10">
      <c r="A23" s="1"/>
      <c r="B23" s="342" t="s">
        <v>248</v>
      </c>
      <c r="C23" s="345" t="s">
        <v>266</v>
      </c>
      <c r="D23" s="312">
        <v>161709.51</v>
      </c>
      <c r="E23" s="312">
        <v>245370.44</v>
      </c>
      <c r="F23" s="312">
        <v>407079.95</v>
      </c>
      <c r="G23" s="312">
        <v>407079.95</v>
      </c>
      <c r="H23" s="312">
        <v>407079.95</v>
      </c>
      <c r="I23" s="312">
        <v>0</v>
      </c>
      <c r="J23" s="43"/>
    </row>
    <row r="24" spans="1:10">
      <c r="A24" s="1"/>
      <c r="B24" s="342" t="s">
        <v>249</v>
      </c>
      <c r="C24" s="345" t="s">
        <v>267</v>
      </c>
      <c r="D24" s="312">
        <v>321423.81</v>
      </c>
      <c r="E24" s="312">
        <v>58925.22</v>
      </c>
      <c r="F24" s="312">
        <v>380349.03</v>
      </c>
      <c r="G24" s="312">
        <v>380349.03</v>
      </c>
      <c r="H24" s="312">
        <v>380349.03</v>
      </c>
      <c r="I24" s="312">
        <v>0</v>
      </c>
      <c r="J24" s="43"/>
    </row>
    <row r="25" spans="1:10">
      <c r="A25" s="1"/>
      <c r="B25" s="342" t="s">
        <v>250</v>
      </c>
      <c r="C25" s="345" t="s">
        <v>268</v>
      </c>
      <c r="D25" s="312">
        <v>310087.40999999997</v>
      </c>
      <c r="E25" s="312">
        <v>159003.10999999999</v>
      </c>
      <c r="F25" s="312">
        <v>469090.52</v>
      </c>
      <c r="G25" s="312">
        <v>469090.52</v>
      </c>
      <c r="H25" s="312">
        <v>469090.52</v>
      </c>
      <c r="I25" s="312">
        <v>0</v>
      </c>
      <c r="J25" s="43"/>
    </row>
    <row r="26" spans="1:10">
      <c r="A26" s="1"/>
      <c r="B26" s="342" t="s">
        <v>251</v>
      </c>
      <c r="C26" s="345" t="s">
        <v>269</v>
      </c>
      <c r="D26" s="312">
        <v>354209.01</v>
      </c>
      <c r="E26" s="312">
        <v>129847.65</v>
      </c>
      <c r="F26" s="312">
        <v>484056.66</v>
      </c>
      <c r="G26" s="312">
        <v>484056.66</v>
      </c>
      <c r="H26" s="312">
        <v>484056.66</v>
      </c>
      <c r="I26" s="312">
        <v>0</v>
      </c>
      <c r="J26" s="43"/>
    </row>
    <row r="27" spans="1:10">
      <c r="A27" s="1"/>
      <c r="B27" s="342" t="s">
        <v>252</v>
      </c>
      <c r="C27" s="345" t="s">
        <v>270</v>
      </c>
      <c r="D27" s="312">
        <v>444000.21</v>
      </c>
      <c r="E27" s="312">
        <v>77091.98</v>
      </c>
      <c r="F27" s="312">
        <v>521092.19</v>
      </c>
      <c r="G27" s="312">
        <v>521092.19</v>
      </c>
      <c r="H27" s="312">
        <v>521092.19</v>
      </c>
      <c r="I27" s="312">
        <v>0</v>
      </c>
      <c r="J27" s="43"/>
    </row>
    <row r="28" spans="1:10">
      <c r="A28" s="1"/>
      <c r="B28" s="342" t="s">
        <v>253</v>
      </c>
      <c r="C28" s="345" t="s">
        <v>271</v>
      </c>
      <c r="D28" s="312">
        <v>596845.41</v>
      </c>
      <c r="E28" s="312">
        <v>144962.53</v>
      </c>
      <c r="F28" s="312">
        <v>741807.94</v>
      </c>
      <c r="G28" s="312">
        <v>741807.94</v>
      </c>
      <c r="H28" s="312">
        <v>741807.94</v>
      </c>
      <c r="I28" s="312">
        <v>0</v>
      </c>
      <c r="J28" s="43"/>
    </row>
    <row r="29" spans="1:10">
      <c r="A29" s="1"/>
      <c r="B29" s="342" t="s">
        <v>254</v>
      </c>
      <c r="C29" s="345" t="s">
        <v>272</v>
      </c>
      <c r="D29" s="312">
        <v>253479.21</v>
      </c>
      <c r="E29" s="312">
        <v>-47093.15</v>
      </c>
      <c r="F29" s="312">
        <v>206386.06</v>
      </c>
      <c r="G29" s="312">
        <v>206386.06</v>
      </c>
      <c r="H29" s="312">
        <v>206386.06</v>
      </c>
      <c r="I29" s="312">
        <v>0</v>
      </c>
      <c r="J29" s="43"/>
    </row>
    <row r="30" spans="1:10">
      <c r="A30" s="1"/>
      <c r="B30" s="342" t="s">
        <v>255</v>
      </c>
      <c r="C30" s="345" t="s">
        <v>273</v>
      </c>
      <c r="D30" s="312">
        <v>184372.17</v>
      </c>
      <c r="E30" s="312">
        <v>-99885.03</v>
      </c>
      <c r="F30" s="312">
        <v>84487.14</v>
      </c>
      <c r="G30" s="312">
        <v>84487.14</v>
      </c>
      <c r="H30" s="312">
        <v>84487.14</v>
      </c>
      <c r="I30" s="312">
        <v>0</v>
      </c>
      <c r="J30" s="43"/>
    </row>
    <row r="31" spans="1:10">
      <c r="A31" s="291"/>
      <c r="B31" s="343"/>
      <c r="C31" s="346" t="s">
        <v>274</v>
      </c>
      <c r="D31" s="348">
        <v>9360114</v>
      </c>
      <c r="E31" s="348">
        <v>5220000</v>
      </c>
      <c r="F31" s="348">
        <v>14580114</v>
      </c>
      <c r="G31" s="348">
        <v>14580114</v>
      </c>
      <c r="H31" s="348">
        <v>14580114</v>
      </c>
      <c r="I31" s="348">
        <v>0</v>
      </c>
      <c r="J31" s="351"/>
    </row>
    <row r="32" spans="1:10" ht="15.2" customHeight="1">
      <c r="B32" s="306"/>
      <c r="C32" s="306"/>
      <c r="D32" s="306"/>
      <c r="E32" s="306"/>
      <c r="F32" s="306"/>
      <c r="G32" s="306"/>
      <c r="H32" s="306"/>
      <c r="I32" s="306"/>
    </row>
    <row r="33" spans="1:10">
      <c r="A33" s="160"/>
      <c r="B33" s="816" t="s">
        <v>5</v>
      </c>
      <c r="C33" s="816"/>
      <c r="D33" s="816"/>
      <c r="E33" s="816"/>
      <c r="F33" s="816"/>
      <c r="G33" s="816"/>
      <c r="H33" s="816"/>
      <c r="I33" s="816"/>
      <c r="J33" s="160"/>
    </row>
    <row r="34" spans="1:10" ht="15.2" customHeight="1">
      <c r="B34" s="344"/>
    </row>
    <row r="35" spans="1:10" ht="15.2" customHeight="1">
      <c r="B35" s="344"/>
      <c r="C35" s="84"/>
      <c r="D35" s="349" t="s">
        <v>126</v>
      </c>
      <c r="E35" s="350" t="s">
        <v>126</v>
      </c>
      <c r="F35" s="349" t="s">
        <v>126</v>
      </c>
      <c r="G35" s="349"/>
      <c r="H35" s="349"/>
      <c r="I35" s="349"/>
    </row>
    <row r="36" spans="1:10" ht="15.2" customHeight="1">
      <c r="B36" s="344"/>
      <c r="C36" s="471" t="s">
        <v>6</v>
      </c>
      <c r="D36" s="471"/>
      <c r="E36" s="473"/>
      <c r="F36" s="486"/>
      <c r="G36" s="471" t="s">
        <v>493</v>
      </c>
      <c r="H36" s="471"/>
      <c r="I36" s="487"/>
    </row>
    <row r="37" spans="1:10" ht="15.2" customHeight="1">
      <c r="B37" s="344"/>
      <c r="C37" s="472" t="s">
        <v>7</v>
      </c>
      <c r="D37" s="472"/>
      <c r="E37" s="473"/>
      <c r="F37" s="804" t="s">
        <v>65</v>
      </c>
      <c r="G37" s="804"/>
      <c r="H37" s="804"/>
      <c r="I37" s="474"/>
    </row>
    <row r="38" spans="1:10">
      <c r="C38" s="474"/>
      <c r="D38" s="474"/>
      <c r="E38" s="474"/>
      <c r="F38" s="474"/>
      <c r="G38" s="474"/>
      <c r="H38" s="474"/>
      <c r="I38" s="474"/>
    </row>
    <row r="39" spans="1:10">
      <c r="C39" s="474"/>
      <c r="D39" s="474"/>
      <c r="E39" s="474"/>
      <c r="F39" s="474"/>
      <c r="G39" s="474"/>
      <c r="H39" s="474"/>
      <c r="I39" s="474"/>
    </row>
    <row r="40" spans="1:10">
      <c r="C40" s="474"/>
      <c r="D40" s="474"/>
      <c r="E40" s="474"/>
      <c r="F40" s="474"/>
      <c r="G40" s="474"/>
      <c r="H40" s="474"/>
      <c r="I40" s="474"/>
    </row>
    <row r="41" spans="1:10">
      <c r="C41" s="474"/>
      <c r="D41" s="474"/>
      <c r="E41" s="474"/>
      <c r="F41" s="474"/>
      <c r="G41" s="474"/>
      <c r="H41" s="474"/>
      <c r="I41" s="474"/>
    </row>
  </sheetData>
  <mergeCells count="2">
    <mergeCell ref="B33:I33"/>
    <mergeCell ref="F37:H37"/>
  </mergeCells>
  <pageMargins left="0.25" right="0.25" top="0.75" bottom="0.75" header="0.3" footer="0.3"/>
  <pageSetup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workbookViewId="0">
      <selection activeCell="E16" sqref="E16"/>
    </sheetView>
  </sheetViews>
  <sheetFormatPr baseColWidth="10" defaultRowHeight="15"/>
  <cols>
    <col min="1" max="1" width="10" customWidth="1"/>
    <col min="2" max="2" width="2" customWidth="1"/>
    <col min="3" max="3" width="35.140625" customWidth="1"/>
    <col min="4" max="4" width="18.42578125" customWidth="1"/>
    <col min="5" max="5" width="17.28515625" customWidth="1"/>
    <col min="6" max="6" width="16.28515625" customWidth="1"/>
    <col min="7" max="8" width="15.28515625" customWidth="1"/>
    <col min="9" max="9" width="14.140625" customWidth="1"/>
    <col min="10" max="10" width="4" customWidth="1"/>
  </cols>
  <sheetData>
    <row r="1" spans="1:10">
      <c r="B1" s="339"/>
      <c r="C1" s="339"/>
      <c r="D1" s="339"/>
      <c r="E1" s="339"/>
      <c r="F1" s="339"/>
      <c r="G1" s="339"/>
      <c r="H1" s="339"/>
      <c r="I1" s="339"/>
    </row>
    <row r="2" spans="1:10">
      <c r="A2" s="1"/>
      <c r="B2" s="304"/>
      <c r="C2" s="523"/>
      <c r="D2" s="358"/>
      <c r="E2" s="358"/>
      <c r="F2" s="523" t="s">
        <v>0</v>
      </c>
      <c r="G2" s="358"/>
      <c r="H2" s="358"/>
      <c r="I2" s="367"/>
      <c r="J2" s="43"/>
    </row>
    <row r="3" spans="1:10" ht="15.2" customHeight="1">
      <c r="A3" s="1"/>
      <c r="B3" s="304"/>
      <c r="C3" s="303"/>
      <c r="D3" s="303"/>
      <c r="E3" s="303"/>
      <c r="F3" s="523" t="s">
        <v>1</v>
      </c>
      <c r="G3" s="303"/>
      <c r="H3" s="303"/>
      <c r="I3" s="330"/>
      <c r="J3" s="43"/>
    </row>
    <row r="4" spans="1:10" ht="15.2" customHeight="1">
      <c r="A4" s="1"/>
      <c r="B4" s="304"/>
      <c r="C4" s="303"/>
      <c r="D4" s="303"/>
      <c r="E4" s="303"/>
      <c r="F4" s="523" t="s">
        <v>235</v>
      </c>
      <c r="G4" s="303"/>
      <c r="H4" s="303"/>
      <c r="I4" s="330"/>
      <c r="J4" s="43"/>
    </row>
    <row r="5" spans="1:10" ht="15.2" customHeight="1">
      <c r="A5" s="1"/>
      <c r="B5" s="304"/>
      <c r="C5" s="303"/>
      <c r="D5" s="304"/>
      <c r="E5" s="304"/>
      <c r="F5" s="523" t="s">
        <v>282</v>
      </c>
      <c r="G5" s="304"/>
      <c r="H5" s="304"/>
      <c r="I5" s="331"/>
      <c r="J5" s="43"/>
    </row>
    <row r="6" spans="1:10" ht="15.2" customHeight="1">
      <c r="A6" s="1"/>
      <c r="B6" s="304"/>
      <c r="C6" s="303"/>
      <c r="D6" s="304"/>
      <c r="E6" s="304"/>
      <c r="F6" s="523" t="s">
        <v>140</v>
      </c>
      <c r="G6" s="304"/>
      <c r="H6" s="304"/>
      <c r="I6" s="331"/>
      <c r="J6" s="43"/>
    </row>
    <row r="7" spans="1:10" ht="15.2" customHeight="1">
      <c r="A7" s="1"/>
      <c r="B7" s="304"/>
      <c r="C7" s="303"/>
      <c r="D7" s="304"/>
      <c r="E7" s="304"/>
      <c r="F7" s="523" t="s">
        <v>4</v>
      </c>
      <c r="G7" s="304"/>
      <c r="H7" s="304"/>
      <c r="I7" s="331"/>
      <c r="J7" s="43"/>
    </row>
    <row r="8" spans="1:10" ht="15.2" customHeight="1">
      <c r="A8" s="1"/>
      <c r="B8" s="304"/>
      <c r="C8" s="303"/>
      <c r="D8" s="305"/>
      <c r="E8" s="305"/>
      <c r="F8" s="305"/>
      <c r="G8" s="305"/>
      <c r="H8" s="305"/>
      <c r="I8" s="332"/>
      <c r="J8" s="43"/>
    </row>
    <row r="9" spans="1:10">
      <c r="B9" s="340"/>
      <c r="C9" s="306"/>
      <c r="D9" s="340"/>
      <c r="E9" s="340"/>
      <c r="F9" s="340"/>
      <c r="G9" s="340"/>
      <c r="H9" s="340"/>
      <c r="I9" s="340"/>
    </row>
    <row r="10" spans="1:10" ht="15.2" customHeight="1">
      <c r="A10" s="1"/>
      <c r="B10" s="704"/>
      <c r="C10" s="705" t="s">
        <v>237</v>
      </c>
      <c r="D10" s="703" t="s">
        <v>286</v>
      </c>
      <c r="E10" s="703"/>
      <c r="F10" s="703"/>
      <c r="G10" s="703"/>
      <c r="H10" s="703"/>
      <c r="I10" s="703" t="s">
        <v>280</v>
      </c>
      <c r="J10" s="43"/>
    </row>
    <row r="11" spans="1:10" ht="24.2" customHeight="1">
      <c r="A11" s="1"/>
      <c r="B11" s="686"/>
      <c r="C11" s="688"/>
      <c r="D11" s="703" t="s">
        <v>276</v>
      </c>
      <c r="E11" s="703" t="s">
        <v>277</v>
      </c>
      <c r="F11" s="703" t="s">
        <v>226</v>
      </c>
      <c r="G11" s="703" t="s">
        <v>228</v>
      </c>
      <c r="H11" s="703" t="s">
        <v>279</v>
      </c>
      <c r="I11" s="703"/>
      <c r="J11" s="43"/>
    </row>
    <row r="12" spans="1:10" ht="18.2" customHeight="1">
      <c r="A12" s="1"/>
      <c r="B12" s="687"/>
      <c r="C12" s="689"/>
      <c r="D12" s="703">
        <v>1</v>
      </c>
      <c r="E12" s="703">
        <v>2</v>
      </c>
      <c r="F12" s="703" t="s">
        <v>278</v>
      </c>
      <c r="G12" s="703">
        <v>4</v>
      </c>
      <c r="H12" s="703">
        <v>5</v>
      </c>
      <c r="I12" s="703" t="s">
        <v>281</v>
      </c>
      <c r="J12" s="43"/>
    </row>
    <row r="13" spans="1:10" ht="15.2" customHeight="1">
      <c r="A13" s="1"/>
      <c r="B13" s="353"/>
      <c r="C13" s="361"/>
      <c r="D13" s="365"/>
      <c r="E13" s="365"/>
      <c r="F13" s="365"/>
      <c r="G13" s="365"/>
      <c r="H13" s="365"/>
      <c r="I13" s="365"/>
      <c r="J13" s="43"/>
    </row>
    <row r="14" spans="1:10">
      <c r="A14" s="1"/>
      <c r="B14" s="354"/>
      <c r="C14" s="362" t="s">
        <v>283</v>
      </c>
      <c r="D14" s="312">
        <v>9360114</v>
      </c>
      <c r="E14" s="312">
        <v>5115921.5999999996</v>
      </c>
      <c r="F14" s="312">
        <v>14476035.6</v>
      </c>
      <c r="G14" s="312">
        <v>14476035.6</v>
      </c>
      <c r="H14" s="312">
        <v>14476035.6</v>
      </c>
      <c r="I14" s="312">
        <f>F14-G14</f>
        <v>0</v>
      </c>
      <c r="J14" s="43"/>
    </row>
    <row r="15" spans="1:10">
      <c r="A15" s="1"/>
      <c r="B15" s="355"/>
      <c r="C15" s="362" t="s">
        <v>284</v>
      </c>
      <c r="D15" s="312">
        <v>0</v>
      </c>
      <c r="E15" s="312">
        <v>104078.39999999999</v>
      </c>
      <c r="F15" s="312">
        <v>104078.39999999999</v>
      </c>
      <c r="G15" s="312">
        <v>104078.39999999999</v>
      </c>
      <c r="H15" s="312">
        <v>104078.39999999999</v>
      </c>
      <c r="I15" s="312">
        <f>F15-G15</f>
        <v>0</v>
      </c>
      <c r="J15" s="43"/>
    </row>
    <row r="16" spans="1:10">
      <c r="A16" s="1"/>
      <c r="B16" s="355"/>
      <c r="C16" s="362" t="s">
        <v>285</v>
      </c>
      <c r="D16" s="312">
        <v>0</v>
      </c>
      <c r="E16" s="312">
        <v>0</v>
      </c>
      <c r="F16" s="312">
        <v>0</v>
      </c>
      <c r="G16" s="312">
        <v>0</v>
      </c>
      <c r="H16" s="312">
        <v>0</v>
      </c>
      <c r="I16" s="312">
        <f>F16-G16</f>
        <v>0</v>
      </c>
      <c r="J16" s="43"/>
    </row>
    <row r="17" spans="1:10">
      <c r="A17" s="1"/>
      <c r="B17" s="355"/>
      <c r="C17" s="362" t="s">
        <v>38</v>
      </c>
      <c r="D17" s="312">
        <v>0</v>
      </c>
      <c r="E17" s="312">
        <v>0</v>
      </c>
      <c r="F17" s="312">
        <v>0</v>
      </c>
      <c r="G17" s="312">
        <v>0</v>
      </c>
      <c r="H17" s="312">
        <v>0</v>
      </c>
      <c r="I17" s="312">
        <f>F17-G17</f>
        <v>0</v>
      </c>
      <c r="J17" s="43"/>
    </row>
    <row r="18" spans="1:10">
      <c r="A18" s="1"/>
      <c r="B18" s="355"/>
      <c r="C18" s="362" t="s">
        <v>44</v>
      </c>
      <c r="D18" s="312">
        <v>0</v>
      </c>
      <c r="E18" s="312">
        <v>0</v>
      </c>
      <c r="F18" s="312">
        <v>0</v>
      </c>
      <c r="G18" s="312">
        <v>0</v>
      </c>
      <c r="H18" s="312">
        <v>0</v>
      </c>
      <c r="I18" s="312">
        <f>F18-G18</f>
        <v>0</v>
      </c>
      <c r="J18" s="43"/>
    </row>
    <row r="19" spans="1:10" ht="18.2" customHeight="1">
      <c r="A19" s="1"/>
      <c r="B19" s="356"/>
      <c r="C19" s="363"/>
      <c r="D19" s="366"/>
      <c r="E19" s="366"/>
      <c r="F19" s="366"/>
      <c r="G19" s="366"/>
      <c r="H19" s="366"/>
      <c r="I19" s="368" t="s">
        <v>126</v>
      </c>
      <c r="J19" s="43"/>
    </row>
    <row r="20" spans="1:10">
      <c r="A20" s="291"/>
      <c r="B20" s="357"/>
      <c r="C20" s="364" t="s">
        <v>274</v>
      </c>
      <c r="D20" s="338">
        <f>SUM(D13:D19)</f>
        <v>9360114</v>
      </c>
      <c r="E20" s="338">
        <f>SUM(E13:E19)</f>
        <v>5220000</v>
      </c>
      <c r="F20" s="338">
        <f>SUM(F13:F19)</f>
        <v>14580114</v>
      </c>
      <c r="G20" s="338">
        <f>SUM(G13:G19)</f>
        <v>14580114</v>
      </c>
      <c r="H20" s="338">
        <f>SUM(H13:H19)</f>
        <v>14580114</v>
      </c>
      <c r="I20" s="369">
        <f>F20-G20</f>
        <v>0</v>
      </c>
      <c r="J20" s="351"/>
    </row>
    <row r="21" spans="1:10">
      <c r="B21" s="306"/>
      <c r="C21" s="306"/>
      <c r="D21" s="306"/>
      <c r="E21" s="306"/>
      <c r="F21" s="306"/>
      <c r="G21" s="306"/>
      <c r="H21" s="306"/>
      <c r="I21" s="306"/>
    </row>
    <row r="22" spans="1:10" ht="15.2" customHeight="1">
      <c r="B22" s="817" t="s">
        <v>5</v>
      </c>
      <c r="C22" s="817"/>
      <c r="D22" s="817"/>
      <c r="E22" s="817"/>
      <c r="F22" s="817"/>
      <c r="G22" s="817"/>
      <c r="H22" s="817"/>
      <c r="I22" s="817"/>
    </row>
    <row r="23" spans="1:10" ht="44.65" customHeight="1">
      <c r="C23" s="84"/>
      <c r="D23" s="349" t="s">
        <v>126</v>
      </c>
      <c r="E23" s="350" t="s">
        <v>126</v>
      </c>
      <c r="F23" s="349" t="s">
        <v>126</v>
      </c>
      <c r="G23" s="349"/>
      <c r="H23" s="349"/>
      <c r="I23" s="349"/>
    </row>
    <row r="24" spans="1:10">
      <c r="C24" s="471" t="s">
        <v>6</v>
      </c>
      <c r="D24" s="471"/>
      <c r="E24" s="473"/>
      <c r="F24" s="807" t="s">
        <v>493</v>
      </c>
      <c r="G24" s="807"/>
      <c r="H24" s="807"/>
      <c r="I24" s="807"/>
    </row>
    <row r="25" spans="1:10" ht="15.2" customHeight="1">
      <c r="C25" s="472" t="s">
        <v>7</v>
      </c>
      <c r="D25" s="472"/>
      <c r="E25" s="473"/>
      <c r="F25" s="804" t="s">
        <v>65</v>
      </c>
      <c r="G25" s="804"/>
      <c r="H25" s="804"/>
      <c r="I25" s="474"/>
    </row>
    <row r="26" spans="1:10">
      <c r="C26" s="474"/>
      <c r="D26" s="474"/>
      <c r="E26" s="474"/>
      <c r="F26" s="474"/>
      <c r="G26" s="474"/>
      <c r="H26" s="474"/>
      <c r="I26" s="474"/>
    </row>
    <row r="27" spans="1:10">
      <c r="C27" s="474"/>
      <c r="D27" s="474"/>
      <c r="E27" s="474"/>
      <c r="F27" s="474"/>
      <c r="G27" s="474"/>
      <c r="H27" s="474"/>
      <c r="I27" s="474"/>
    </row>
    <row r="28" spans="1:10">
      <c r="C28" s="474"/>
      <c r="D28" s="474"/>
      <c r="E28" s="474"/>
      <c r="F28" s="474"/>
      <c r="G28" s="474"/>
      <c r="H28" s="474"/>
      <c r="I28" s="474"/>
    </row>
    <row r="29" spans="1:10">
      <c r="C29" s="474"/>
      <c r="D29" s="474"/>
      <c r="E29" s="474"/>
      <c r="F29" s="474"/>
      <c r="G29" s="474"/>
      <c r="H29" s="474"/>
      <c r="I29" s="474"/>
    </row>
    <row r="30" spans="1:10">
      <c r="C30" s="474"/>
      <c r="D30" s="474"/>
      <c r="E30" s="474"/>
      <c r="F30" s="474"/>
      <c r="G30" s="474"/>
      <c r="H30" s="474"/>
      <c r="I30" s="474"/>
    </row>
    <row r="31" spans="1:10">
      <c r="C31" s="474"/>
      <c r="D31" s="474"/>
      <c r="E31" s="474"/>
      <c r="F31" s="474"/>
      <c r="G31" s="474"/>
      <c r="H31" s="474"/>
      <c r="I31" s="474"/>
    </row>
  </sheetData>
  <mergeCells count="3">
    <mergeCell ref="B22:I22"/>
    <mergeCell ref="F25:H25"/>
    <mergeCell ref="F24:I24"/>
  </mergeCells>
  <pageMargins left="0.25" right="0.25" top="0.75" bottom="0.75" header="0.3" footer="0.3"/>
  <pageSetup scale="9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3"/>
  <sheetViews>
    <sheetView topLeftCell="A69" zoomScale="80" zoomScaleNormal="80" workbookViewId="0">
      <selection activeCell="B64" sqref="B64:I90"/>
    </sheetView>
  </sheetViews>
  <sheetFormatPr baseColWidth="10" defaultRowHeight="15"/>
  <cols>
    <col min="1" max="1" width="2.42578125" customWidth="1"/>
    <col min="2" max="2" width="65.28515625" customWidth="1"/>
    <col min="3" max="3" width="26.140625" customWidth="1"/>
    <col min="4" max="4" width="23.7109375" customWidth="1"/>
    <col min="5" max="5" width="21.7109375" customWidth="1"/>
    <col min="6" max="6" width="20.5703125" customWidth="1"/>
    <col min="7" max="7" width="19.7109375" customWidth="1"/>
    <col min="8" max="8" width="21.140625" customWidth="1"/>
    <col min="9" max="9" width="3.7109375" customWidth="1"/>
    <col min="10" max="10" width="12.7109375" customWidth="1"/>
  </cols>
  <sheetData>
    <row r="1" spans="1:11" ht="7.5" customHeight="1">
      <c r="B1" s="518"/>
      <c r="C1" s="358"/>
      <c r="D1" s="358"/>
      <c r="E1" s="358"/>
      <c r="F1" s="358"/>
      <c r="G1" s="358"/>
      <c r="H1" s="367"/>
      <c r="I1" s="43"/>
    </row>
    <row r="2" spans="1:11" ht="15.2" customHeight="1">
      <c r="B2" s="523"/>
      <c r="C2" s="520"/>
      <c r="D2" s="726" t="s">
        <v>0</v>
      </c>
      <c r="E2" s="520"/>
      <c r="F2" s="520"/>
      <c r="G2" s="520"/>
      <c r="H2" s="521"/>
      <c r="I2" s="530"/>
      <c r="J2" s="474"/>
    </row>
    <row r="3" spans="1:11" ht="15.2" customHeight="1">
      <c r="B3" s="523"/>
      <c r="C3" s="520"/>
      <c r="D3" s="726" t="s">
        <v>1</v>
      </c>
      <c r="E3" s="520"/>
      <c r="F3" s="520"/>
      <c r="G3" s="520"/>
      <c r="H3" s="521"/>
      <c r="I3" s="530"/>
      <c r="J3" s="474"/>
    </row>
    <row r="4" spans="1:11" ht="15.2" customHeight="1">
      <c r="B4" s="523"/>
      <c r="C4" s="523"/>
      <c r="D4" s="726" t="s">
        <v>235</v>
      </c>
      <c r="E4" s="523"/>
      <c r="F4" s="523"/>
      <c r="G4" s="523"/>
      <c r="H4" s="524"/>
      <c r="I4" s="530"/>
      <c r="J4" s="474"/>
    </row>
    <row r="5" spans="1:11" ht="15.2" customHeight="1">
      <c r="B5" s="523"/>
      <c r="C5" s="523"/>
      <c r="D5" s="726" t="s">
        <v>287</v>
      </c>
      <c r="E5" s="523"/>
      <c r="F5" s="523"/>
      <c r="G5" s="523"/>
      <c r="H5" s="524"/>
      <c r="I5" s="530"/>
      <c r="J5" s="474"/>
    </row>
    <row r="6" spans="1:11" ht="15.2" customHeight="1">
      <c r="B6" s="523"/>
      <c r="C6" s="523"/>
      <c r="D6" s="726" t="s">
        <v>140</v>
      </c>
      <c r="E6" s="523"/>
      <c r="F6" s="523"/>
      <c r="G6" s="523"/>
      <c r="H6" s="524"/>
      <c r="I6" s="530"/>
      <c r="J6" s="474"/>
    </row>
    <row r="7" spans="1:11" ht="15.2" customHeight="1">
      <c r="B7" s="528"/>
      <c r="C7" s="528"/>
      <c r="D7" s="727" t="s">
        <v>4</v>
      </c>
      <c r="E7" s="528"/>
      <c r="F7" s="528"/>
      <c r="G7" s="528"/>
      <c r="H7" s="529"/>
      <c r="I7" s="530"/>
      <c r="J7" s="474"/>
    </row>
    <row r="8" spans="1:11">
      <c r="B8" s="340"/>
      <c r="C8" s="340"/>
      <c r="D8" s="340"/>
      <c r="E8" s="340"/>
      <c r="F8" s="370"/>
      <c r="G8" s="370"/>
      <c r="H8" s="340"/>
    </row>
    <row r="9" spans="1:11" ht="15.2" customHeight="1">
      <c r="A9" s="1"/>
      <c r="B9" s="711" t="s">
        <v>237</v>
      </c>
      <c r="C9" s="712" t="s">
        <v>275</v>
      </c>
      <c r="D9" s="712"/>
      <c r="E9" s="712"/>
      <c r="F9" s="712"/>
      <c r="G9" s="712"/>
      <c r="H9" s="712" t="s">
        <v>280</v>
      </c>
      <c r="I9" s="43"/>
    </row>
    <row r="10" spans="1:11" ht="24.2" customHeight="1">
      <c r="A10" s="1"/>
      <c r="B10" s="713"/>
      <c r="C10" s="712" t="s">
        <v>276</v>
      </c>
      <c r="D10" s="712" t="s">
        <v>277</v>
      </c>
      <c r="E10" s="712" t="s">
        <v>226</v>
      </c>
      <c r="F10" s="714" t="s">
        <v>228</v>
      </c>
      <c r="G10" s="714" t="s">
        <v>279</v>
      </c>
      <c r="H10" s="712"/>
      <c r="I10" s="43"/>
    </row>
    <row r="11" spans="1:11" ht="18.2" customHeight="1">
      <c r="A11" s="1"/>
      <c r="B11" s="713"/>
      <c r="C11" s="712">
        <v>1</v>
      </c>
      <c r="D11" s="712">
        <v>2</v>
      </c>
      <c r="E11" s="712" t="s">
        <v>278</v>
      </c>
      <c r="F11" s="712">
        <v>4</v>
      </c>
      <c r="G11" s="712">
        <v>5</v>
      </c>
      <c r="H11" s="712" t="s">
        <v>281</v>
      </c>
      <c r="I11" s="43"/>
    </row>
    <row r="12" spans="1:11" ht="15.2" customHeight="1">
      <c r="A12" s="1"/>
      <c r="B12" s="706" t="s">
        <v>156</v>
      </c>
      <c r="C12" s="715">
        <f>SUM(C13:C19)</f>
        <v>3217314</v>
      </c>
      <c r="D12" s="715">
        <f>SUM(D13:D19)</f>
        <v>1030285.57</v>
      </c>
      <c r="E12" s="715">
        <f>SUM(E13:E19)</f>
        <v>4247599.57</v>
      </c>
      <c r="F12" s="715">
        <f>SUM(F13:F19)</f>
        <v>4247599.57</v>
      </c>
      <c r="G12" s="715">
        <f>SUM(G13:G19)</f>
        <v>4247599.57</v>
      </c>
      <c r="H12" s="715">
        <f t="shared" ref="H12:H43" si="0">E12-F12</f>
        <v>0</v>
      </c>
      <c r="I12" s="43"/>
      <c r="J12" s="371"/>
    </row>
    <row r="13" spans="1:11" ht="15.75">
      <c r="A13" s="1"/>
      <c r="B13" s="707" t="s">
        <v>291</v>
      </c>
      <c r="C13" s="716">
        <v>0</v>
      </c>
      <c r="D13" s="716">
        <v>0</v>
      </c>
      <c r="E13" s="716">
        <v>0</v>
      </c>
      <c r="F13" s="716">
        <v>0</v>
      </c>
      <c r="G13" s="716">
        <v>0</v>
      </c>
      <c r="H13" s="717">
        <f t="shared" si="0"/>
        <v>0</v>
      </c>
      <c r="I13" s="43"/>
      <c r="J13" s="371"/>
      <c r="K13" s="372"/>
    </row>
    <row r="14" spans="1:11" ht="15.75">
      <c r="A14" s="1"/>
      <c r="B14" s="707" t="s">
        <v>292</v>
      </c>
      <c r="C14" s="716">
        <v>3217314</v>
      </c>
      <c r="D14" s="716">
        <v>1030285.57</v>
      </c>
      <c r="E14" s="716">
        <v>4247599.57</v>
      </c>
      <c r="F14" s="716">
        <v>4247599.57</v>
      </c>
      <c r="G14" s="716">
        <v>4247599.57</v>
      </c>
      <c r="H14" s="717">
        <f t="shared" si="0"/>
        <v>0</v>
      </c>
      <c r="I14" s="43"/>
      <c r="J14" s="371"/>
    </row>
    <row r="15" spans="1:11" ht="15.75">
      <c r="A15" s="1"/>
      <c r="B15" s="707" t="s">
        <v>293</v>
      </c>
      <c r="C15" s="716">
        <v>0</v>
      </c>
      <c r="D15" s="716">
        <v>0</v>
      </c>
      <c r="E15" s="716">
        <v>0</v>
      </c>
      <c r="F15" s="716">
        <v>0</v>
      </c>
      <c r="G15" s="716">
        <v>0</v>
      </c>
      <c r="H15" s="717">
        <f t="shared" si="0"/>
        <v>0</v>
      </c>
      <c r="I15" s="43"/>
      <c r="J15" s="371"/>
      <c r="K15" s="372"/>
    </row>
    <row r="16" spans="1:11" ht="15.75">
      <c r="A16" s="1"/>
      <c r="B16" s="707" t="s">
        <v>294</v>
      </c>
      <c r="C16" s="716">
        <v>0</v>
      </c>
      <c r="D16" s="716">
        <v>0</v>
      </c>
      <c r="E16" s="716">
        <v>0</v>
      </c>
      <c r="F16" s="716">
        <v>0</v>
      </c>
      <c r="G16" s="716">
        <v>0</v>
      </c>
      <c r="H16" s="717">
        <f t="shared" si="0"/>
        <v>0</v>
      </c>
      <c r="I16" s="43"/>
      <c r="J16" s="371"/>
      <c r="K16" s="372"/>
    </row>
    <row r="17" spans="1:11" ht="15.75">
      <c r="A17" s="1"/>
      <c r="B17" s="707" t="s">
        <v>295</v>
      </c>
      <c r="C17" s="716">
        <v>0</v>
      </c>
      <c r="D17" s="716">
        <v>0</v>
      </c>
      <c r="E17" s="716">
        <v>0</v>
      </c>
      <c r="F17" s="716">
        <v>0</v>
      </c>
      <c r="G17" s="716">
        <v>0</v>
      </c>
      <c r="H17" s="717">
        <f t="shared" si="0"/>
        <v>0</v>
      </c>
      <c r="I17" s="43"/>
      <c r="J17" s="371"/>
      <c r="K17" s="372"/>
    </row>
    <row r="18" spans="1:11" ht="15.75">
      <c r="A18" s="1"/>
      <c r="B18" s="707" t="s">
        <v>296</v>
      </c>
      <c r="C18" s="716">
        <v>0</v>
      </c>
      <c r="D18" s="716">
        <v>0</v>
      </c>
      <c r="E18" s="716">
        <v>0</v>
      </c>
      <c r="F18" s="716">
        <v>0</v>
      </c>
      <c r="G18" s="716">
        <v>0</v>
      </c>
      <c r="H18" s="717">
        <f t="shared" si="0"/>
        <v>0</v>
      </c>
      <c r="I18" s="43"/>
      <c r="J18" s="371"/>
      <c r="K18" s="372"/>
    </row>
    <row r="19" spans="1:11" ht="15.75">
      <c r="A19" s="1"/>
      <c r="B19" s="707" t="s">
        <v>297</v>
      </c>
      <c r="C19" s="716">
        <v>0</v>
      </c>
      <c r="D19" s="716">
        <v>0</v>
      </c>
      <c r="E19" s="716">
        <v>0</v>
      </c>
      <c r="F19" s="716">
        <v>0</v>
      </c>
      <c r="G19" s="716">
        <v>0</v>
      </c>
      <c r="H19" s="717">
        <f t="shared" si="0"/>
        <v>0</v>
      </c>
      <c r="I19" s="43"/>
      <c r="J19" s="371"/>
      <c r="K19" s="372"/>
    </row>
    <row r="20" spans="1:11" ht="15.2" customHeight="1">
      <c r="A20" s="1"/>
      <c r="B20" s="708" t="s">
        <v>31</v>
      </c>
      <c r="C20" s="717">
        <f>SUM(C21:C29)</f>
        <v>285600</v>
      </c>
      <c r="D20" s="717">
        <f>SUM(D21:D29)</f>
        <v>748631.76</v>
      </c>
      <c r="E20" s="717">
        <f>SUM(E21:E29)</f>
        <v>1034231.76</v>
      </c>
      <c r="F20" s="717">
        <f>SUM(F21:F29)</f>
        <v>1034231.76</v>
      </c>
      <c r="G20" s="717">
        <f>SUM(G21:G29)</f>
        <v>1034231.76</v>
      </c>
      <c r="H20" s="717">
        <f t="shared" si="0"/>
        <v>0</v>
      </c>
      <c r="I20" s="43"/>
      <c r="J20" s="371"/>
    </row>
    <row r="21" spans="1:11" ht="31.5">
      <c r="A21" s="1"/>
      <c r="B21" s="707" t="s">
        <v>298</v>
      </c>
      <c r="C21" s="716">
        <v>90000</v>
      </c>
      <c r="D21" s="716">
        <v>280828.34999999998</v>
      </c>
      <c r="E21" s="716">
        <v>370828.35</v>
      </c>
      <c r="F21" s="716">
        <v>370828.35</v>
      </c>
      <c r="G21" s="716">
        <v>370828.35</v>
      </c>
      <c r="H21" s="717">
        <f t="shared" si="0"/>
        <v>0</v>
      </c>
      <c r="I21" s="43"/>
      <c r="J21" s="371"/>
      <c r="K21" s="372"/>
    </row>
    <row r="22" spans="1:11" ht="15.75">
      <c r="A22" s="1"/>
      <c r="B22" s="707" t="s">
        <v>299</v>
      </c>
      <c r="C22" s="716">
        <v>36000</v>
      </c>
      <c r="D22" s="716">
        <v>205905.81</v>
      </c>
      <c r="E22" s="716">
        <v>241905.81</v>
      </c>
      <c r="F22" s="716">
        <v>241905.81</v>
      </c>
      <c r="G22" s="716">
        <v>241905.81</v>
      </c>
      <c r="H22" s="717">
        <f t="shared" si="0"/>
        <v>0</v>
      </c>
      <c r="I22" s="43"/>
      <c r="J22" s="371"/>
      <c r="K22" s="372"/>
    </row>
    <row r="23" spans="1:11" ht="15.75">
      <c r="A23" s="1"/>
      <c r="B23" s="707" t="s">
        <v>300</v>
      </c>
      <c r="C23" s="716">
        <v>0</v>
      </c>
      <c r="D23" s="716">
        <v>0</v>
      </c>
      <c r="E23" s="716">
        <v>0</v>
      </c>
      <c r="F23" s="716">
        <v>0</v>
      </c>
      <c r="G23" s="716">
        <v>0</v>
      </c>
      <c r="H23" s="717">
        <f t="shared" si="0"/>
        <v>0</v>
      </c>
      <c r="I23" s="43"/>
      <c r="J23" s="371"/>
      <c r="K23" s="372"/>
    </row>
    <row r="24" spans="1:11" ht="15.75">
      <c r="A24" s="1"/>
      <c r="B24" s="707" t="s">
        <v>301</v>
      </c>
      <c r="C24" s="716">
        <v>0</v>
      </c>
      <c r="D24" s="716">
        <v>31303.42</v>
      </c>
      <c r="E24" s="716">
        <v>31303.42</v>
      </c>
      <c r="F24" s="716">
        <v>31303.42</v>
      </c>
      <c r="G24" s="716">
        <v>31303.42</v>
      </c>
      <c r="H24" s="717">
        <f t="shared" si="0"/>
        <v>0</v>
      </c>
      <c r="I24" s="43"/>
      <c r="J24" s="371"/>
      <c r="K24" s="372"/>
    </row>
    <row r="25" spans="1:11" ht="15.75">
      <c r="A25" s="1"/>
      <c r="B25" s="707" t="s">
        <v>302</v>
      </c>
      <c r="C25" s="716">
        <v>0</v>
      </c>
      <c r="D25" s="716">
        <v>0</v>
      </c>
      <c r="E25" s="716">
        <v>0</v>
      </c>
      <c r="F25" s="716">
        <v>0</v>
      </c>
      <c r="G25" s="716">
        <v>0</v>
      </c>
      <c r="H25" s="717">
        <f t="shared" si="0"/>
        <v>0</v>
      </c>
      <c r="I25" s="43"/>
      <c r="J25" s="371"/>
      <c r="K25" s="372"/>
    </row>
    <row r="26" spans="1:11" ht="15.75">
      <c r="A26" s="1"/>
      <c r="B26" s="707" t="s">
        <v>303</v>
      </c>
      <c r="C26" s="716">
        <v>120000</v>
      </c>
      <c r="D26" s="716">
        <v>57820.92</v>
      </c>
      <c r="E26" s="716">
        <v>177820.92</v>
      </c>
      <c r="F26" s="716">
        <v>177820.92</v>
      </c>
      <c r="G26" s="716">
        <v>177820.92</v>
      </c>
      <c r="H26" s="717">
        <f t="shared" si="0"/>
        <v>0</v>
      </c>
      <c r="I26" s="43"/>
      <c r="J26" s="371"/>
      <c r="K26" s="372"/>
    </row>
    <row r="27" spans="1:11" ht="15.75">
      <c r="A27" s="1"/>
      <c r="B27" s="707" t="s">
        <v>304</v>
      </c>
      <c r="C27" s="716">
        <v>36000</v>
      </c>
      <c r="D27" s="716">
        <v>108995.14</v>
      </c>
      <c r="E27" s="716">
        <v>144995.14000000001</v>
      </c>
      <c r="F27" s="716">
        <v>144995.14000000001</v>
      </c>
      <c r="G27" s="716">
        <v>144995.14000000001</v>
      </c>
      <c r="H27" s="717">
        <f t="shared" si="0"/>
        <v>0</v>
      </c>
      <c r="I27" s="43"/>
      <c r="J27" s="371"/>
      <c r="K27" s="372"/>
    </row>
    <row r="28" spans="1:11" ht="15.75">
      <c r="A28" s="1"/>
      <c r="B28" s="707" t="s">
        <v>305</v>
      </c>
      <c r="C28" s="716">
        <v>0</v>
      </c>
      <c r="D28" s="716">
        <v>0</v>
      </c>
      <c r="E28" s="716">
        <v>0</v>
      </c>
      <c r="F28" s="716">
        <v>0</v>
      </c>
      <c r="G28" s="716">
        <v>0</v>
      </c>
      <c r="H28" s="717">
        <f t="shared" si="0"/>
        <v>0</v>
      </c>
      <c r="I28" s="43"/>
      <c r="J28" s="371"/>
      <c r="K28" s="372"/>
    </row>
    <row r="29" spans="1:11" ht="15.75">
      <c r="A29" s="1"/>
      <c r="B29" s="707" t="s">
        <v>306</v>
      </c>
      <c r="C29" s="716">
        <v>3600</v>
      </c>
      <c r="D29" s="716">
        <v>63778.12</v>
      </c>
      <c r="E29" s="716">
        <v>67378.12</v>
      </c>
      <c r="F29" s="716">
        <v>67378.12</v>
      </c>
      <c r="G29" s="716">
        <v>67378.12</v>
      </c>
      <c r="H29" s="717">
        <f t="shared" si="0"/>
        <v>0</v>
      </c>
      <c r="I29" s="43"/>
      <c r="J29" s="371"/>
      <c r="K29" s="372"/>
    </row>
    <row r="30" spans="1:11" ht="15.2" customHeight="1">
      <c r="A30" s="1"/>
      <c r="B30" s="708" t="s">
        <v>32</v>
      </c>
      <c r="C30" s="717">
        <f>SUM(C31:C39)</f>
        <v>857200</v>
      </c>
      <c r="D30" s="717">
        <f>SUM(D31:D39)</f>
        <v>1871776.5299999998</v>
      </c>
      <c r="E30" s="717">
        <f>SUM(E31:E39)</f>
        <v>2728976.53</v>
      </c>
      <c r="F30" s="717">
        <f>SUM(F31:F39)</f>
        <v>2728976.53</v>
      </c>
      <c r="G30" s="717">
        <f>SUM(G31:G39)</f>
        <v>2728976.53</v>
      </c>
      <c r="H30" s="717">
        <f t="shared" si="0"/>
        <v>0</v>
      </c>
      <c r="I30" s="43"/>
      <c r="J30" s="371"/>
    </row>
    <row r="31" spans="1:11" ht="15.75">
      <c r="A31" s="1"/>
      <c r="B31" s="707" t="s">
        <v>307</v>
      </c>
      <c r="C31" s="716">
        <v>56000</v>
      </c>
      <c r="D31" s="716">
        <v>-29258.71</v>
      </c>
      <c r="E31" s="716">
        <v>26741.29</v>
      </c>
      <c r="F31" s="716">
        <v>26741.29</v>
      </c>
      <c r="G31" s="716">
        <v>26741.29</v>
      </c>
      <c r="H31" s="717">
        <f t="shared" si="0"/>
        <v>0</v>
      </c>
      <c r="I31" s="43"/>
      <c r="J31" s="371"/>
      <c r="K31" s="372"/>
    </row>
    <row r="32" spans="1:11" ht="15.75">
      <c r="A32" s="1"/>
      <c r="B32" s="707" t="s">
        <v>308</v>
      </c>
      <c r="C32" s="716">
        <v>560000</v>
      </c>
      <c r="D32" s="716">
        <v>640552.97</v>
      </c>
      <c r="E32" s="716">
        <v>1200552.97</v>
      </c>
      <c r="F32" s="716">
        <v>1200552.97</v>
      </c>
      <c r="G32" s="716">
        <v>1200552.97</v>
      </c>
      <c r="H32" s="717">
        <f t="shared" si="0"/>
        <v>0</v>
      </c>
      <c r="I32" s="43"/>
      <c r="J32" s="371"/>
      <c r="K32" s="372"/>
    </row>
    <row r="33" spans="1:11" ht="15.75">
      <c r="A33" s="1"/>
      <c r="B33" s="707" t="s">
        <v>309</v>
      </c>
      <c r="C33" s="716">
        <v>40000</v>
      </c>
      <c r="D33" s="716">
        <v>78026.33</v>
      </c>
      <c r="E33" s="716">
        <v>118026.33</v>
      </c>
      <c r="F33" s="716">
        <v>118026.33</v>
      </c>
      <c r="G33" s="716">
        <v>118026.33</v>
      </c>
      <c r="H33" s="717">
        <f t="shared" si="0"/>
        <v>0</v>
      </c>
      <c r="I33" s="43"/>
      <c r="J33" s="371"/>
      <c r="K33" s="372"/>
    </row>
    <row r="34" spans="1:11" ht="15.75">
      <c r="A34" s="1"/>
      <c r="B34" s="707" t="s">
        <v>310</v>
      </c>
      <c r="C34" s="716">
        <v>18000</v>
      </c>
      <c r="D34" s="716">
        <v>28147.69</v>
      </c>
      <c r="E34" s="716">
        <v>46147.69</v>
      </c>
      <c r="F34" s="716">
        <v>46147.69</v>
      </c>
      <c r="G34" s="716">
        <v>46147.69</v>
      </c>
      <c r="H34" s="717">
        <f t="shared" si="0"/>
        <v>0</v>
      </c>
      <c r="I34" s="43"/>
      <c r="J34" s="371"/>
      <c r="K34" s="372"/>
    </row>
    <row r="35" spans="1:11" ht="31.5">
      <c r="A35" s="1"/>
      <c r="B35" s="707" t="s">
        <v>311</v>
      </c>
      <c r="C35" s="716">
        <v>30000</v>
      </c>
      <c r="D35" s="716">
        <v>192865.49</v>
      </c>
      <c r="E35" s="716">
        <v>222865.49</v>
      </c>
      <c r="F35" s="716">
        <v>222865.49</v>
      </c>
      <c r="G35" s="716">
        <v>222865.49</v>
      </c>
      <c r="H35" s="717">
        <f t="shared" si="0"/>
        <v>0</v>
      </c>
      <c r="I35" s="43"/>
      <c r="J35" s="371"/>
      <c r="K35" s="372"/>
    </row>
    <row r="36" spans="1:11" ht="15.75">
      <c r="A36" s="1"/>
      <c r="B36" s="707" t="s">
        <v>312</v>
      </c>
      <c r="C36" s="716">
        <v>50000</v>
      </c>
      <c r="D36" s="716">
        <v>34856.81</v>
      </c>
      <c r="E36" s="716">
        <v>84856.81</v>
      </c>
      <c r="F36" s="716">
        <v>84856.81</v>
      </c>
      <c r="G36" s="716">
        <v>84856.81</v>
      </c>
      <c r="H36" s="717">
        <f t="shared" si="0"/>
        <v>0</v>
      </c>
      <c r="I36" s="43"/>
      <c r="J36" s="371"/>
      <c r="K36" s="372"/>
    </row>
    <row r="37" spans="1:11" ht="15.75">
      <c r="A37" s="1"/>
      <c r="B37" s="707" t="s">
        <v>313</v>
      </c>
      <c r="C37" s="716">
        <v>60000</v>
      </c>
      <c r="D37" s="716">
        <v>184338.48</v>
      </c>
      <c r="E37" s="716">
        <v>244338.48</v>
      </c>
      <c r="F37" s="716">
        <v>244338.48</v>
      </c>
      <c r="G37" s="716">
        <v>244338.48</v>
      </c>
      <c r="H37" s="717">
        <f t="shared" si="0"/>
        <v>0</v>
      </c>
      <c r="I37" s="43"/>
      <c r="J37" s="371"/>
      <c r="K37" s="372"/>
    </row>
    <row r="38" spans="1:11" ht="15.75">
      <c r="A38" s="1"/>
      <c r="B38" s="707" t="s">
        <v>314</v>
      </c>
      <c r="C38" s="716">
        <v>33200</v>
      </c>
      <c r="D38" s="716">
        <v>731629.99</v>
      </c>
      <c r="E38" s="716">
        <v>764829.99</v>
      </c>
      <c r="F38" s="716">
        <v>764829.99</v>
      </c>
      <c r="G38" s="716">
        <v>764829.99</v>
      </c>
      <c r="H38" s="717">
        <f t="shared" si="0"/>
        <v>0</v>
      </c>
      <c r="I38" s="43"/>
      <c r="J38" s="371"/>
      <c r="K38" s="372"/>
    </row>
    <row r="39" spans="1:11" ht="15.75">
      <c r="A39" s="1"/>
      <c r="B39" s="707" t="s">
        <v>315</v>
      </c>
      <c r="C39" s="716">
        <v>10000</v>
      </c>
      <c r="D39" s="716">
        <v>10617.48</v>
      </c>
      <c r="E39" s="716">
        <v>20617.48</v>
      </c>
      <c r="F39" s="716">
        <v>20617.48</v>
      </c>
      <c r="G39" s="716">
        <v>20617.48</v>
      </c>
      <c r="H39" s="717">
        <f t="shared" si="0"/>
        <v>0</v>
      </c>
      <c r="I39" s="43"/>
      <c r="J39" s="371"/>
      <c r="K39" s="372"/>
    </row>
    <row r="40" spans="1:11" ht="15.2" customHeight="1">
      <c r="A40" s="1"/>
      <c r="B40" s="708" t="s">
        <v>33</v>
      </c>
      <c r="C40" s="717">
        <f>SUM(C41:C49)</f>
        <v>5000000</v>
      </c>
      <c r="D40" s="717">
        <f>SUM(D41:D49)</f>
        <v>1465227.74</v>
      </c>
      <c r="E40" s="717">
        <f>SUM(E41:E49)</f>
        <v>6465227.7400000002</v>
      </c>
      <c r="F40" s="717">
        <f>SUM(F41:F49)</f>
        <v>6465227.7400000002</v>
      </c>
      <c r="G40" s="717">
        <f>SUM(G41:G49)</f>
        <v>6465227.7400000002</v>
      </c>
      <c r="H40" s="717">
        <f t="shared" si="0"/>
        <v>0</v>
      </c>
      <c r="I40" s="43"/>
      <c r="J40" s="371"/>
    </row>
    <row r="41" spans="1:11" ht="15.75">
      <c r="A41" s="1"/>
      <c r="B41" s="707" t="s">
        <v>34</v>
      </c>
      <c r="C41" s="716">
        <v>0</v>
      </c>
      <c r="D41" s="716">
        <v>0</v>
      </c>
      <c r="E41" s="716">
        <v>0</v>
      </c>
      <c r="F41" s="716">
        <v>0</v>
      </c>
      <c r="G41" s="716">
        <v>0</v>
      </c>
      <c r="H41" s="717">
        <f t="shared" si="0"/>
        <v>0</v>
      </c>
      <c r="I41" s="43"/>
      <c r="J41" s="371"/>
    </row>
    <row r="42" spans="1:11" ht="15.75">
      <c r="A42" s="1"/>
      <c r="B42" s="707" t="s">
        <v>35</v>
      </c>
      <c r="C42" s="716">
        <v>0</v>
      </c>
      <c r="D42" s="716">
        <v>0</v>
      </c>
      <c r="E42" s="716">
        <v>0</v>
      </c>
      <c r="F42" s="716">
        <v>0</v>
      </c>
      <c r="G42" s="716">
        <v>0</v>
      </c>
      <c r="H42" s="717">
        <f t="shared" si="0"/>
        <v>0</v>
      </c>
      <c r="I42" s="43"/>
      <c r="J42" s="371"/>
    </row>
    <row r="43" spans="1:11" ht="15.75">
      <c r="A43" s="1"/>
      <c r="B43" s="707" t="s">
        <v>36</v>
      </c>
      <c r="C43" s="716">
        <v>0</v>
      </c>
      <c r="D43" s="716">
        <v>0</v>
      </c>
      <c r="E43" s="716">
        <v>0</v>
      </c>
      <c r="F43" s="716">
        <v>0</v>
      </c>
      <c r="G43" s="716">
        <v>0</v>
      </c>
      <c r="H43" s="717">
        <f t="shared" si="0"/>
        <v>0</v>
      </c>
      <c r="I43" s="43"/>
      <c r="J43" s="371"/>
    </row>
    <row r="44" spans="1:11" ht="15.75">
      <c r="A44" s="1"/>
      <c r="B44" s="707" t="s">
        <v>37</v>
      </c>
      <c r="C44" s="716">
        <v>5000000</v>
      </c>
      <c r="D44" s="716">
        <v>1462655.74</v>
      </c>
      <c r="E44" s="716">
        <v>6462655.7400000002</v>
      </c>
      <c r="F44" s="716">
        <v>6462655.7400000002</v>
      </c>
      <c r="G44" s="716">
        <v>6462655.7400000002</v>
      </c>
      <c r="H44" s="717">
        <f t="shared" ref="H44:H75" si="1">E44-F44</f>
        <v>0</v>
      </c>
      <c r="I44" s="43"/>
      <c r="J44" s="371"/>
    </row>
    <row r="45" spans="1:11" ht="15.75">
      <c r="A45" s="1"/>
      <c r="B45" s="707" t="s">
        <v>38</v>
      </c>
      <c r="C45" s="716">
        <v>0</v>
      </c>
      <c r="D45" s="716">
        <v>0</v>
      </c>
      <c r="E45" s="716">
        <v>0</v>
      </c>
      <c r="F45" s="716">
        <v>0</v>
      </c>
      <c r="G45" s="716">
        <v>0</v>
      </c>
      <c r="H45" s="717">
        <f t="shared" si="1"/>
        <v>0</v>
      </c>
      <c r="I45" s="43"/>
      <c r="J45" s="371"/>
    </row>
    <row r="46" spans="1:11" ht="15.75">
      <c r="A46" s="1"/>
      <c r="B46" s="707" t="s">
        <v>316</v>
      </c>
      <c r="C46" s="716">
        <v>0</v>
      </c>
      <c r="D46" s="716">
        <v>0</v>
      </c>
      <c r="E46" s="716">
        <v>0</v>
      </c>
      <c r="F46" s="716">
        <v>0</v>
      </c>
      <c r="G46" s="716">
        <v>0</v>
      </c>
      <c r="H46" s="717">
        <f t="shared" si="1"/>
        <v>0</v>
      </c>
      <c r="I46" s="43"/>
      <c r="J46" s="371"/>
    </row>
    <row r="47" spans="1:11" ht="15.75">
      <c r="A47" s="1"/>
      <c r="B47" s="707" t="s">
        <v>40</v>
      </c>
      <c r="C47" s="716">
        <v>0</v>
      </c>
      <c r="D47" s="716">
        <v>0</v>
      </c>
      <c r="E47" s="716">
        <v>0</v>
      </c>
      <c r="F47" s="716">
        <v>0</v>
      </c>
      <c r="G47" s="716">
        <v>0</v>
      </c>
      <c r="H47" s="717">
        <f t="shared" si="1"/>
        <v>0</v>
      </c>
      <c r="I47" s="43"/>
      <c r="J47" s="371"/>
    </row>
    <row r="48" spans="1:11" ht="15.75">
      <c r="A48" s="1"/>
      <c r="B48" s="707" t="s">
        <v>41</v>
      </c>
      <c r="C48" s="716">
        <v>0</v>
      </c>
      <c r="D48" s="716">
        <v>2572</v>
      </c>
      <c r="E48" s="716">
        <v>2572</v>
      </c>
      <c r="F48" s="716">
        <v>2572</v>
      </c>
      <c r="G48" s="716">
        <v>2572</v>
      </c>
      <c r="H48" s="717">
        <f t="shared" si="1"/>
        <v>0</v>
      </c>
      <c r="I48" s="43"/>
      <c r="J48" s="371"/>
    </row>
    <row r="49" spans="1:11" ht="15.75">
      <c r="A49" s="1"/>
      <c r="B49" s="707" t="s">
        <v>42</v>
      </c>
      <c r="C49" s="716">
        <v>0</v>
      </c>
      <c r="D49" s="716">
        <v>0</v>
      </c>
      <c r="E49" s="716">
        <v>0</v>
      </c>
      <c r="F49" s="716">
        <v>0</v>
      </c>
      <c r="G49" s="716">
        <v>0</v>
      </c>
      <c r="H49" s="717">
        <f t="shared" si="1"/>
        <v>0</v>
      </c>
      <c r="I49" s="43"/>
      <c r="J49" s="371"/>
    </row>
    <row r="50" spans="1:11" ht="15.2" customHeight="1">
      <c r="A50" s="1"/>
      <c r="B50" s="708" t="s">
        <v>288</v>
      </c>
      <c r="C50" s="717">
        <f>SUM(C51:C59)</f>
        <v>0</v>
      </c>
      <c r="D50" s="717">
        <f>SUM(D51:D59)</f>
        <v>104078.39999999999</v>
      </c>
      <c r="E50" s="717">
        <f>SUM(E51:E59)</f>
        <v>104078.39999999999</v>
      </c>
      <c r="F50" s="717">
        <f>SUM(F51:F59)</f>
        <v>104078.39999999999</v>
      </c>
      <c r="G50" s="717">
        <f>SUM(G51:G59)</f>
        <v>104078.39999999999</v>
      </c>
      <c r="H50" s="717">
        <f t="shared" si="1"/>
        <v>0</v>
      </c>
      <c r="I50" s="43"/>
      <c r="J50" s="371"/>
    </row>
    <row r="51" spans="1:11" ht="15.75">
      <c r="A51" s="1"/>
      <c r="B51" s="707" t="s">
        <v>317</v>
      </c>
      <c r="C51" s="716">
        <v>0</v>
      </c>
      <c r="D51" s="716">
        <v>68058.399999999994</v>
      </c>
      <c r="E51" s="716">
        <v>68058.399999999994</v>
      </c>
      <c r="F51" s="716">
        <v>68058.399999999994</v>
      </c>
      <c r="G51" s="716">
        <v>68058.399999999994</v>
      </c>
      <c r="H51" s="717">
        <f t="shared" si="1"/>
        <v>0</v>
      </c>
      <c r="I51" s="43"/>
      <c r="J51" s="371"/>
      <c r="K51" s="372"/>
    </row>
    <row r="52" spans="1:11" ht="15.75">
      <c r="A52" s="1"/>
      <c r="B52" s="707" t="s">
        <v>318</v>
      </c>
      <c r="C52" s="716">
        <v>0</v>
      </c>
      <c r="D52" s="716">
        <v>26670</v>
      </c>
      <c r="E52" s="716">
        <v>26670</v>
      </c>
      <c r="F52" s="716">
        <v>26670</v>
      </c>
      <c r="G52" s="716">
        <v>26670</v>
      </c>
      <c r="H52" s="717">
        <f t="shared" si="1"/>
        <v>0</v>
      </c>
      <c r="I52" s="43"/>
      <c r="J52" s="371"/>
    </row>
    <row r="53" spans="1:11" ht="15.75">
      <c r="A53" s="1"/>
      <c r="B53" s="707" t="s">
        <v>319</v>
      </c>
      <c r="C53" s="716">
        <v>0</v>
      </c>
      <c r="D53" s="716">
        <v>0</v>
      </c>
      <c r="E53" s="716">
        <v>0</v>
      </c>
      <c r="F53" s="716">
        <v>0</v>
      </c>
      <c r="G53" s="716">
        <v>0</v>
      </c>
      <c r="H53" s="717">
        <f t="shared" si="1"/>
        <v>0</v>
      </c>
      <c r="I53" s="43"/>
      <c r="J53" s="371"/>
    </row>
    <row r="54" spans="1:11" ht="15.75">
      <c r="A54" s="1"/>
      <c r="B54" s="707" t="s">
        <v>320</v>
      </c>
      <c r="C54" s="716">
        <v>0</v>
      </c>
      <c r="D54" s="716">
        <v>0</v>
      </c>
      <c r="E54" s="716">
        <v>0</v>
      </c>
      <c r="F54" s="716">
        <v>0</v>
      </c>
      <c r="G54" s="716">
        <v>0</v>
      </c>
      <c r="H54" s="717">
        <f t="shared" si="1"/>
        <v>0</v>
      </c>
      <c r="I54" s="43"/>
      <c r="J54" s="371"/>
    </row>
    <row r="55" spans="1:11" ht="15.75">
      <c r="A55" s="1"/>
      <c r="B55" s="707" t="s">
        <v>321</v>
      </c>
      <c r="C55" s="716">
        <v>0</v>
      </c>
      <c r="D55" s="716">
        <v>0</v>
      </c>
      <c r="E55" s="716">
        <v>0</v>
      </c>
      <c r="F55" s="716">
        <v>0</v>
      </c>
      <c r="G55" s="716">
        <v>0</v>
      </c>
      <c r="H55" s="717">
        <f t="shared" si="1"/>
        <v>0</v>
      </c>
      <c r="I55" s="43"/>
      <c r="J55" s="371"/>
    </row>
    <row r="56" spans="1:11" ht="15.75">
      <c r="A56" s="1"/>
      <c r="B56" s="707" t="s">
        <v>322</v>
      </c>
      <c r="C56" s="716">
        <v>0</v>
      </c>
      <c r="D56" s="716">
        <v>9350</v>
      </c>
      <c r="E56" s="716">
        <v>9350</v>
      </c>
      <c r="F56" s="716">
        <v>9350</v>
      </c>
      <c r="G56" s="716">
        <v>9350</v>
      </c>
      <c r="H56" s="717">
        <f t="shared" si="1"/>
        <v>0</v>
      </c>
      <c r="I56" s="43"/>
      <c r="J56" s="371"/>
    </row>
    <row r="57" spans="1:11" ht="15.75">
      <c r="A57" s="1"/>
      <c r="B57" s="707" t="s">
        <v>323</v>
      </c>
      <c r="C57" s="716">
        <v>0</v>
      </c>
      <c r="D57" s="716">
        <v>0</v>
      </c>
      <c r="E57" s="716">
        <v>0</v>
      </c>
      <c r="F57" s="716">
        <v>0</v>
      </c>
      <c r="G57" s="716">
        <v>0</v>
      </c>
      <c r="H57" s="717">
        <f t="shared" si="1"/>
        <v>0</v>
      </c>
      <c r="I57" s="43"/>
      <c r="J57" s="371"/>
    </row>
    <row r="58" spans="1:11" ht="15.75">
      <c r="A58" s="1"/>
      <c r="B58" s="707" t="s">
        <v>324</v>
      </c>
      <c r="C58" s="716">
        <v>0</v>
      </c>
      <c r="D58" s="716">
        <v>0</v>
      </c>
      <c r="E58" s="716">
        <v>0</v>
      </c>
      <c r="F58" s="716">
        <v>0</v>
      </c>
      <c r="G58" s="716">
        <v>0</v>
      </c>
      <c r="H58" s="717">
        <f t="shared" si="1"/>
        <v>0</v>
      </c>
      <c r="I58" s="43"/>
      <c r="J58" s="371"/>
    </row>
    <row r="59" spans="1:11" ht="15.75">
      <c r="A59" s="1"/>
      <c r="B59" s="707" t="s">
        <v>82</v>
      </c>
      <c r="C59" s="716">
        <v>0</v>
      </c>
      <c r="D59" s="716">
        <v>0</v>
      </c>
      <c r="E59" s="716">
        <v>0</v>
      </c>
      <c r="F59" s="716">
        <v>0</v>
      </c>
      <c r="G59" s="716">
        <v>0</v>
      </c>
      <c r="H59" s="717">
        <f t="shared" si="1"/>
        <v>0</v>
      </c>
      <c r="I59" s="43"/>
      <c r="J59" s="371"/>
    </row>
    <row r="60" spans="1:11" ht="15.2" customHeight="1">
      <c r="A60" s="1"/>
      <c r="B60" s="708" t="s">
        <v>60</v>
      </c>
      <c r="C60" s="717">
        <f>SUM(C61:C63)</f>
        <v>0</v>
      </c>
      <c r="D60" s="717">
        <f>SUM(D61:D63)</f>
        <v>0</v>
      </c>
      <c r="E60" s="717">
        <f>SUM(E61:E63)</f>
        <v>0</v>
      </c>
      <c r="F60" s="717">
        <f>SUM(F61:F63)</f>
        <v>0</v>
      </c>
      <c r="G60" s="717">
        <f>SUM(G61:G63)</f>
        <v>0</v>
      </c>
      <c r="H60" s="717">
        <f t="shared" si="1"/>
        <v>0</v>
      </c>
      <c r="I60" s="43"/>
      <c r="J60" s="371"/>
    </row>
    <row r="61" spans="1:11" ht="15.75">
      <c r="A61" s="1"/>
      <c r="B61" s="707" t="s">
        <v>325</v>
      </c>
      <c r="C61" s="716">
        <v>0</v>
      </c>
      <c r="D61" s="716">
        <v>0</v>
      </c>
      <c r="E61" s="716">
        <v>0</v>
      </c>
      <c r="F61" s="716">
        <v>0</v>
      </c>
      <c r="G61" s="716">
        <v>0</v>
      </c>
      <c r="H61" s="717">
        <f t="shared" si="1"/>
        <v>0</v>
      </c>
      <c r="I61" s="43"/>
      <c r="J61" s="371"/>
    </row>
    <row r="62" spans="1:11" ht="15.75">
      <c r="A62" s="1"/>
      <c r="B62" s="707" t="s">
        <v>326</v>
      </c>
      <c r="C62" s="716">
        <v>0</v>
      </c>
      <c r="D62" s="716">
        <v>0</v>
      </c>
      <c r="E62" s="716">
        <v>0</v>
      </c>
      <c r="F62" s="716">
        <v>0</v>
      </c>
      <c r="G62" s="716">
        <v>0</v>
      </c>
      <c r="H62" s="717">
        <f t="shared" si="1"/>
        <v>0</v>
      </c>
      <c r="I62" s="43"/>
      <c r="J62" s="371"/>
    </row>
    <row r="63" spans="1:11" ht="15.75">
      <c r="A63" s="1"/>
      <c r="B63" s="707" t="s">
        <v>327</v>
      </c>
      <c r="C63" s="716">
        <v>0</v>
      </c>
      <c r="D63" s="716">
        <v>0</v>
      </c>
      <c r="E63" s="716">
        <v>0</v>
      </c>
      <c r="F63" s="716">
        <v>0</v>
      </c>
      <c r="G63" s="716">
        <v>0</v>
      </c>
      <c r="H63" s="717">
        <f t="shared" si="1"/>
        <v>0</v>
      </c>
      <c r="I63" s="43"/>
      <c r="J63" s="371"/>
    </row>
    <row r="64" spans="1:11" ht="15.2" customHeight="1">
      <c r="A64" s="1"/>
      <c r="B64" s="708" t="s">
        <v>289</v>
      </c>
      <c r="C64" s="717">
        <f>SUM(C65:C71)</f>
        <v>0</v>
      </c>
      <c r="D64" s="717">
        <f>SUM(D65:D71)</f>
        <v>0</v>
      </c>
      <c r="E64" s="717">
        <f>SUM(E65:E71)</f>
        <v>0</v>
      </c>
      <c r="F64" s="717">
        <f>SUM(F65:F71)</f>
        <v>0</v>
      </c>
      <c r="G64" s="717">
        <f>SUM(G65:G71)</f>
        <v>0</v>
      </c>
      <c r="H64" s="717">
        <f t="shared" si="1"/>
        <v>0</v>
      </c>
      <c r="I64" s="43"/>
      <c r="J64" s="371"/>
    </row>
    <row r="65" spans="1:10" ht="15.75">
      <c r="A65" s="1"/>
      <c r="B65" s="707" t="s">
        <v>328</v>
      </c>
      <c r="C65" s="716">
        <v>0</v>
      </c>
      <c r="D65" s="716">
        <v>0</v>
      </c>
      <c r="E65" s="716">
        <v>0</v>
      </c>
      <c r="F65" s="716">
        <v>0</v>
      </c>
      <c r="G65" s="716">
        <v>0</v>
      </c>
      <c r="H65" s="717">
        <f t="shared" si="1"/>
        <v>0</v>
      </c>
      <c r="I65" s="43"/>
      <c r="J65" s="371"/>
    </row>
    <row r="66" spans="1:10" ht="15.75">
      <c r="A66" s="1"/>
      <c r="B66" s="707" t="s">
        <v>329</v>
      </c>
      <c r="C66" s="716">
        <v>0</v>
      </c>
      <c r="D66" s="716">
        <v>0</v>
      </c>
      <c r="E66" s="716">
        <v>0</v>
      </c>
      <c r="F66" s="716">
        <v>0</v>
      </c>
      <c r="G66" s="716">
        <v>0</v>
      </c>
      <c r="H66" s="717">
        <f t="shared" si="1"/>
        <v>0</v>
      </c>
      <c r="I66" s="43"/>
      <c r="J66" s="371"/>
    </row>
    <row r="67" spans="1:10" ht="15.75">
      <c r="A67" s="1"/>
      <c r="B67" s="707" t="s">
        <v>330</v>
      </c>
      <c r="C67" s="716">
        <v>0</v>
      </c>
      <c r="D67" s="716">
        <v>0</v>
      </c>
      <c r="E67" s="716">
        <v>0</v>
      </c>
      <c r="F67" s="716">
        <v>0</v>
      </c>
      <c r="G67" s="716">
        <v>0</v>
      </c>
      <c r="H67" s="717">
        <f t="shared" si="1"/>
        <v>0</v>
      </c>
      <c r="I67" s="43"/>
      <c r="J67" s="371"/>
    </row>
    <row r="68" spans="1:10" ht="15.75">
      <c r="A68" s="1"/>
      <c r="B68" s="707" t="s">
        <v>331</v>
      </c>
      <c r="C68" s="716">
        <v>0</v>
      </c>
      <c r="D68" s="716">
        <v>0</v>
      </c>
      <c r="E68" s="716">
        <v>0</v>
      </c>
      <c r="F68" s="716">
        <v>0</v>
      </c>
      <c r="G68" s="716">
        <v>0</v>
      </c>
      <c r="H68" s="717">
        <f t="shared" si="1"/>
        <v>0</v>
      </c>
      <c r="I68" s="43"/>
      <c r="J68" s="371"/>
    </row>
    <row r="69" spans="1:10" ht="15.75">
      <c r="A69" s="1"/>
      <c r="B69" s="707" t="s">
        <v>332</v>
      </c>
      <c r="C69" s="716">
        <v>0</v>
      </c>
      <c r="D69" s="716">
        <v>0</v>
      </c>
      <c r="E69" s="716">
        <v>0</v>
      </c>
      <c r="F69" s="716">
        <v>0</v>
      </c>
      <c r="G69" s="716">
        <v>0</v>
      </c>
      <c r="H69" s="717">
        <f t="shared" si="1"/>
        <v>0</v>
      </c>
      <c r="I69" s="43"/>
      <c r="J69" s="371"/>
    </row>
    <row r="70" spans="1:10" ht="15.75">
      <c r="A70" s="1"/>
      <c r="B70" s="707" t="s">
        <v>333</v>
      </c>
      <c r="C70" s="716">
        <v>0</v>
      </c>
      <c r="D70" s="716">
        <v>0</v>
      </c>
      <c r="E70" s="716">
        <v>0</v>
      </c>
      <c r="F70" s="716">
        <v>0</v>
      </c>
      <c r="G70" s="716">
        <v>0</v>
      </c>
      <c r="H70" s="717">
        <f t="shared" si="1"/>
        <v>0</v>
      </c>
      <c r="I70" s="43"/>
      <c r="J70" s="371"/>
    </row>
    <row r="71" spans="1:10" ht="15.75">
      <c r="A71" s="1"/>
      <c r="B71" s="707" t="s">
        <v>334</v>
      </c>
      <c r="C71" s="716">
        <v>0</v>
      </c>
      <c r="D71" s="716">
        <v>0</v>
      </c>
      <c r="E71" s="716">
        <v>0</v>
      </c>
      <c r="F71" s="716">
        <v>0</v>
      </c>
      <c r="G71" s="716">
        <v>0</v>
      </c>
      <c r="H71" s="717">
        <f t="shared" si="1"/>
        <v>0</v>
      </c>
      <c r="I71" s="43"/>
      <c r="J71" s="371"/>
    </row>
    <row r="72" spans="1:10" ht="15.2" customHeight="1">
      <c r="A72" s="1"/>
      <c r="B72" s="708" t="s">
        <v>43</v>
      </c>
      <c r="C72" s="717">
        <f>SUM(C73:C75)</f>
        <v>0</v>
      </c>
      <c r="D72" s="717">
        <f>SUM(D73:D75)</f>
        <v>0</v>
      </c>
      <c r="E72" s="717">
        <f>SUM(E73:E75)</f>
        <v>0</v>
      </c>
      <c r="F72" s="717">
        <f>SUM(F73:F75)</f>
        <v>0</v>
      </c>
      <c r="G72" s="717">
        <f>SUM(G73:G75)</f>
        <v>0</v>
      </c>
      <c r="H72" s="717">
        <f t="shared" si="1"/>
        <v>0</v>
      </c>
      <c r="I72" s="43"/>
      <c r="J72" s="371"/>
    </row>
    <row r="73" spans="1:10" ht="15.75">
      <c r="A73" s="1"/>
      <c r="B73" s="707" t="s">
        <v>44</v>
      </c>
      <c r="C73" s="716">
        <v>0</v>
      </c>
      <c r="D73" s="716">
        <v>0</v>
      </c>
      <c r="E73" s="716">
        <v>0</v>
      </c>
      <c r="F73" s="716">
        <v>0</v>
      </c>
      <c r="G73" s="716">
        <v>0</v>
      </c>
      <c r="H73" s="717">
        <f t="shared" si="1"/>
        <v>0</v>
      </c>
      <c r="I73" s="43"/>
      <c r="J73" s="371"/>
    </row>
    <row r="74" spans="1:10" ht="15.75">
      <c r="A74" s="1"/>
      <c r="B74" s="707" t="s">
        <v>45</v>
      </c>
      <c r="C74" s="716">
        <v>0</v>
      </c>
      <c r="D74" s="716">
        <v>0</v>
      </c>
      <c r="E74" s="716">
        <v>0</v>
      </c>
      <c r="F74" s="716">
        <v>0</v>
      </c>
      <c r="G74" s="716">
        <v>0</v>
      </c>
      <c r="H74" s="717">
        <f t="shared" si="1"/>
        <v>0</v>
      </c>
      <c r="I74" s="43"/>
      <c r="J74" s="371"/>
    </row>
    <row r="75" spans="1:10" ht="15.75">
      <c r="A75" s="1"/>
      <c r="B75" s="707" t="s">
        <v>46</v>
      </c>
      <c r="C75" s="716">
        <v>0</v>
      </c>
      <c r="D75" s="716">
        <v>0</v>
      </c>
      <c r="E75" s="716">
        <v>0</v>
      </c>
      <c r="F75" s="716">
        <v>0</v>
      </c>
      <c r="G75" s="716">
        <v>0</v>
      </c>
      <c r="H75" s="717">
        <f t="shared" si="1"/>
        <v>0</v>
      </c>
      <c r="I75" s="43"/>
      <c r="J75" s="371"/>
    </row>
    <row r="76" spans="1:10" ht="15.2" customHeight="1">
      <c r="A76" s="1"/>
      <c r="B76" s="708" t="s">
        <v>290</v>
      </c>
      <c r="C76" s="717">
        <f>SUM(C77:C83)</f>
        <v>0</v>
      </c>
      <c r="D76" s="717">
        <f>SUM(D77:D83)</f>
        <v>0</v>
      </c>
      <c r="E76" s="717">
        <f>SUM(E77:E83)</f>
        <v>0</v>
      </c>
      <c r="F76" s="717">
        <f>SUM(F77:F83)</f>
        <v>0</v>
      </c>
      <c r="G76" s="717">
        <f>SUM(G77:G83)</f>
        <v>0</v>
      </c>
      <c r="H76" s="717">
        <f t="shared" ref="H76:H84" si="2">E76-F76</f>
        <v>0</v>
      </c>
      <c r="I76" s="43"/>
      <c r="J76" s="371"/>
    </row>
    <row r="77" spans="1:10" ht="15.75">
      <c r="A77" s="1"/>
      <c r="B77" s="707" t="s">
        <v>335</v>
      </c>
      <c r="C77" s="716">
        <v>0</v>
      </c>
      <c r="D77" s="716">
        <v>0</v>
      </c>
      <c r="E77" s="716">
        <v>0</v>
      </c>
      <c r="F77" s="716">
        <v>0</v>
      </c>
      <c r="G77" s="716">
        <v>0</v>
      </c>
      <c r="H77" s="717">
        <f t="shared" si="2"/>
        <v>0</v>
      </c>
      <c r="I77" s="43"/>
      <c r="J77" s="371"/>
    </row>
    <row r="78" spans="1:10" ht="15.75">
      <c r="A78" s="1"/>
      <c r="B78" s="707" t="s">
        <v>48</v>
      </c>
      <c r="C78" s="716">
        <v>0</v>
      </c>
      <c r="D78" s="716">
        <v>0</v>
      </c>
      <c r="E78" s="716">
        <v>0</v>
      </c>
      <c r="F78" s="716">
        <v>0</v>
      </c>
      <c r="G78" s="716">
        <v>0</v>
      </c>
      <c r="H78" s="717">
        <f t="shared" si="2"/>
        <v>0</v>
      </c>
      <c r="I78" s="43"/>
      <c r="J78" s="371"/>
    </row>
    <row r="79" spans="1:10" ht="15.75">
      <c r="A79" s="1"/>
      <c r="B79" s="707" t="s">
        <v>49</v>
      </c>
      <c r="C79" s="716">
        <v>0</v>
      </c>
      <c r="D79" s="716">
        <v>0</v>
      </c>
      <c r="E79" s="716">
        <v>0</v>
      </c>
      <c r="F79" s="716">
        <v>0</v>
      </c>
      <c r="G79" s="716">
        <v>0</v>
      </c>
      <c r="H79" s="717">
        <f t="shared" si="2"/>
        <v>0</v>
      </c>
      <c r="I79" s="43"/>
      <c r="J79" s="371"/>
    </row>
    <row r="80" spans="1:10" ht="15.75">
      <c r="A80" s="1"/>
      <c r="B80" s="707" t="s">
        <v>50</v>
      </c>
      <c r="C80" s="716">
        <v>0</v>
      </c>
      <c r="D80" s="716">
        <v>0</v>
      </c>
      <c r="E80" s="716">
        <v>0</v>
      </c>
      <c r="F80" s="716">
        <v>0</v>
      </c>
      <c r="G80" s="716">
        <v>0</v>
      </c>
      <c r="H80" s="717">
        <f t="shared" si="2"/>
        <v>0</v>
      </c>
      <c r="I80" s="43"/>
      <c r="J80" s="371"/>
    </row>
    <row r="81" spans="1:10" ht="15.75">
      <c r="A81" s="1"/>
      <c r="B81" s="707" t="s">
        <v>51</v>
      </c>
      <c r="C81" s="716">
        <v>0</v>
      </c>
      <c r="D81" s="716">
        <v>0</v>
      </c>
      <c r="E81" s="716">
        <v>0</v>
      </c>
      <c r="F81" s="716">
        <v>0</v>
      </c>
      <c r="G81" s="716">
        <v>0</v>
      </c>
      <c r="H81" s="717">
        <f t="shared" si="2"/>
        <v>0</v>
      </c>
      <c r="I81" s="43"/>
      <c r="J81" s="371"/>
    </row>
    <row r="82" spans="1:10" ht="15.75">
      <c r="A82" s="1"/>
      <c r="B82" s="707" t="s">
        <v>52</v>
      </c>
      <c r="C82" s="716">
        <v>0</v>
      </c>
      <c r="D82" s="716">
        <v>0</v>
      </c>
      <c r="E82" s="716">
        <v>0</v>
      </c>
      <c r="F82" s="716">
        <v>0</v>
      </c>
      <c r="G82" s="716">
        <v>0</v>
      </c>
      <c r="H82" s="717">
        <f t="shared" si="2"/>
        <v>0</v>
      </c>
      <c r="I82" s="43"/>
      <c r="J82" s="371"/>
    </row>
    <row r="83" spans="1:10" ht="15.75">
      <c r="A83" s="1"/>
      <c r="B83" s="709" t="s">
        <v>336</v>
      </c>
      <c r="C83" s="718">
        <v>0</v>
      </c>
      <c r="D83" s="718">
        <v>0</v>
      </c>
      <c r="E83" s="718">
        <v>0</v>
      </c>
      <c r="F83" s="718">
        <v>0</v>
      </c>
      <c r="G83" s="718">
        <v>0</v>
      </c>
      <c r="H83" s="719">
        <f t="shared" si="2"/>
        <v>0</v>
      </c>
      <c r="I83" s="43"/>
      <c r="J83" s="371"/>
    </row>
    <row r="84" spans="1:10" ht="15.75">
      <c r="A84" s="291"/>
      <c r="B84" s="710" t="s">
        <v>274</v>
      </c>
      <c r="C84" s="720">
        <f>SUM(C12,C20,C30,C40,C50,C60,C64,C72,C76)</f>
        <v>9360114</v>
      </c>
      <c r="D84" s="720">
        <f>SUM(D12,D20,D30,D40,D50,D60,D64,D72,D76)</f>
        <v>5220000</v>
      </c>
      <c r="E84" s="720">
        <f>SUM(E12,E20,E30,E40,E50,E60,E64,E72,E76)</f>
        <v>14580114</v>
      </c>
      <c r="F84" s="720">
        <f>SUM(F12,F20,F30,F40,F50,F60,F64,F72,F76)</f>
        <v>14580114</v>
      </c>
      <c r="G84" s="720">
        <f>SUM(G12,G20,G30,G40,G50,G60,G64,G72,G76)</f>
        <v>14580114</v>
      </c>
      <c r="H84" s="721">
        <f t="shared" si="2"/>
        <v>0</v>
      </c>
      <c r="I84" s="351"/>
      <c r="J84" s="196"/>
    </row>
    <row r="85" spans="1:10" ht="15.75">
      <c r="B85" s="722"/>
      <c r="C85" s="722"/>
      <c r="D85" s="722"/>
      <c r="E85" s="722"/>
      <c r="F85" s="722"/>
      <c r="G85" s="722"/>
      <c r="H85" s="722"/>
    </row>
    <row r="86" spans="1:10" ht="15.2" customHeight="1">
      <c r="B86" s="816"/>
      <c r="C86" s="816"/>
      <c r="D86" s="816"/>
      <c r="E86" s="816"/>
      <c r="F86" s="816"/>
      <c r="G86" s="816"/>
      <c r="H86" s="816"/>
    </row>
    <row r="87" spans="1:10" ht="15.2" customHeight="1">
      <c r="C87" s="327"/>
      <c r="D87" s="327"/>
      <c r="E87" s="327"/>
      <c r="F87" s="327"/>
      <c r="G87" s="327"/>
    </row>
    <row r="88" spans="1:10" ht="40.700000000000003" customHeight="1">
      <c r="B88" s="349" t="s">
        <v>126</v>
      </c>
      <c r="C88" s="350" t="s">
        <v>126</v>
      </c>
      <c r="D88" s="349" t="s">
        <v>126</v>
      </c>
      <c r="E88" s="349"/>
      <c r="F88" s="349"/>
      <c r="G88" s="349"/>
    </row>
    <row r="89" spans="1:10" ht="15.2" customHeight="1">
      <c r="B89" s="723" t="s">
        <v>6</v>
      </c>
      <c r="C89" s="724"/>
      <c r="D89" s="819" t="s">
        <v>493</v>
      </c>
      <c r="E89" s="819"/>
      <c r="F89" s="819"/>
      <c r="G89" s="819"/>
    </row>
    <row r="90" spans="1:10" ht="15.2" customHeight="1">
      <c r="B90" s="725" t="s">
        <v>7</v>
      </c>
      <c r="C90" s="724"/>
      <c r="D90" s="818" t="s">
        <v>65</v>
      </c>
      <c r="E90" s="818"/>
      <c r="F90" s="818"/>
      <c r="G90" s="818"/>
    </row>
    <row r="91" spans="1:10" ht="15.2" customHeight="1">
      <c r="F91" s="300"/>
      <c r="G91" s="300"/>
    </row>
    <row r="93" spans="1:10" ht="15.2" customHeight="1">
      <c r="E93" s="327"/>
    </row>
  </sheetData>
  <mergeCells count="3">
    <mergeCell ref="B86:H86"/>
    <mergeCell ref="D90:G90"/>
    <mergeCell ref="D89:G89"/>
  </mergeCells>
  <pageMargins left="0.25" right="0.25" top="0.75" bottom="0.75" header="0.3" footer="0.3"/>
  <pageSetup scale="3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8"/>
  <sheetViews>
    <sheetView topLeftCell="A34" workbookViewId="0">
      <selection activeCell="C3" sqref="C3:I57"/>
    </sheetView>
  </sheetViews>
  <sheetFormatPr baseColWidth="10" defaultRowHeight="15"/>
  <cols>
    <col min="2" max="2" width="1.5703125" customWidth="1"/>
    <col min="3" max="3" width="60.28515625" customWidth="1"/>
    <col min="4" max="9" width="12.7109375" customWidth="1"/>
    <col min="10" max="10" width="3.28515625" customWidth="1"/>
  </cols>
  <sheetData>
    <row r="1" spans="2:10">
      <c r="C1" s="339"/>
      <c r="D1" s="339"/>
      <c r="E1" s="339"/>
      <c r="F1" s="339"/>
      <c r="G1" s="339"/>
      <c r="H1" s="339"/>
      <c r="I1" s="339"/>
    </row>
    <row r="2" spans="2:10" ht="3" customHeight="1">
      <c r="B2" s="1"/>
      <c r="C2" s="302"/>
      <c r="D2" s="302"/>
      <c r="E2" s="302"/>
      <c r="F2" s="302"/>
      <c r="G2" s="302"/>
      <c r="H2" s="302"/>
      <c r="I2" s="329"/>
      <c r="J2" s="43"/>
    </row>
    <row r="3" spans="2:10" ht="15.2" customHeight="1">
      <c r="B3" s="1"/>
      <c r="C3" s="519"/>
      <c r="D3" s="519" t="s">
        <v>0</v>
      </c>
      <c r="E3" s="520"/>
      <c r="F3" s="520"/>
      <c r="G3" s="520"/>
      <c r="H3" s="520"/>
      <c r="I3" s="521"/>
      <c r="J3" s="43"/>
    </row>
    <row r="4" spans="2:10" ht="15.2" customHeight="1">
      <c r="B4" s="1"/>
      <c r="C4" s="519"/>
      <c r="D4" s="519" t="s">
        <v>1</v>
      </c>
      <c r="E4" s="520"/>
      <c r="F4" s="520"/>
      <c r="G4" s="520"/>
      <c r="H4" s="520"/>
      <c r="I4" s="521"/>
      <c r="J4" s="43"/>
    </row>
    <row r="5" spans="2:10" ht="15.2" customHeight="1">
      <c r="B5" s="1"/>
      <c r="C5" s="519"/>
      <c r="D5" s="522" t="s">
        <v>235</v>
      </c>
      <c r="E5" s="523"/>
      <c r="F5" s="523"/>
      <c r="G5" s="523"/>
      <c r="H5" s="523"/>
      <c r="I5" s="524"/>
      <c r="J5" s="43"/>
    </row>
    <row r="6" spans="2:10" ht="15.2" customHeight="1">
      <c r="B6" s="1"/>
      <c r="C6" s="519"/>
      <c r="D6" s="522" t="s">
        <v>337</v>
      </c>
      <c r="E6" s="523"/>
      <c r="F6" s="523"/>
      <c r="G6" s="523"/>
      <c r="H6" s="523"/>
      <c r="I6" s="524"/>
      <c r="J6" s="43"/>
    </row>
    <row r="7" spans="2:10" ht="15.2" customHeight="1">
      <c r="B7" s="1"/>
      <c r="C7" s="519"/>
      <c r="D7" s="522" t="s">
        <v>140</v>
      </c>
      <c r="E7" s="523"/>
      <c r="F7" s="523"/>
      <c r="G7" s="523"/>
      <c r="H7" s="523"/>
      <c r="I7" s="524"/>
      <c r="J7" s="43"/>
    </row>
    <row r="8" spans="2:10" ht="15.2" customHeight="1">
      <c r="B8" s="1"/>
      <c r="C8" s="519"/>
      <c r="D8" s="527" t="s">
        <v>4</v>
      </c>
      <c r="E8" s="528"/>
      <c r="F8" s="528"/>
      <c r="G8" s="528"/>
      <c r="H8" s="528"/>
      <c r="I8" s="529"/>
      <c r="J8" s="43"/>
    </row>
    <row r="9" spans="2:10">
      <c r="C9" s="340"/>
      <c r="D9" s="340"/>
      <c r="E9" s="340"/>
      <c r="F9" s="340"/>
      <c r="G9" s="340"/>
      <c r="H9" s="340"/>
      <c r="I9" s="340"/>
    </row>
    <row r="10" spans="2:10" ht="15.2" customHeight="1">
      <c r="B10" s="1"/>
      <c r="C10" s="670" t="s">
        <v>237</v>
      </c>
      <c r="D10" s="703" t="s">
        <v>275</v>
      </c>
      <c r="E10" s="703"/>
      <c r="F10" s="703"/>
      <c r="G10" s="703"/>
      <c r="H10" s="703"/>
      <c r="I10" s="703" t="s">
        <v>280</v>
      </c>
      <c r="J10" s="43"/>
    </row>
    <row r="11" spans="2:10" ht="24.2" customHeight="1">
      <c r="B11" s="1"/>
      <c r="C11" s="670"/>
      <c r="D11" s="703" t="s">
        <v>276</v>
      </c>
      <c r="E11" s="703" t="s">
        <v>277</v>
      </c>
      <c r="F11" s="703" t="s">
        <v>226</v>
      </c>
      <c r="G11" s="703" t="s">
        <v>228</v>
      </c>
      <c r="H11" s="703" t="s">
        <v>279</v>
      </c>
      <c r="I11" s="703"/>
      <c r="J11" s="43"/>
    </row>
    <row r="12" spans="2:10" ht="18.2" customHeight="1">
      <c r="B12" s="1"/>
      <c r="C12" s="670"/>
      <c r="D12" s="703">
        <v>1</v>
      </c>
      <c r="E12" s="703">
        <v>2</v>
      </c>
      <c r="F12" s="703" t="s">
        <v>278</v>
      </c>
      <c r="G12" s="703">
        <v>4</v>
      </c>
      <c r="H12" s="703">
        <v>5</v>
      </c>
      <c r="I12" s="703" t="s">
        <v>281</v>
      </c>
      <c r="J12" s="43"/>
    </row>
    <row r="13" spans="2:10" ht="3" customHeight="1">
      <c r="B13" s="1"/>
      <c r="C13" s="361"/>
      <c r="D13" s="365"/>
      <c r="E13" s="365"/>
      <c r="F13" s="365"/>
      <c r="G13" s="365"/>
      <c r="H13" s="365"/>
      <c r="I13" s="365"/>
      <c r="J13" s="43"/>
    </row>
    <row r="14" spans="2:10">
      <c r="B14" s="373"/>
      <c r="C14" s="376" t="s">
        <v>338</v>
      </c>
      <c r="D14" s="384">
        <f>SUM(D15:D22)</f>
        <v>0</v>
      </c>
      <c r="E14" s="384">
        <f>SUM(E15:E22)</f>
        <v>0</v>
      </c>
      <c r="F14" s="384">
        <f>SUM(F15:F22)</f>
        <v>0</v>
      </c>
      <c r="G14" s="384">
        <f>SUM(G15:G22)</f>
        <v>0</v>
      </c>
      <c r="H14" s="384">
        <f>SUM(H15:H22)</f>
        <v>0</v>
      </c>
      <c r="I14" s="384">
        <f t="shared" ref="I14:I22" si="0">F14-G14</f>
        <v>0</v>
      </c>
      <c r="J14" s="385"/>
    </row>
    <row r="15" spans="2:10">
      <c r="B15" s="373"/>
      <c r="C15" s="377" t="s">
        <v>342</v>
      </c>
      <c r="D15" s="380">
        <v>0</v>
      </c>
      <c r="E15" s="380">
        <v>0</v>
      </c>
      <c r="F15" s="380">
        <v>0</v>
      </c>
      <c r="G15" s="380">
        <v>0</v>
      </c>
      <c r="H15" s="380">
        <v>0</v>
      </c>
      <c r="I15" s="384">
        <f t="shared" si="0"/>
        <v>0</v>
      </c>
      <c r="J15" s="385"/>
    </row>
    <row r="16" spans="2:10">
      <c r="B16" s="373"/>
      <c r="C16" s="377" t="s">
        <v>343</v>
      </c>
      <c r="D16" s="380">
        <v>0</v>
      </c>
      <c r="E16" s="380">
        <v>0</v>
      </c>
      <c r="F16" s="380">
        <v>0</v>
      </c>
      <c r="G16" s="380">
        <v>0</v>
      </c>
      <c r="H16" s="380">
        <v>0</v>
      </c>
      <c r="I16" s="384">
        <f t="shared" si="0"/>
        <v>0</v>
      </c>
      <c r="J16" s="385"/>
    </row>
    <row r="17" spans="2:10">
      <c r="B17" s="373"/>
      <c r="C17" s="377" t="s">
        <v>344</v>
      </c>
      <c r="D17" s="380">
        <v>0</v>
      </c>
      <c r="E17" s="380">
        <v>0</v>
      </c>
      <c r="F17" s="380">
        <v>0</v>
      </c>
      <c r="G17" s="380">
        <v>0</v>
      </c>
      <c r="H17" s="380">
        <v>0</v>
      </c>
      <c r="I17" s="384">
        <f t="shared" si="0"/>
        <v>0</v>
      </c>
      <c r="J17" s="385"/>
    </row>
    <row r="18" spans="2:10">
      <c r="B18" s="373"/>
      <c r="C18" s="377" t="s">
        <v>345</v>
      </c>
      <c r="D18" s="380">
        <v>0</v>
      </c>
      <c r="E18" s="380">
        <v>0</v>
      </c>
      <c r="F18" s="380">
        <v>0</v>
      </c>
      <c r="G18" s="380">
        <v>0</v>
      </c>
      <c r="H18" s="380">
        <v>0</v>
      </c>
      <c r="I18" s="384">
        <f t="shared" si="0"/>
        <v>0</v>
      </c>
      <c r="J18" s="385"/>
    </row>
    <row r="19" spans="2:10">
      <c r="B19" s="373"/>
      <c r="C19" s="377" t="s">
        <v>346</v>
      </c>
      <c r="D19" s="380">
        <v>0</v>
      </c>
      <c r="E19" s="380">
        <v>0</v>
      </c>
      <c r="F19" s="380">
        <v>0</v>
      </c>
      <c r="G19" s="380">
        <v>0</v>
      </c>
      <c r="H19" s="380">
        <v>0</v>
      </c>
      <c r="I19" s="384">
        <f t="shared" si="0"/>
        <v>0</v>
      </c>
      <c r="J19" s="385"/>
    </row>
    <row r="20" spans="2:10">
      <c r="B20" s="373"/>
      <c r="C20" s="377" t="s">
        <v>347</v>
      </c>
      <c r="D20" s="380">
        <v>0</v>
      </c>
      <c r="E20" s="380">
        <v>0</v>
      </c>
      <c r="F20" s="380">
        <v>0</v>
      </c>
      <c r="G20" s="380">
        <v>0</v>
      </c>
      <c r="H20" s="380">
        <v>0</v>
      </c>
      <c r="I20" s="384">
        <f t="shared" si="0"/>
        <v>0</v>
      </c>
      <c r="J20" s="385"/>
    </row>
    <row r="21" spans="2:10">
      <c r="B21" s="373"/>
      <c r="C21" s="377" t="s">
        <v>348</v>
      </c>
      <c r="D21" s="380">
        <v>0</v>
      </c>
      <c r="E21" s="380">
        <v>0</v>
      </c>
      <c r="F21" s="380">
        <v>0</v>
      </c>
      <c r="G21" s="380">
        <v>0</v>
      </c>
      <c r="H21" s="380">
        <v>0</v>
      </c>
      <c r="I21" s="384">
        <f t="shared" si="0"/>
        <v>0</v>
      </c>
      <c r="J21" s="385"/>
    </row>
    <row r="22" spans="2:10">
      <c r="B22" s="373"/>
      <c r="C22" s="377" t="s">
        <v>315</v>
      </c>
      <c r="D22" s="380">
        <v>0</v>
      </c>
      <c r="E22" s="380">
        <v>0</v>
      </c>
      <c r="F22" s="380">
        <v>0</v>
      </c>
      <c r="G22" s="380">
        <v>0</v>
      </c>
      <c r="H22" s="380">
        <v>0</v>
      </c>
      <c r="I22" s="384">
        <f t="shared" si="0"/>
        <v>0</v>
      </c>
      <c r="J22" s="385"/>
    </row>
    <row r="23" spans="2:10">
      <c r="B23" s="373"/>
      <c r="C23" s="377"/>
      <c r="D23" s="380"/>
      <c r="E23" s="380"/>
      <c r="F23" s="380"/>
      <c r="G23" s="380"/>
      <c r="H23" s="380"/>
      <c r="I23" s="384" t="s">
        <v>126</v>
      </c>
      <c r="J23" s="385"/>
    </row>
    <row r="24" spans="2:10">
      <c r="B24" s="374"/>
      <c r="C24" s="376" t="s">
        <v>339</v>
      </c>
      <c r="D24" s="384">
        <f>SUM(D25:D31)</f>
        <v>9360114</v>
      </c>
      <c r="E24" s="384">
        <f>SUM(E25:E31)</f>
        <v>5220000</v>
      </c>
      <c r="F24" s="384">
        <f>SUM(F25:F31)</f>
        <v>14580114</v>
      </c>
      <c r="G24" s="384">
        <f>SUM(G25:G31)</f>
        <v>14580114</v>
      </c>
      <c r="H24" s="384">
        <f>SUM(H25:H31)</f>
        <v>14580114</v>
      </c>
      <c r="I24" s="384">
        <f t="shared" ref="I24:I48" si="1">F24-G24</f>
        <v>0</v>
      </c>
      <c r="J24" s="386"/>
    </row>
    <row r="25" spans="2:10" ht="11.25" customHeight="1">
      <c r="B25" s="373"/>
      <c r="C25" s="377" t="s">
        <v>349</v>
      </c>
      <c r="D25" s="381">
        <v>0</v>
      </c>
      <c r="E25" s="381">
        <v>0</v>
      </c>
      <c r="F25" s="381">
        <v>0</v>
      </c>
      <c r="G25" s="381">
        <v>0</v>
      </c>
      <c r="H25" s="381">
        <v>0</v>
      </c>
      <c r="I25" s="384">
        <f t="shared" si="1"/>
        <v>0</v>
      </c>
      <c r="J25" s="385"/>
    </row>
    <row r="26" spans="2:10" ht="11.25" customHeight="1">
      <c r="B26" s="373"/>
      <c r="C26" s="377" t="s">
        <v>350</v>
      </c>
      <c r="D26" s="381">
        <v>0</v>
      </c>
      <c r="E26" s="381">
        <v>0</v>
      </c>
      <c r="F26" s="381">
        <v>0</v>
      </c>
      <c r="G26" s="381">
        <v>0</v>
      </c>
      <c r="H26" s="381">
        <v>0</v>
      </c>
      <c r="I26" s="384">
        <f t="shared" si="1"/>
        <v>0</v>
      </c>
      <c r="J26" s="385"/>
    </row>
    <row r="27" spans="2:10" ht="11.25" customHeight="1">
      <c r="B27" s="373"/>
      <c r="C27" s="377" t="s">
        <v>351</v>
      </c>
      <c r="D27" s="381">
        <v>0</v>
      </c>
      <c r="E27" s="381">
        <v>0</v>
      </c>
      <c r="F27" s="381">
        <v>0</v>
      </c>
      <c r="G27" s="381">
        <v>0</v>
      </c>
      <c r="H27" s="381">
        <v>0</v>
      </c>
      <c r="I27" s="384">
        <f t="shared" si="1"/>
        <v>0</v>
      </c>
      <c r="J27" s="385"/>
    </row>
    <row r="28" spans="2:10" ht="11.25" customHeight="1">
      <c r="B28" s="373"/>
      <c r="C28" s="377" t="s">
        <v>352</v>
      </c>
      <c r="D28" s="381">
        <v>0</v>
      </c>
      <c r="E28" s="381">
        <v>0</v>
      </c>
      <c r="F28" s="381">
        <v>0</v>
      </c>
      <c r="G28" s="381">
        <v>0</v>
      </c>
      <c r="H28" s="381">
        <v>0</v>
      </c>
      <c r="I28" s="384">
        <f t="shared" si="1"/>
        <v>0</v>
      </c>
      <c r="J28" s="385"/>
    </row>
    <row r="29" spans="2:10" ht="11.25" customHeight="1">
      <c r="B29" s="373"/>
      <c r="C29" s="377" t="s">
        <v>353</v>
      </c>
      <c r="D29" s="381">
        <v>0</v>
      </c>
      <c r="E29" s="381">
        <v>0</v>
      </c>
      <c r="F29" s="381">
        <v>0</v>
      </c>
      <c r="G29" s="381">
        <v>0</v>
      </c>
      <c r="H29" s="381">
        <v>0</v>
      </c>
      <c r="I29" s="384">
        <f t="shared" si="1"/>
        <v>0</v>
      </c>
      <c r="J29" s="385"/>
    </row>
    <row r="30" spans="2:10" ht="11.25" customHeight="1">
      <c r="B30" s="373"/>
      <c r="C30" s="377" t="s">
        <v>354</v>
      </c>
      <c r="D30" s="381">
        <v>0</v>
      </c>
      <c r="E30" s="381">
        <v>0</v>
      </c>
      <c r="F30" s="381">
        <v>0</v>
      </c>
      <c r="G30" s="381">
        <v>0</v>
      </c>
      <c r="H30" s="381">
        <v>0</v>
      </c>
      <c r="I30" s="384">
        <f t="shared" si="1"/>
        <v>0</v>
      </c>
      <c r="J30" s="385"/>
    </row>
    <row r="31" spans="2:10" ht="11.25" customHeight="1">
      <c r="B31" s="373"/>
      <c r="C31" s="377" t="s">
        <v>355</v>
      </c>
      <c r="D31" s="381">
        <v>9360114</v>
      </c>
      <c r="E31" s="381">
        <v>5220000</v>
      </c>
      <c r="F31" s="381">
        <v>14580114</v>
      </c>
      <c r="G31" s="381">
        <v>14580114</v>
      </c>
      <c r="H31" s="381">
        <v>14580114</v>
      </c>
      <c r="I31" s="384">
        <f t="shared" si="1"/>
        <v>0</v>
      </c>
      <c r="J31" s="385"/>
    </row>
    <row r="32" spans="2:10">
      <c r="B32" s="373"/>
      <c r="C32" s="377"/>
      <c r="D32" s="381"/>
      <c r="E32" s="381"/>
      <c r="F32" s="381"/>
      <c r="G32" s="381"/>
      <c r="H32" s="381"/>
      <c r="I32" s="384">
        <f t="shared" si="1"/>
        <v>0</v>
      </c>
      <c r="J32" s="385"/>
    </row>
    <row r="33" spans="2:10">
      <c r="B33" s="374"/>
      <c r="C33" s="376" t="s">
        <v>340</v>
      </c>
      <c r="D33" s="384">
        <f>SUM(D34:D42)</f>
        <v>0</v>
      </c>
      <c r="E33" s="384">
        <f>SUM(E34:E42)</f>
        <v>0</v>
      </c>
      <c r="F33" s="384">
        <f>SUM(F34:F42)</f>
        <v>0</v>
      </c>
      <c r="G33" s="384">
        <f>SUM(G34:G42)</f>
        <v>0</v>
      </c>
      <c r="H33" s="384">
        <f>SUM(H34:H42)</f>
        <v>0</v>
      </c>
      <c r="I33" s="384">
        <f t="shared" si="1"/>
        <v>0</v>
      </c>
      <c r="J33" s="386"/>
    </row>
    <row r="34" spans="2:10" ht="11.25" customHeight="1">
      <c r="B34" s="373"/>
      <c r="C34" s="377" t="s">
        <v>356</v>
      </c>
      <c r="D34" s="381">
        <v>0</v>
      </c>
      <c r="E34" s="381">
        <v>0</v>
      </c>
      <c r="F34" s="381">
        <v>0</v>
      </c>
      <c r="G34" s="381">
        <v>0</v>
      </c>
      <c r="H34" s="381">
        <v>0</v>
      </c>
      <c r="I34" s="384">
        <f t="shared" si="1"/>
        <v>0</v>
      </c>
      <c r="J34" s="385"/>
    </row>
    <row r="35" spans="2:10" ht="11.25" customHeight="1">
      <c r="B35" s="373"/>
      <c r="C35" s="377" t="s">
        <v>357</v>
      </c>
      <c r="D35" s="381">
        <v>0</v>
      </c>
      <c r="E35" s="381">
        <v>0</v>
      </c>
      <c r="F35" s="381">
        <v>0</v>
      </c>
      <c r="G35" s="381">
        <v>0</v>
      </c>
      <c r="H35" s="381">
        <v>0</v>
      </c>
      <c r="I35" s="384">
        <f t="shared" si="1"/>
        <v>0</v>
      </c>
      <c r="J35" s="385"/>
    </row>
    <row r="36" spans="2:10" ht="11.25" customHeight="1">
      <c r="B36" s="373"/>
      <c r="C36" s="377" t="s">
        <v>358</v>
      </c>
      <c r="D36" s="381">
        <v>0</v>
      </c>
      <c r="E36" s="381">
        <v>0</v>
      </c>
      <c r="F36" s="381">
        <v>0</v>
      </c>
      <c r="G36" s="381">
        <v>0</v>
      </c>
      <c r="H36" s="381">
        <v>0</v>
      </c>
      <c r="I36" s="384">
        <f t="shared" si="1"/>
        <v>0</v>
      </c>
      <c r="J36" s="385"/>
    </row>
    <row r="37" spans="2:10" ht="11.25" customHeight="1">
      <c r="B37" s="373"/>
      <c r="C37" s="377" t="s">
        <v>359</v>
      </c>
      <c r="D37" s="381">
        <v>0</v>
      </c>
      <c r="E37" s="381">
        <v>0</v>
      </c>
      <c r="F37" s="381">
        <v>0</v>
      </c>
      <c r="G37" s="381">
        <v>0</v>
      </c>
      <c r="H37" s="381">
        <v>0</v>
      </c>
      <c r="I37" s="384">
        <f t="shared" si="1"/>
        <v>0</v>
      </c>
      <c r="J37" s="385"/>
    </row>
    <row r="38" spans="2:10" ht="11.25" customHeight="1">
      <c r="B38" s="373"/>
      <c r="C38" s="377" t="s">
        <v>360</v>
      </c>
      <c r="D38" s="381">
        <v>0</v>
      </c>
      <c r="E38" s="381">
        <v>0</v>
      </c>
      <c r="F38" s="381">
        <v>0</v>
      </c>
      <c r="G38" s="381">
        <v>0</v>
      </c>
      <c r="H38" s="381">
        <v>0</v>
      </c>
      <c r="I38" s="384">
        <f t="shared" si="1"/>
        <v>0</v>
      </c>
      <c r="J38" s="385"/>
    </row>
    <row r="39" spans="2:10" ht="11.25" customHeight="1">
      <c r="B39" s="373"/>
      <c r="C39" s="377" t="s">
        <v>361</v>
      </c>
      <c r="D39" s="381">
        <v>0</v>
      </c>
      <c r="E39" s="381">
        <v>0</v>
      </c>
      <c r="F39" s="381">
        <v>0</v>
      </c>
      <c r="G39" s="381">
        <v>0</v>
      </c>
      <c r="H39" s="381">
        <v>0</v>
      </c>
      <c r="I39" s="384">
        <f t="shared" si="1"/>
        <v>0</v>
      </c>
      <c r="J39" s="385"/>
    </row>
    <row r="40" spans="2:10" ht="11.25" customHeight="1">
      <c r="B40" s="373"/>
      <c r="C40" s="377" t="s">
        <v>362</v>
      </c>
      <c r="D40" s="381">
        <v>0</v>
      </c>
      <c r="E40" s="381">
        <v>0</v>
      </c>
      <c r="F40" s="381">
        <v>0</v>
      </c>
      <c r="G40" s="381">
        <v>0</v>
      </c>
      <c r="H40" s="381">
        <v>0</v>
      </c>
      <c r="I40" s="384">
        <f t="shared" si="1"/>
        <v>0</v>
      </c>
      <c r="J40" s="385"/>
    </row>
    <row r="41" spans="2:10" ht="11.25" customHeight="1">
      <c r="B41" s="373"/>
      <c r="C41" s="377" t="s">
        <v>363</v>
      </c>
      <c r="D41" s="381">
        <v>0</v>
      </c>
      <c r="E41" s="381">
        <v>0</v>
      </c>
      <c r="F41" s="381">
        <v>0</v>
      </c>
      <c r="G41" s="381">
        <v>0</v>
      </c>
      <c r="H41" s="381">
        <v>0</v>
      </c>
      <c r="I41" s="384">
        <f t="shared" si="1"/>
        <v>0</v>
      </c>
      <c r="J41" s="385"/>
    </row>
    <row r="42" spans="2:10" ht="11.25" customHeight="1">
      <c r="B42" s="373"/>
      <c r="C42" s="377" t="s">
        <v>364</v>
      </c>
      <c r="D42" s="381">
        <v>0</v>
      </c>
      <c r="E42" s="381">
        <v>0</v>
      </c>
      <c r="F42" s="381">
        <v>0</v>
      </c>
      <c r="G42" s="381">
        <v>0</v>
      </c>
      <c r="H42" s="381">
        <v>0</v>
      </c>
      <c r="I42" s="384">
        <f t="shared" si="1"/>
        <v>0</v>
      </c>
      <c r="J42" s="385"/>
    </row>
    <row r="43" spans="2:10">
      <c r="B43" s="373"/>
      <c r="C43" s="377"/>
      <c r="D43" s="381"/>
      <c r="E43" s="381"/>
      <c r="F43" s="381"/>
      <c r="G43" s="381"/>
      <c r="H43" s="381"/>
      <c r="I43" s="384">
        <f t="shared" si="1"/>
        <v>0</v>
      </c>
      <c r="J43" s="385"/>
    </row>
    <row r="44" spans="2:10">
      <c r="B44" s="374"/>
      <c r="C44" s="376" t="s">
        <v>341</v>
      </c>
      <c r="D44" s="384">
        <f>SUM(D45:D48)</f>
        <v>0</v>
      </c>
      <c r="E44" s="384">
        <f>SUM(E45:E48)</f>
        <v>0</v>
      </c>
      <c r="F44" s="384">
        <f>SUM(F45:F48)</f>
        <v>0</v>
      </c>
      <c r="G44" s="384">
        <f>SUM(G45:G48)</f>
        <v>0</v>
      </c>
      <c r="H44" s="384">
        <f>SUM(H45:H48)</f>
        <v>0</v>
      </c>
      <c r="I44" s="384">
        <f t="shared" si="1"/>
        <v>0</v>
      </c>
      <c r="J44" s="386"/>
    </row>
    <row r="45" spans="2:10" ht="11.25" customHeight="1">
      <c r="B45" s="373"/>
      <c r="C45" s="377" t="s">
        <v>365</v>
      </c>
      <c r="D45" s="381">
        <v>0</v>
      </c>
      <c r="E45" s="381">
        <v>0</v>
      </c>
      <c r="F45" s="381">
        <v>0</v>
      </c>
      <c r="G45" s="381">
        <v>0</v>
      </c>
      <c r="H45" s="381">
        <v>0</v>
      </c>
      <c r="I45" s="384">
        <f t="shared" si="1"/>
        <v>0</v>
      </c>
      <c r="J45" s="385"/>
    </row>
    <row r="46" spans="2:10" ht="11.25" customHeight="1">
      <c r="B46" s="373"/>
      <c r="C46" s="377" t="s">
        <v>366</v>
      </c>
      <c r="D46" s="381">
        <v>0</v>
      </c>
      <c r="E46" s="381">
        <v>0</v>
      </c>
      <c r="F46" s="381">
        <v>0</v>
      </c>
      <c r="G46" s="381">
        <v>0</v>
      </c>
      <c r="H46" s="381">
        <v>0</v>
      </c>
      <c r="I46" s="384">
        <f t="shared" si="1"/>
        <v>0</v>
      </c>
      <c r="J46" s="385"/>
    </row>
    <row r="47" spans="2:10" ht="11.25" customHeight="1">
      <c r="B47" s="373"/>
      <c r="C47" s="377" t="s">
        <v>367</v>
      </c>
      <c r="D47" s="381">
        <v>0</v>
      </c>
      <c r="E47" s="381">
        <v>0</v>
      </c>
      <c r="F47" s="381">
        <v>0</v>
      </c>
      <c r="G47" s="381">
        <v>0</v>
      </c>
      <c r="H47" s="381">
        <v>0</v>
      </c>
      <c r="I47" s="384">
        <f t="shared" si="1"/>
        <v>0</v>
      </c>
      <c r="J47" s="385"/>
    </row>
    <row r="48" spans="2:10" ht="11.25" customHeight="1">
      <c r="B48" s="373"/>
      <c r="C48" s="377" t="s">
        <v>368</v>
      </c>
      <c r="D48" s="381">
        <v>0</v>
      </c>
      <c r="E48" s="381">
        <v>0</v>
      </c>
      <c r="F48" s="381">
        <v>0</v>
      </c>
      <c r="G48" s="381">
        <v>0</v>
      </c>
      <c r="H48" s="381">
        <v>0</v>
      </c>
      <c r="I48" s="384">
        <f t="shared" si="1"/>
        <v>0</v>
      </c>
      <c r="J48" s="385"/>
    </row>
    <row r="49" spans="2:10">
      <c r="B49" s="373"/>
      <c r="C49" s="378"/>
      <c r="D49" s="382"/>
      <c r="E49" s="382"/>
      <c r="F49" s="382"/>
      <c r="G49" s="382"/>
      <c r="H49" s="382"/>
      <c r="I49" s="348" t="s">
        <v>126</v>
      </c>
      <c r="J49" s="385"/>
    </row>
    <row r="50" spans="2:10" ht="12.2" customHeight="1">
      <c r="B50" s="375"/>
      <c r="C50" s="379" t="s">
        <v>274</v>
      </c>
      <c r="D50" s="388">
        <f>SUM(D14,D24,D33,D44)</f>
        <v>9360114</v>
      </c>
      <c r="E50" s="388">
        <f>SUM(E14,E24,E33,E44)</f>
        <v>5220000</v>
      </c>
      <c r="F50" s="388">
        <f>SUM(F14,F24,F33,F44)</f>
        <v>14580114</v>
      </c>
      <c r="G50" s="388">
        <f>SUM(G14,G24,G33,G44)</f>
        <v>14580114</v>
      </c>
      <c r="H50" s="388">
        <f>SUM(H14,H24,H33,H44)</f>
        <v>14580114</v>
      </c>
      <c r="I50" s="389">
        <f>F50-G50</f>
        <v>0</v>
      </c>
      <c r="J50" s="387"/>
    </row>
    <row r="51" spans="2:10" ht="15.2" customHeight="1">
      <c r="C51" s="51"/>
      <c r="D51" s="383"/>
      <c r="E51" s="383"/>
      <c r="F51" s="383"/>
      <c r="G51" s="383"/>
      <c r="H51" s="383"/>
      <c r="I51" s="383"/>
    </row>
    <row r="52" spans="2:10">
      <c r="B52" s="160"/>
      <c r="D52" s="161"/>
      <c r="E52" s="161" t="s">
        <v>5</v>
      </c>
      <c r="F52" s="161"/>
      <c r="G52" s="161"/>
      <c r="H52" s="161"/>
      <c r="I52" s="161"/>
      <c r="J52" s="160"/>
    </row>
    <row r="54" spans="2:10" ht="15.2" customHeight="1">
      <c r="C54" s="84"/>
      <c r="D54" s="350" t="s">
        <v>126</v>
      </c>
      <c r="E54" s="350" t="s">
        <v>126</v>
      </c>
      <c r="F54" s="820" t="s">
        <v>126</v>
      </c>
      <c r="G54" s="820"/>
      <c r="H54" s="820"/>
      <c r="I54" s="820"/>
    </row>
    <row r="55" spans="2:10" ht="15.2" customHeight="1">
      <c r="C55" s="471" t="s">
        <v>6</v>
      </c>
      <c r="D55" s="612"/>
      <c r="E55" s="473"/>
      <c r="F55" s="807" t="s">
        <v>493</v>
      </c>
      <c r="G55" s="807"/>
      <c r="H55" s="807"/>
      <c r="I55" s="807"/>
    </row>
    <row r="56" spans="2:10" ht="15.2" customHeight="1">
      <c r="C56" s="472" t="s">
        <v>7</v>
      </c>
      <c r="D56" s="472"/>
      <c r="E56" s="473"/>
      <c r="F56" s="804" t="s">
        <v>65</v>
      </c>
      <c r="G56" s="804"/>
      <c r="H56" s="804"/>
      <c r="I56" s="804"/>
    </row>
    <row r="57" spans="2:10">
      <c r="C57" s="474"/>
      <c r="D57" s="474"/>
      <c r="E57" s="474"/>
      <c r="F57" s="474"/>
      <c r="G57" s="474"/>
      <c r="H57" s="474"/>
      <c r="I57" s="474"/>
    </row>
    <row r="58" spans="2:10">
      <c r="C58" s="474"/>
      <c r="D58" s="474"/>
      <c r="E58" s="474"/>
      <c r="F58" s="474"/>
      <c r="G58" s="474"/>
      <c r="H58" s="474"/>
      <c r="I58" s="474"/>
    </row>
  </sheetData>
  <mergeCells count="3">
    <mergeCell ref="F54:I54"/>
    <mergeCell ref="F56:I56"/>
    <mergeCell ref="F55:I55"/>
  </mergeCells>
  <pageMargins left="0.25" right="0.25" top="0.75" bottom="0.75" header="0.3" footer="0.3"/>
  <pageSetup scale="6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A6" workbookViewId="0">
      <selection activeCell="B2" sqref="B2:E25"/>
    </sheetView>
  </sheetViews>
  <sheetFormatPr baseColWidth="10" defaultRowHeight="15"/>
  <cols>
    <col min="1" max="1" width="3" customWidth="1"/>
    <col min="2" max="2" width="49.7109375" customWidth="1"/>
    <col min="3" max="3" width="30" customWidth="1"/>
    <col min="4" max="5" width="24" customWidth="1"/>
    <col min="6" max="6" width="3" customWidth="1"/>
    <col min="7" max="7" width="27.140625" customWidth="1"/>
    <col min="8" max="8" width="13.28515625" customWidth="1"/>
  </cols>
  <sheetData>
    <row r="1" spans="1:10" ht="15.2" customHeight="1">
      <c r="A1" s="390"/>
      <c r="B1" s="84"/>
      <c r="C1" s="84"/>
      <c r="D1" s="84"/>
      <c r="E1" s="84"/>
      <c r="F1" s="390"/>
    </row>
    <row r="2" spans="1:10" ht="6.75" customHeight="1">
      <c r="A2" s="390"/>
      <c r="B2" s="821"/>
      <c r="C2" s="822"/>
      <c r="D2" s="822"/>
      <c r="E2" s="823"/>
      <c r="F2" s="43"/>
    </row>
    <row r="3" spans="1:10" ht="15.2" customHeight="1">
      <c r="A3" s="390"/>
      <c r="B3" s="509"/>
      <c r="C3" s="509" t="s">
        <v>0</v>
      </c>
      <c r="D3" s="510"/>
      <c r="E3" s="681"/>
      <c r="F3" s="43"/>
    </row>
    <row r="4" spans="1:10" ht="15.2" customHeight="1">
      <c r="A4" s="390"/>
      <c r="B4" s="509"/>
      <c r="C4" s="510" t="s">
        <v>1</v>
      </c>
      <c r="D4" s="510"/>
      <c r="E4" s="681"/>
      <c r="F4" s="43"/>
    </row>
    <row r="5" spans="1:10" ht="15.2" customHeight="1">
      <c r="A5" s="390"/>
      <c r="B5" s="509"/>
      <c r="C5" s="512" t="s">
        <v>171</v>
      </c>
      <c r="D5" s="512"/>
      <c r="E5" s="513"/>
      <c r="F5" s="43"/>
    </row>
    <row r="6" spans="1:10" ht="15.2" customHeight="1">
      <c r="A6" s="390"/>
      <c r="B6" s="509"/>
      <c r="C6" s="512" t="s">
        <v>140</v>
      </c>
      <c r="D6" s="512"/>
      <c r="E6" s="513"/>
      <c r="F6" s="43"/>
    </row>
    <row r="7" spans="1:10" ht="15.2" customHeight="1">
      <c r="A7" s="390"/>
      <c r="B7" s="732"/>
      <c r="C7" s="515" t="s">
        <v>4</v>
      </c>
      <c r="D7" s="515"/>
      <c r="E7" s="516"/>
      <c r="F7" s="43"/>
    </row>
    <row r="8" spans="1:10" ht="15.95" customHeight="1">
      <c r="A8" s="390"/>
      <c r="B8" s="435"/>
      <c r="C8" s="435"/>
      <c r="D8" s="435"/>
      <c r="E8" s="435"/>
      <c r="F8" s="390"/>
    </row>
    <row r="9" spans="1:10" ht="15.2" customHeight="1">
      <c r="A9" s="391"/>
      <c r="B9" s="395" t="s">
        <v>369</v>
      </c>
      <c r="C9" s="401" t="s">
        <v>374</v>
      </c>
      <c r="D9" s="401" t="s">
        <v>376</v>
      </c>
      <c r="E9" s="409" t="s">
        <v>378</v>
      </c>
      <c r="F9" s="413"/>
    </row>
    <row r="10" spans="1:10" ht="15.2" customHeight="1">
      <c r="A10" s="391"/>
      <c r="B10" s="396"/>
      <c r="C10" s="402" t="s">
        <v>375</v>
      </c>
      <c r="D10" s="402" t="s">
        <v>377</v>
      </c>
      <c r="E10" s="410" t="s">
        <v>379</v>
      </c>
      <c r="F10" s="413"/>
    </row>
    <row r="11" spans="1:10" ht="15.2" customHeight="1">
      <c r="A11" s="391"/>
      <c r="B11" s="492" t="s">
        <v>370</v>
      </c>
      <c r="C11" s="495"/>
      <c r="D11" s="495"/>
      <c r="E11" s="490"/>
      <c r="F11" s="413"/>
    </row>
    <row r="12" spans="1:10" ht="12.95" customHeight="1">
      <c r="A12" s="392"/>
      <c r="B12" s="397" t="s">
        <v>371</v>
      </c>
      <c r="C12" s="403">
        <v>0</v>
      </c>
      <c r="D12" s="403">
        <v>0</v>
      </c>
      <c r="E12" s="417">
        <f>C12-D12</f>
        <v>0</v>
      </c>
      <c r="F12" s="414"/>
      <c r="G12" s="416"/>
      <c r="H12" s="416"/>
      <c r="I12" s="416"/>
      <c r="J12" s="416"/>
    </row>
    <row r="13" spans="1:10">
      <c r="A13" s="391"/>
      <c r="B13" s="398"/>
      <c r="C13" s="404"/>
      <c r="D13" s="407"/>
      <c r="E13" s="411"/>
      <c r="F13" s="415"/>
    </row>
    <row r="14" spans="1:10" ht="15.2" customHeight="1">
      <c r="A14" s="391"/>
      <c r="B14" s="680" t="s">
        <v>372</v>
      </c>
      <c r="C14" s="491"/>
      <c r="D14" s="491"/>
      <c r="E14" s="489"/>
      <c r="F14" s="413"/>
    </row>
    <row r="15" spans="1:10" ht="12.95" customHeight="1">
      <c r="A15" s="393"/>
      <c r="B15" s="397" t="s">
        <v>373</v>
      </c>
      <c r="C15" s="405">
        <v>0</v>
      </c>
      <c r="D15" s="405">
        <v>0</v>
      </c>
      <c r="E15" s="412">
        <v>0</v>
      </c>
      <c r="F15" s="414"/>
    </row>
    <row r="16" spans="1:10" ht="15.2" customHeight="1">
      <c r="A16" s="391"/>
      <c r="B16" s="398"/>
      <c r="C16" s="404"/>
      <c r="D16" s="407"/>
      <c r="E16" s="411"/>
      <c r="F16" s="413"/>
    </row>
    <row r="17" spans="1:8" ht="12.95" customHeight="1">
      <c r="A17" s="393"/>
      <c r="B17" s="399" t="s">
        <v>144</v>
      </c>
      <c r="C17" s="403">
        <v>0</v>
      </c>
      <c r="D17" s="403">
        <v>0</v>
      </c>
      <c r="E17" s="418">
        <f>C17-D17</f>
        <v>0</v>
      </c>
      <c r="F17" s="414"/>
    </row>
    <row r="18" spans="1:8" ht="15.2" customHeight="1">
      <c r="A18" s="390"/>
      <c r="B18" s="400"/>
      <c r="C18" s="51"/>
      <c r="D18" s="51"/>
      <c r="E18" s="400"/>
      <c r="F18" s="390"/>
    </row>
    <row r="20" spans="1:8">
      <c r="A20" s="160"/>
      <c r="C20" s="161" t="s">
        <v>5</v>
      </c>
      <c r="D20" s="161"/>
      <c r="E20" s="161"/>
      <c r="F20" s="160"/>
      <c r="G20" s="160"/>
      <c r="H20" s="160"/>
    </row>
    <row r="21" spans="1:8">
      <c r="A21" s="390"/>
      <c r="B21" s="344"/>
      <c r="C21" s="300"/>
      <c r="D21" s="493"/>
      <c r="E21" s="493"/>
      <c r="F21" s="300"/>
      <c r="G21" s="300"/>
      <c r="H21" s="390"/>
    </row>
    <row r="22" spans="1:8" ht="15.2" customHeight="1">
      <c r="A22" s="390"/>
      <c r="B22" s="349" t="s">
        <v>126</v>
      </c>
      <c r="C22" s="406"/>
      <c r="D22" s="494"/>
      <c r="E22" s="494"/>
      <c r="F22" s="390"/>
    </row>
    <row r="23" spans="1:8" ht="12.2" customHeight="1">
      <c r="A23" s="390"/>
      <c r="B23" s="728" t="s">
        <v>6</v>
      </c>
      <c r="C23" s="729"/>
      <c r="D23" s="825" t="s">
        <v>493</v>
      </c>
      <c r="E23" s="825"/>
      <c r="F23" s="234"/>
      <c r="G23" s="300"/>
      <c r="H23" s="390"/>
    </row>
    <row r="24" spans="1:8">
      <c r="A24" s="390"/>
      <c r="B24" s="730" t="s">
        <v>7</v>
      </c>
      <c r="C24" s="731"/>
      <c r="D24" s="824" t="s">
        <v>65</v>
      </c>
      <c r="E24" s="824"/>
      <c r="F24" s="111"/>
      <c r="G24" s="300"/>
      <c r="H24" s="390"/>
    </row>
    <row r="25" spans="1:8">
      <c r="D25" s="474"/>
      <c r="E25" s="474"/>
    </row>
    <row r="26" spans="1:8">
      <c r="D26" s="474"/>
      <c r="E26" s="474"/>
    </row>
    <row r="27" spans="1:8">
      <c r="D27" s="474"/>
      <c r="E27" s="474"/>
    </row>
  </sheetData>
  <mergeCells count="3">
    <mergeCell ref="B2:E2"/>
    <mergeCell ref="D24:E24"/>
    <mergeCell ref="D23:E23"/>
  </mergeCells>
  <pageMargins left="0.25" right="0.25" top="0.75" bottom="0.75" header="0.3" footer="0.3"/>
  <pageSetup scale="7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opLeftCell="A4" workbookViewId="0">
      <selection activeCell="C2" sqref="B2:D25"/>
    </sheetView>
  </sheetViews>
  <sheetFormatPr baseColWidth="10" defaultRowHeight="15"/>
  <cols>
    <col min="1" max="1" width="5.140625" customWidth="1"/>
    <col min="2" max="2" width="44.5703125" customWidth="1"/>
    <col min="3" max="4" width="20.7109375" customWidth="1"/>
    <col min="5" max="5" width="2.28515625" customWidth="1"/>
    <col min="6" max="6" width="13.5703125" hidden="1" customWidth="1"/>
    <col min="7" max="7" width="13.28515625" customWidth="1"/>
    <col min="8" max="9" width="12.28515625" customWidth="1"/>
    <col min="10" max="10" width="13.28515625" customWidth="1"/>
  </cols>
  <sheetData>
    <row r="1" spans="1:7" ht="15.75" thickBot="1">
      <c r="B1" s="390"/>
      <c r="C1" s="390"/>
      <c r="D1" s="390"/>
    </row>
    <row r="2" spans="1:7">
      <c r="A2" s="390"/>
      <c r="B2" s="733"/>
      <c r="C2" s="734"/>
      <c r="D2" s="735"/>
      <c r="E2" s="390"/>
    </row>
    <row r="3" spans="1:7">
      <c r="A3" s="390"/>
      <c r="B3" s="832" t="s">
        <v>0</v>
      </c>
      <c r="C3" s="833"/>
      <c r="D3" s="834"/>
      <c r="E3" s="390"/>
    </row>
    <row r="4" spans="1:7">
      <c r="A4" s="390"/>
      <c r="B4" s="832" t="s">
        <v>1</v>
      </c>
      <c r="C4" s="833"/>
      <c r="D4" s="834"/>
      <c r="E4" s="390"/>
    </row>
    <row r="5" spans="1:7">
      <c r="A5" s="390"/>
      <c r="B5" s="826" t="s">
        <v>380</v>
      </c>
      <c r="C5" s="827"/>
      <c r="D5" s="828"/>
      <c r="E5" s="390"/>
    </row>
    <row r="6" spans="1:7">
      <c r="A6" s="390"/>
      <c r="B6" s="826" t="s">
        <v>140</v>
      </c>
      <c r="C6" s="827"/>
      <c r="D6" s="828"/>
      <c r="E6" s="390"/>
    </row>
    <row r="7" spans="1:7" ht="15.75" thickBot="1">
      <c r="A7" s="390"/>
      <c r="B7" s="829" t="s">
        <v>4</v>
      </c>
      <c r="C7" s="830"/>
      <c r="D7" s="831"/>
      <c r="E7" s="390"/>
    </row>
    <row r="8" spans="1:7" ht="15.2" customHeight="1">
      <c r="B8" s="84"/>
      <c r="C8" s="84"/>
      <c r="D8" s="84"/>
    </row>
    <row r="9" spans="1:7" ht="15.2" customHeight="1">
      <c r="A9" s="1"/>
      <c r="B9" s="419" t="s">
        <v>369</v>
      </c>
      <c r="C9" s="419" t="s">
        <v>228</v>
      </c>
      <c r="D9" s="419" t="s">
        <v>279</v>
      </c>
      <c r="E9" s="43"/>
    </row>
    <row r="10" spans="1:7">
      <c r="A10" s="1"/>
      <c r="B10" s="497" t="s">
        <v>370</v>
      </c>
      <c r="C10" s="498"/>
      <c r="D10" s="525"/>
      <c r="E10" s="43"/>
    </row>
    <row r="11" spans="1:7" ht="12.95" customHeight="1">
      <c r="A11" s="1"/>
      <c r="B11" s="420" t="s">
        <v>381</v>
      </c>
      <c r="C11" s="403">
        <v>0</v>
      </c>
      <c r="D11" s="403">
        <v>0</v>
      </c>
      <c r="E11" s="43"/>
      <c r="F11" s="192"/>
      <c r="G11" s="192"/>
    </row>
    <row r="12" spans="1:7">
      <c r="A12" s="1"/>
      <c r="B12" s="421"/>
      <c r="C12" s="421"/>
      <c r="D12" s="424"/>
      <c r="E12" s="43"/>
    </row>
    <row r="13" spans="1:7">
      <c r="A13" s="1"/>
      <c r="B13" s="517" t="s">
        <v>372</v>
      </c>
      <c r="C13" s="496"/>
      <c r="D13" s="526"/>
      <c r="E13" s="43"/>
      <c r="F13" s="416"/>
      <c r="G13" s="416"/>
    </row>
    <row r="14" spans="1:7" ht="12.95" customHeight="1">
      <c r="A14" s="1"/>
      <c r="B14" s="420" t="s">
        <v>382</v>
      </c>
      <c r="C14" s="423">
        <v>0</v>
      </c>
      <c r="D14" s="423">
        <v>0</v>
      </c>
      <c r="E14" s="43"/>
    </row>
    <row r="15" spans="1:7">
      <c r="A15" s="1"/>
      <c r="B15" s="421"/>
      <c r="C15" s="421"/>
      <c r="D15" s="424"/>
      <c r="E15" s="43"/>
    </row>
    <row r="16" spans="1:7" ht="12.95" customHeight="1">
      <c r="A16" s="1"/>
      <c r="B16" s="420" t="s">
        <v>144</v>
      </c>
      <c r="C16" s="403">
        <v>0</v>
      </c>
      <c r="D16" s="403">
        <v>0</v>
      </c>
      <c r="E16" s="43"/>
      <c r="F16" s="192"/>
      <c r="G16" s="192"/>
    </row>
    <row r="17" spans="2:7" ht="15.2" customHeight="1">
      <c r="B17" s="422"/>
      <c r="C17" s="422"/>
      <c r="D17" s="422"/>
      <c r="F17" s="192"/>
      <c r="G17" s="192"/>
    </row>
    <row r="18" spans="2:7" ht="15.2" customHeight="1">
      <c r="F18" s="416"/>
      <c r="G18" s="416"/>
    </row>
    <row r="19" spans="2:7" ht="15.2" customHeight="1">
      <c r="B19" s="800" t="s">
        <v>5</v>
      </c>
      <c r="C19" s="800"/>
      <c r="D19" s="800"/>
      <c r="E19" s="160"/>
    </row>
    <row r="20" spans="2:7" ht="15.2" customHeight="1">
      <c r="B20" s="800"/>
      <c r="C20" s="800"/>
      <c r="D20" s="800"/>
      <c r="E20" s="300"/>
    </row>
    <row r="21" spans="2:7" ht="15.2" customHeight="1">
      <c r="B21" s="344"/>
      <c r="C21" s="300"/>
      <c r="D21" s="300"/>
      <c r="E21" s="300"/>
    </row>
    <row r="22" spans="2:7" ht="15.2" customHeight="1">
      <c r="B22" s="344"/>
      <c r="C22" s="300"/>
      <c r="D22" s="300"/>
      <c r="E22" s="300"/>
    </row>
    <row r="23" spans="2:7" ht="15.2" customHeight="1">
      <c r="B23" s="349" t="s">
        <v>126</v>
      </c>
      <c r="C23" s="408"/>
      <c r="D23" s="408"/>
    </row>
    <row r="24" spans="2:7" ht="15.2" customHeight="1">
      <c r="B24" s="63" t="s">
        <v>6</v>
      </c>
      <c r="C24" s="801" t="s">
        <v>493</v>
      </c>
      <c r="D24" s="801"/>
    </row>
    <row r="25" spans="2:7">
      <c r="B25" s="15" t="s">
        <v>7</v>
      </c>
      <c r="C25" s="802" t="s">
        <v>65</v>
      </c>
      <c r="D25" s="802"/>
    </row>
  </sheetData>
  <mergeCells count="8">
    <mergeCell ref="B6:D6"/>
    <mergeCell ref="C25:D25"/>
    <mergeCell ref="C24:D24"/>
    <mergeCell ref="B7:D7"/>
    <mergeCell ref="B3:D3"/>
    <mergeCell ref="B4:D4"/>
    <mergeCell ref="B5:D5"/>
    <mergeCell ref="B19:D20"/>
  </mergeCells>
  <pageMargins left="0.25" right="0.25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8"/>
  <sheetViews>
    <sheetView workbookViewId="0">
      <selection activeCell="B2" sqref="B2:E48"/>
    </sheetView>
  </sheetViews>
  <sheetFormatPr baseColWidth="10" defaultRowHeight="15"/>
  <cols>
    <col min="1" max="1" width="5.85546875" customWidth="1"/>
    <col min="2" max="2" width="74.5703125" customWidth="1"/>
    <col min="3" max="3" width="20.85546875" customWidth="1"/>
    <col min="4" max="4" width="18.28515625" customWidth="1"/>
    <col min="5" max="5" width="21.7109375" customWidth="1"/>
  </cols>
  <sheetData>
    <row r="2" spans="1:6" ht="7.5" customHeight="1">
      <c r="B2" s="425"/>
      <c r="C2" s="425"/>
      <c r="D2" s="425"/>
      <c r="E2" s="425"/>
    </row>
    <row r="3" spans="1:6" ht="15.2" customHeight="1">
      <c r="B3" s="835" t="s">
        <v>0</v>
      </c>
      <c r="C3" s="835"/>
      <c r="D3" s="835"/>
      <c r="E3" s="835"/>
    </row>
    <row r="4" spans="1:6" ht="15.2" customHeight="1">
      <c r="B4" s="835" t="s">
        <v>1</v>
      </c>
      <c r="C4" s="835"/>
      <c r="D4" s="835"/>
      <c r="E4" s="835"/>
    </row>
    <row r="5" spans="1:6" ht="15.2" customHeight="1">
      <c r="B5" s="835" t="s">
        <v>383</v>
      </c>
      <c r="C5" s="835"/>
      <c r="D5" s="835"/>
      <c r="E5" s="835"/>
    </row>
    <row r="6" spans="1:6" ht="15.2" customHeight="1">
      <c r="B6" s="835" t="s">
        <v>140</v>
      </c>
      <c r="C6" s="835"/>
      <c r="D6" s="835"/>
      <c r="E6" s="835"/>
    </row>
    <row r="7" spans="1:6" ht="15.2" customHeight="1">
      <c r="B7" s="835" t="s">
        <v>4</v>
      </c>
      <c r="C7" s="835"/>
      <c r="D7" s="835"/>
      <c r="E7" s="835"/>
    </row>
    <row r="8" spans="1:6" ht="6.75" customHeight="1">
      <c r="B8" s="736"/>
      <c r="C8" s="736"/>
      <c r="D8" s="736"/>
      <c r="E8" s="736"/>
    </row>
    <row r="9" spans="1:6" ht="25.7" customHeight="1">
      <c r="A9" s="1"/>
      <c r="B9" s="711" t="s">
        <v>237</v>
      </c>
      <c r="C9" s="712" t="s">
        <v>400</v>
      </c>
      <c r="D9" s="712" t="s">
        <v>228</v>
      </c>
      <c r="E9" s="712" t="s">
        <v>401</v>
      </c>
      <c r="F9" s="43"/>
    </row>
    <row r="10" spans="1:6" ht="15.95" customHeight="1">
      <c r="A10" s="1"/>
      <c r="B10" s="737"/>
      <c r="C10" s="738"/>
      <c r="D10" s="738"/>
      <c r="E10" s="738"/>
      <c r="F10" s="43"/>
    </row>
    <row r="11" spans="1:6" ht="15.75">
      <c r="A11" s="391"/>
      <c r="B11" s="739" t="s">
        <v>392</v>
      </c>
      <c r="C11" s="740">
        <v>9360114</v>
      </c>
      <c r="D11" s="740">
        <v>14580114</v>
      </c>
      <c r="E11" s="740">
        <v>14580114</v>
      </c>
      <c r="F11" s="43"/>
    </row>
    <row r="12" spans="1:6" ht="15.75">
      <c r="A12" s="1"/>
      <c r="B12" s="741" t="s">
        <v>384</v>
      </c>
      <c r="C12" s="740">
        <v>0</v>
      </c>
      <c r="D12" s="740">
        <v>0</v>
      </c>
      <c r="E12" s="740">
        <v>0</v>
      </c>
      <c r="F12" s="43"/>
    </row>
    <row r="13" spans="1:6" ht="15.75">
      <c r="A13" s="1"/>
      <c r="B13" s="742" t="s">
        <v>385</v>
      </c>
      <c r="C13" s="740">
        <v>9360114</v>
      </c>
      <c r="D13" s="740">
        <v>14580114</v>
      </c>
      <c r="E13" s="740">
        <v>14580114</v>
      </c>
      <c r="F13" s="43"/>
    </row>
    <row r="14" spans="1:6" ht="15.95" customHeight="1">
      <c r="A14" s="1"/>
      <c r="B14" s="737"/>
      <c r="C14" s="743"/>
      <c r="D14" s="743"/>
      <c r="E14" s="743"/>
      <c r="F14" s="43"/>
    </row>
    <row r="15" spans="1:6" ht="15.75">
      <c r="A15" s="391"/>
      <c r="B15" s="744" t="s">
        <v>393</v>
      </c>
      <c r="C15" s="740">
        <v>9360114</v>
      </c>
      <c r="D15" s="740">
        <v>14580114</v>
      </c>
      <c r="E15" s="740">
        <v>14580114</v>
      </c>
      <c r="F15" s="43"/>
    </row>
    <row r="16" spans="1:6" ht="15.75">
      <c r="A16" s="1"/>
      <c r="B16" s="745" t="s">
        <v>386</v>
      </c>
      <c r="C16" s="740">
        <v>0</v>
      </c>
      <c r="D16" s="740">
        <v>0</v>
      </c>
      <c r="E16" s="740">
        <v>0</v>
      </c>
      <c r="F16" s="43"/>
    </row>
    <row r="17" spans="1:6" ht="15.75">
      <c r="A17" s="1"/>
      <c r="B17" s="742" t="s">
        <v>387</v>
      </c>
      <c r="C17" s="740">
        <v>9360114</v>
      </c>
      <c r="D17" s="740">
        <v>14580114</v>
      </c>
      <c r="E17" s="740">
        <v>14580114</v>
      </c>
      <c r="F17" s="43"/>
    </row>
    <row r="18" spans="1:6" ht="15.95" customHeight="1">
      <c r="A18" s="1"/>
      <c r="B18" s="746"/>
      <c r="C18" s="743"/>
      <c r="D18" s="743"/>
      <c r="E18" s="743"/>
      <c r="F18" s="43"/>
    </row>
    <row r="19" spans="1:6" ht="18.2" customHeight="1">
      <c r="A19" s="391"/>
      <c r="B19" s="744" t="s">
        <v>394</v>
      </c>
      <c r="C19" s="747">
        <f>C11-C15</f>
        <v>0</v>
      </c>
      <c r="D19" s="747">
        <f>D11-D15</f>
        <v>0</v>
      </c>
      <c r="E19" s="747">
        <f>E11-E15</f>
        <v>0</v>
      </c>
      <c r="F19" s="43"/>
    </row>
    <row r="20" spans="1:6" ht="15.2" customHeight="1">
      <c r="B20" s="748"/>
      <c r="C20" s="749"/>
      <c r="D20" s="749"/>
      <c r="E20" s="749"/>
    </row>
    <row r="21" spans="1:6" ht="25.7" customHeight="1">
      <c r="A21" s="1"/>
      <c r="B21" s="711" t="s">
        <v>237</v>
      </c>
      <c r="C21" s="714" t="s">
        <v>400</v>
      </c>
      <c r="D21" s="714" t="s">
        <v>228</v>
      </c>
      <c r="E21" s="714" t="s">
        <v>401</v>
      </c>
      <c r="F21" s="43"/>
    </row>
    <row r="22" spans="1:6" ht="15.2" customHeight="1">
      <c r="A22" s="1"/>
      <c r="B22" s="750"/>
      <c r="C22" s="751"/>
      <c r="D22" s="751"/>
      <c r="E22" s="751"/>
      <c r="F22" s="43"/>
    </row>
    <row r="23" spans="1:6" ht="15.2" customHeight="1">
      <c r="A23" s="1"/>
      <c r="B23" s="742" t="s">
        <v>388</v>
      </c>
      <c r="C23" s="752">
        <f>C11-C15</f>
        <v>0</v>
      </c>
      <c r="D23" s="752">
        <f>D11-D15</f>
        <v>0</v>
      </c>
      <c r="E23" s="752">
        <f>E11-E15</f>
        <v>0</v>
      </c>
      <c r="F23" s="43"/>
    </row>
    <row r="24" spans="1:6" ht="15.2" customHeight="1">
      <c r="A24" s="1"/>
      <c r="B24" s="750"/>
      <c r="C24" s="751"/>
      <c r="D24" s="751"/>
      <c r="E24" s="751"/>
      <c r="F24" s="43"/>
    </row>
    <row r="25" spans="1:6" ht="15.75">
      <c r="A25" s="1"/>
      <c r="B25" s="742" t="s">
        <v>389</v>
      </c>
      <c r="C25" s="752">
        <v>0</v>
      </c>
      <c r="D25" s="752">
        <v>0</v>
      </c>
      <c r="E25" s="752">
        <v>0</v>
      </c>
      <c r="F25" s="43"/>
    </row>
    <row r="26" spans="1:6" ht="15.95" customHeight="1">
      <c r="A26" s="1"/>
      <c r="B26" s="746"/>
      <c r="C26" s="753"/>
      <c r="D26" s="753"/>
      <c r="E26" s="753"/>
      <c r="F26" s="43"/>
    </row>
    <row r="27" spans="1:6" ht="18.2" customHeight="1">
      <c r="A27" s="391"/>
      <c r="B27" s="744" t="s">
        <v>395</v>
      </c>
      <c r="C27" s="747">
        <f>C23-C25</f>
        <v>0</v>
      </c>
      <c r="D27" s="747">
        <f>D23-D25</f>
        <v>0</v>
      </c>
      <c r="E27" s="747">
        <f>E23-E25</f>
        <v>0</v>
      </c>
      <c r="F27" s="43"/>
    </row>
    <row r="28" spans="1:6" ht="15.2" customHeight="1">
      <c r="B28" s="748"/>
      <c r="C28" s="749"/>
      <c r="D28" s="749"/>
      <c r="E28" s="749"/>
    </row>
    <row r="29" spans="1:6" ht="25.7" customHeight="1">
      <c r="A29" s="1"/>
      <c r="B29" s="711"/>
      <c r="C29" s="714" t="s">
        <v>400</v>
      </c>
      <c r="D29" s="714" t="s">
        <v>228</v>
      </c>
      <c r="E29" s="714" t="s">
        <v>401</v>
      </c>
      <c r="F29" s="43"/>
    </row>
    <row r="30" spans="1:6" ht="15.2" customHeight="1">
      <c r="A30" s="1"/>
      <c r="B30" s="750"/>
      <c r="C30" s="751"/>
      <c r="D30" s="751"/>
      <c r="E30" s="751"/>
      <c r="F30" s="43"/>
    </row>
    <row r="31" spans="1:6" ht="15.75">
      <c r="A31" s="1"/>
      <c r="B31" s="742" t="s">
        <v>390</v>
      </c>
      <c r="C31" s="752">
        <v>0</v>
      </c>
      <c r="D31" s="752">
        <v>0</v>
      </c>
      <c r="E31" s="752">
        <v>0</v>
      </c>
      <c r="F31" s="43"/>
    </row>
    <row r="32" spans="1:6" ht="15.2" customHeight="1">
      <c r="A32" s="1"/>
      <c r="B32" s="750"/>
      <c r="C32" s="751"/>
      <c r="D32" s="751"/>
      <c r="E32" s="751"/>
      <c r="F32" s="43"/>
    </row>
    <row r="33" spans="1:6" ht="15.75">
      <c r="A33" s="1"/>
      <c r="B33" s="742" t="s">
        <v>391</v>
      </c>
      <c r="C33" s="752">
        <v>0</v>
      </c>
      <c r="D33" s="752">
        <v>0</v>
      </c>
      <c r="E33" s="752">
        <v>0</v>
      </c>
      <c r="F33" s="43"/>
    </row>
    <row r="34" spans="1:6" ht="15.95" customHeight="1">
      <c r="A34" s="1"/>
      <c r="B34" s="746"/>
      <c r="C34" s="753"/>
      <c r="D34" s="753"/>
      <c r="E34" s="753"/>
      <c r="F34" s="43"/>
    </row>
    <row r="35" spans="1:6" ht="18.2" customHeight="1">
      <c r="A35" s="391"/>
      <c r="B35" s="744" t="s">
        <v>396</v>
      </c>
      <c r="C35" s="747">
        <f>C31-C33</f>
        <v>0</v>
      </c>
      <c r="D35" s="747">
        <f>D31-D33</f>
        <v>0</v>
      </c>
      <c r="E35" s="747">
        <f>E31-E33</f>
        <v>0</v>
      </c>
      <c r="F35" s="43"/>
    </row>
    <row r="36" spans="1:6" ht="9" customHeight="1">
      <c r="B36" s="754"/>
      <c r="C36" s="754"/>
      <c r="D36" s="754"/>
      <c r="E36" s="754"/>
    </row>
    <row r="37" spans="1:6" ht="47.25">
      <c r="B37" s="755" t="s">
        <v>397</v>
      </c>
      <c r="C37" s="755"/>
      <c r="D37" s="755"/>
      <c r="E37" s="755"/>
    </row>
    <row r="38" spans="1:6" ht="63">
      <c r="B38" s="755" t="s">
        <v>398</v>
      </c>
      <c r="C38" s="755"/>
      <c r="D38" s="755"/>
      <c r="E38" s="755"/>
    </row>
    <row r="39" spans="1:6" ht="15.75">
      <c r="B39" s="756" t="s">
        <v>399</v>
      </c>
      <c r="C39" s="756"/>
      <c r="D39" s="756"/>
      <c r="E39" s="756"/>
    </row>
    <row r="40" spans="1:6" ht="15.75">
      <c r="B40" s="757"/>
      <c r="C40" s="757"/>
      <c r="D40" s="757"/>
      <c r="E40" s="757"/>
    </row>
    <row r="41" spans="1:6" ht="15.2" customHeight="1">
      <c r="B41" s="836" t="s">
        <v>5</v>
      </c>
      <c r="C41" s="836"/>
      <c r="D41" s="836"/>
      <c r="E41" s="836"/>
    </row>
    <row r="42" spans="1:6" ht="15.75" customHeight="1">
      <c r="B42" s="836"/>
      <c r="C42" s="836"/>
      <c r="D42" s="836"/>
      <c r="E42" s="836"/>
    </row>
    <row r="43" spans="1:6" ht="15.75" customHeight="1">
      <c r="B43" s="759"/>
      <c r="C43" s="759"/>
      <c r="D43" s="759"/>
      <c r="E43" s="759"/>
    </row>
    <row r="44" spans="1:6" ht="15.75" customHeight="1">
      <c r="B44" s="759"/>
      <c r="C44" s="759"/>
      <c r="D44" s="759"/>
      <c r="E44" s="759"/>
    </row>
    <row r="45" spans="1:6" ht="15.2" customHeight="1">
      <c r="B45" s="758" t="s">
        <v>126</v>
      </c>
      <c r="C45" s="758"/>
      <c r="D45" s="758"/>
      <c r="E45" s="758"/>
    </row>
    <row r="46" spans="1:6" ht="15.2" customHeight="1">
      <c r="B46" s="723" t="s">
        <v>6</v>
      </c>
      <c r="C46" s="819" t="s">
        <v>493</v>
      </c>
      <c r="D46" s="819"/>
      <c r="E46" s="723"/>
    </row>
    <row r="47" spans="1:6" ht="15.75">
      <c r="B47" s="725" t="s">
        <v>7</v>
      </c>
      <c r="C47" s="818" t="s">
        <v>65</v>
      </c>
      <c r="D47" s="818"/>
      <c r="E47" s="725"/>
    </row>
    <row r="48" spans="1:6" ht="15.75">
      <c r="B48" s="757"/>
      <c r="C48" s="757"/>
      <c r="D48" s="757"/>
      <c r="E48" s="757"/>
    </row>
  </sheetData>
  <mergeCells count="8">
    <mergeCell ref="C47:D47"/>
    <mergeCell ref="C46:D46"/>
    <mergeCell ref="B3:E3"/>
    <mergeCell ref="B4:E4"/>
    <mergeCell ref="B5:E5"/>
    <mergeCell ref="B6:E6"/>
    <mergeCell ref="B7:E7"/>
    <mergeCell ref="B41:E42"/>
  </mergeCells>
  <pageMargins left="0.25" right="0.25" top="0.75" bottom="0.75" header="0.3" footer="0.3"/>
  <pageSetup scale="6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workbookViewId="0">
      <selection activeCell="D50" sqref="D50"/>
    </sheetView>
  </sheetViews>
  <sheetFormatPr baseColWidth="10" defaultRowHeight="15"/>
  <cols>
    <col min="1" max="1" width="2.140625" customWidth="1"/>
    <col min="2" max="2" width="56.7109375" customWidth="1"/>
    <col min="3" max="3" width="17.28515625" customWidth="1"/>
    <col min="4" max="4" width="18.28515625" customWidth="1"/>
    <col min="5" max="5" width="14.5703125" customWidth="1"/>
    <col min="6" max="6" width="15.85546875" customWidth="1"/>
    <col min="7" max="7" width="13.140625" customWidth="1"/>
    <col min="8" max="8" width="14.42578125" customWidth="1"/>
    <col min="9" max="9" width="3.140625" customWidth="1"/>
  </cols>
  <sheetData>
    <row r="1" spans="1:9">
      <c r="B1" s="339"/>
      <c r="C1" s="339"/>
      <c r="D1" s="339"/>
      <c r="E1" s="339"/>
      <c r="F1" s="339"/>
      <c r="G1" s="339"/>
      <c r="H1" s="84"/>
    </row>
    <row r="2" spans="1:9" ht="3.75" customHeight="1">
      <c r="A2" s="1"/>
      <c r="B2" s="358"/>
      <c r="C2" s="358"/>
      <c r="D2" s="358"/>
      <c r="E2" s="358"/>
      <c r="F2" s="358"/>
      <c r="G2" s="358"/>
      <c r="H2" s="367"/>
      <c r="I2" s="43"/>
    </row>
    <row r="3" spans="1:9" ht="15.2" customHeight="1">
      <c r="A3" s="1"/>
      <c r="B3" s="837" t="s">
        <v>0</v>
      </c>
      <c r="C3" s="833"/>
      <c r="D3" s="833"/>
      <c r="E3" s="833"/>
      <c r="F3" s="833"/>
      <c r="G3" s="833"/>
      <c r="H3" s="838"/>
      <c r="I3" s="43"/>
    </row>
    <row r="4" spans="1:9" ht="15.2" customHeight="1">
      <c r="A4" s="1"/>
      <c r="B4" s="837" t="s">
        <v>1</v>
      </c>
      <c r="C4" s="833"/>
      <c r="D4" s="833"/>
      <c r="E4" s="833"/>
      <c r="F4" s="833"/>
      <c r="G4" s="833"/>
      <c r="H4" s="838"/>
      <c r="I4" s="43"/>
    </row>
    <row r="5" spans="1:9" ht="15.2" customHeight="1">
      <c r="A5" s="1"/>
      <c r="B5" s="839" t="s">
        <v>402</v>
      </c>
      <c r="C5" s="827"/>
      <c r="D5" s="827"/>
      <c r="E5" s="827"/>
      <c r="F5" s="827"/>
      <c r="G5" s="827"/>
      <c r="H5" s="840"/>
      <c r="I5" s="43"/>
    </row>
    <row r="6" spans="1:9" ht="15.2" customHeight="1">
      <c r="A6" s="1"/>
      <c r="B6" s="839" t="s">
        <v>4</v>
      </c>
      <c r="C6" s="827"/>
      <c r="D6" s="827"/>
      <c r="E6" s="827"/>
      <c r="F6" s="827"/>
      <c r="G6" s="827"/>
      <c r="H6" s="840"/>
      <c r="I6" s="43"/>
    </row>
    <row r="7" spans="1:9" ht="15.2" customHeight="1">
      <c r="A7" s="390"/>
      <c r="B7" s="841"/>
      <c r="C7" s="842"/>
      <c r="D7" s="842"/>
      <c r="E7" s="842"/>
      <c r="F7" s="842"/>
      <c r="G7" s="842"/>
      <c r="H7" s="843"/>
      <c r="I7" s="390"/>
    </row>
    <row r="8" spans="1:9">
      <c r="B8" s="760"/>
      <c r="C8" s="760"/>
      <c r="D8" s="760"/>
      <c r="E8" s="760"/>
      <c r="F8" s="760"/>
      <c r="G8" s="760"/>
      <c r="H8" s="760"/>
    </row>
    <row r="9" spans="1:9">
      <c r="A9" s="206"/>
      <c r="B9" s="352" t="s">
        <v>237</v>
      </c>
      <c r="C9" s="347" t="s">
        <v>286</v>
      </c>
      <c r="D9" s="347"/>
      <c r="E9" s="347"/>
      <c r="F9" s="347"/>
      <c r="G9" s="347"/>
      <c r="H9" s="347" t="s">
        <v>280</v>
      </c>
      <c r="I9" s="429"/>
    </row>
    <row r="10" spans="1:9" ht="24.2" customHeight="1">
      <c r="A10" s="206"/>
      <c r="B10" s="359"/>
      <c r="C10" s="347" t="s">
        <v>276</v>
      </c>
      <c r="D10" s="347" t="s">
        <v>277</v>
      </c>
      <c r="E10" s="347" t="s">
        <v>226</v>
      </c>
      <c r="F10" s="347" t="s">
        <v>228</v>
      </c>
      <c r="G10" s="347" t="s">
        <v>279</v>
      </c>
      <c r="H10" s="347"/>
      <c r="I10" s="429"/>
    </row>
    <row r="11" spans="1:9">
      <c r="A11" s="206"/>
      <c r="B11" s="360"/>
      <c r="C11" s="347">
        <v>1</v>
      </c>
      <c r="D11" s="347">
        <v>2</v>
      </c>
      <c r="E11" s="347" t="s">
        <v>278</v>
      </c>
      <c r="F11" s="347">
        <v>4</v>
      </c>
      <c r="G11" s="347">
        <v>5</v>
      </c>
      <c r="H11" s="347" t="s">
        <v>281</v>
      </c>
      <c r="I11" s="429"/>
    </row>
    <row r="12" spans="1:9" ht="15.2" customHeight="1">
      <c r="A12" s="1"/>
      <c r="B12" s="761" t="s">
        <v>403</v>
      </c>
      <c r="C12" s="762">
        <f>SUM(C13,C16,C25,C29,C32,C37)</f>
        <v>9360114</v>
      </c>
      <c r="D12" s="762">
        <f>SUM(D13,D16,D25,D29,D32,D37)</f>
        <v>5220000</v>
      </c>
      <c r="E12" s="762">
        <f>SUM(E13,E16,E25,E29,E32,E37)</f>
        <v>14580114</v>
      </c>
      <c r="F12" s="762">
        <f>SUM(F13,F16,F25,F29,F32,F37)</f>
        <v>14580114</v>
      </c>
      <c r="G12" s="762">
        <f>SUM(G13,G16,G25,G29,G32,G37)</f>
        <v>14580114</v>
      </c>
      <c r="H12" s="763">
        <f t="shared" ref="H12:H41" si="0">E12-F12</f>
        <v>0</v>
      </c>
      <c r="I12" s="43"/>
    </row>
    <row r="13" spans="1:9">
      <c r="A13" s="427"/>
      <c r="B13" s="764" t="s">
        <v>407</v>
      </c>
      <c r="C13" s="765">
        <f>SUM(C14:C15)</f>
        <v>0</v>
      </c>
      <c r="D13" s="765">
        <f>SUM(D14:D15)</f>
        <v>0</v>
      </c>
      <c r="E13" s="765">
        <f>SUM(E14:E15)</f>
        <v>0</v>
      </c>
      <c r="F13" s="765">
        <f>SUM(F14:F15)</f>
        <v>0</v>
      </c>
      <c r="G13" s="765">
        <f>SUM(G14:G15)</f>
        <v>0</v>
      </c>
      <c r="H13" s="765">
        <f t="shared" si="0"/>
        <v>0</v>
      </c>
      <c r="I13" s="430"/>
    </row>
    <row r="14" spans="1:9">
      <c r="A14" s="1"/>
      <c r="B14" s="766" t="s">
        <v>413</v>
      </c>
      <c r="C14" s="767">
        <v>0</v>
      </c>
      <c r="D14" s="767">
        <v>0</v>
      </c>
      <c r="E14" s="767">
        <v>0</v>
      </c>
      <c r="F14" s="767">
        <v>0</v>
      </c>
      <c r="G14" s="767">
        <v>0</v>
      </c>
      <c r="H14" s="765">
        <f t="shared" si="0"/>
        <v>0</v>
      </c>
      <c r="I14" s="43"/>
    </row>
    <row r="15" spans="1:9">
      <c r="A15" s="1"/>
      <c r="B15" s="766" t="s">
        <v>414</v>
      </c>
      <c r="C15" s="767">
        <v>0</v>
      </c>
      <c r="D15" s="767">
        <v>0</v>
      </c>
      <c r="E15" s="767">
        <v>0</v>
      </c>
      <c r="F15" s="767">
        <v>0</v>
      </c>
      <c r="G15" s="767">
        <v>0</v>
      </c>
      <c r="H15" s="765">
        <f t="shared" si="0"/>
        <v>0</v>
      </c>
      <c r="I15" s="43"/>
    </row>
    <row r="16" spans="1:9">
      <c r="A16" s="427"/>
      <c r="B16" s="764" t="s">
        <v>408</v>
      </c>
      <c r="C16" s="765">
        <f>SUM(C17:C24)</f>
        <v>9360114</v>
      </c>
      <c r="D16" s="765">
        <f>SUM(D17:D24)</f>
        <v>5220000</v>
      </c>
      <c r="E16" s="765">
        <f>SUM(E17:E24)</f>
        <v>14580114</v>
      </c>
      <c r="F16" s="765">
        <f>SUM(F17:F24)</f>
        <v>14580114</v>
      </c>
      <c r="G16" s="765">
        <f>SUM(G17:G24)</f>
        <v>14580114</v>
      </c>
      <c r="H16" s="765">
        <f t="shared" si="0"/>
        <v>0</v>
      </c>
      <c r="I16" s="430"/>
    </row>
    <row r="17" spans="1:9">
      <c r="A17" s="1"/>
      <c r="B17" s="766" t="s">
        <v>415</v>
      </c>
      <c r="C17" s="767">
        <v>9360114</v>
      </c>
      <c r="D17" s="767">
        <v>5220000</v>
      </c>
      <c r="E17" s="767">
        <v>14580114</v>
      </c>
      <c r="F17" s="767">
        <v>14580114</v>
      </c>
      <c r="G17" s="767">
        <v>14580114</v>
      </c>
      <c r="H17" s="765">
        <f t="shared" si="0"/>
        <v>0</v>
      </c>
      <c r="I17" s="43"/>
    </row>
    <row r="18" spans="1:9">
      <c r="A18" s="1"/>
      <c r="B18" s="766" t="s">
        <v>416</v>
      </c>
      <c r="C18" s="767">
        <v>0</v>
      </c>
      <c r="D18" s="767">
        <v>0</v>
      </c>
      <c r="E18" s="767">
        <v>0</v>
      </c>
      <c r="F18" s="767">
        <v>0</v>
      </c>
      <c r="G18" s="767">
        <v>0</v>
      </c>
      <c r="H18" s="765">
        <f t="shared" si="0"/>
        <v>0</v>
      </c>
      <c r="I18" s="43"/>
    </row>
    <row r="19" spans="1:9">
      <c r="A19" s="1"/>
      <c r="B19" s="766" t="s">
        <v>417</v>
      </c>
      <c r="C19" s="767">
        <v>0</v>
      </c>
      <c r="D19" s="767">
        <v>0</v>
      </c>
      <c r="E19" s="767">
        <v>0</v>
      </c>
      <c r="F19" s="767">
        <v>0</v>
      </c>
      <c r="G19" s="767">
        <v>0</v>
      </c>
      <c r="H19" s="765">
        <f t="shared" si="0"/>
        <v>0</v>
      </c>
      <c r="I19" s="43"/>
    </row>
    <row r="20" spans="1:9">
      <c r="A20" s="1"/>
      <c r="B20" s="766" t="s">
        <v>418</v>
      </c>
      <c r="C20" s="767">
        <v>0</v>
      </c>
      <c r="D20" s="767">
        <v>0</v>
      </c>
      <c r="E20" s="767">
        <v>0</v>
      </c>
      <c r="F20" s="767">
        <v>0</v>
      </c>
      <c r="G20" s="767">
        <v>0</v>
      </c>
      <c r="H20" s="765">
        <f t="shared" si="0"/>
        <v>0</v>
      </c>
      <c r="I20" s="43"/>
    </row>
    <row r="21" spans="1:9">
      <c r="A21" s="1"/>
      <c r="B21" s="766" t="s">
        <v>419</v>
      </c>
      <c r="C21" s="767">
        <v>0</v>
      </c>
      <c r="D21" s="767">
        <v>0</v>
      </c>
      <c r="E21" s="767">
        <v>0</v>
      </c>
      <c r="F21" s="767">
        <v>0</v>
      </c>
      <c r="G21" s="767">
        <v>0</v>
      </c>
      <c r="H21" s="765">
        <f t="shared" si="0"/>
        <v>0</v>
      </c>
      <c r="I21" s="43"/>
    </row>
    <row r="22" spans="1:9">
      <c r="A22" s="1"/>
      <c r="B22" s="766" t="s">
        <v>420</v>
      </c>
      <c r="C22" s="767">
        <v>0</v>
      </c>
      <c r="D22" s="767">
        <v>0</v>
      </c>
      <c r="E22" s="767">
        <v>0</v>
      </c>
      <c r="F22" s="767">
        <v>0</v>
      </c>
      <c r="G22" s="767">
        <v>0</v>
      </c>
      <c r="H22" s="765">
        <f t="shared" si="0"/>
        <v>0</v>
      </c>
      <c r="I22" s="43"/>
    </row>
    <row r="23" spans="1:9">
      <c r="A23" s="1"/>
      <c r="B23" s="766" t="s">
        <v>421</v>
      </c>
      <c r="C23" s="767">
        <v>0</v>
      </c>
      <c r="D23" s="767">
        <v>0</v>
      </c>
      <c r="E23" s="767">
        <v>0</v>
      </c>
      <c r="F23" s="767">
        <v>0</v>
      </c>
      <c r="G23" s="767">
        <v>0</v>
      </c>
      <c r="H23" s="765">
        <f t="shared" si="0"/>
        <v>0</v>
      </c>
      <c r="I23" s="43"/>
    </row>
    <row r="24" spans="1:9">
      <c r="A24" s="1"/>
      <c r="B24" s="766" t="s">
        <v>422</v>
      </c>
      <c r="C24" s="767">
        <v>0</v>
      </c>
      <c r="D24" s="767">
        <v>0</v>
      </c>
      <c r="E24" s="767">
        <v>0</v>
      </c>
      <c r="F24" s="767">
        <v>0</v>
      </c>
      <c r="G24" s="767">
        <v>0</v>
      </c>
      <c r="H24" s="765">
        <f t="shared" si="0"/>
        <v>0</v>
      </c>
      <c r="I24" s="43"/>
    </row>
    <row r="25" spans="1:9">
      <c r="A25" s="427"/>
      <c r="B25" s="764" t="s">
        <v>409</v>
      </c>
      <c r="C25" s="765">
        <f>SUM(C26:C28)</f>
        <v>0</v>
      </c>
      <c r="D25" s="765">
        <f>SUM(D26:D28)</f>
        <v>0</v>
      </c>
      <c r="E25" s="765">
        <f>SUM(E26:E28)</f>
        <v>0</v>
      </c>
      <c r="F25" s="765">
        <f>SUM(F26:F28)</f>
        <v>0</v>
      </c>
      <c r="G25" s="765">
        <f>SUM(G26:G28)</f>
        <v>0</v>
      </c>
      <c r="H25" s="765">
        <f t="shared" si="0"/>
        <v>0</v>
      </c>
      <c r="I25" s="430"/>
    </row>
    <row r="26" spans="1:9" ht="25.5">
      <c r="A26" s="1"/>
      <c r="B26" s="766" t="s">
        <v>423</v>
      </c>
      <c r="C26" s="767">
        <v>0</v>
      </c>
      <c r="D26" s="767">
        <v>0</v>
      </c>
      <c r="E26" s="767">
        <v>0</v>
      </c>
      <c r="F26" s="767">
        <v>0</v>
      </c>
      <c r="G26" s="767">
        <v>0</v>
      </c>
      <c r="H26" s="765">
        <f t="shared" si="0"/>
        <v>0</v>
      </c>
      <c r="I26" s="43"/>
    </row>
    <row r="27" spans="1:9">
      <c r="A27" s="1"/>
      <c r="B27" s="766" t="s">
        <v>424</v>
      </c>
      <c r="C27" s="767">
        <v>0</v>
      </c>
      <c r="D27" s="767">
        <v>0</v>
      </c>
      <c r="E27" s="767">
        <v>0</v>
      </c>
      <c r="F27" s="767">
        <v>0</v>
      </c>
      <c r="G27" s="767">
        <v>0</v>
      </c>
      <c r="H27" s="765">
        <f t="shared" si="0"/>
        <v>0</v>
      </c>
      <c r="I27" s="43"/>
    </row>
    <row r="28" spans="1:9">
      <c r="A28" s="1"/>
      <c r="B28" s="766" t="s">
        <v>425</v>
      </c>
      <c r="C28" s="767">
        <v>0</v>
      </c>
      <c r="D28" s="767">
        <v>0</v>
      </c>
      <c r="E28" s="767">
        <v>0</v>
      </c>
      <c r="F28" s="767">
        <v>0</v>
      </c>
      <c r="G28" s="767">
        <v>0</v>
      </c>
      <c r="H28" s="765">
        <f t="shared" si="0"/>
        <v>0</v>
      </c>
      <c r="I28" s="43"/>
    </row>
    <row r="29" spans="1:9">
      <c r="A29" s="427"/>
      <c r="B29" s="764" t="s">
        <v>410</v>
      </c>
      <c r="C29" s="765">
        <f>SUM(C30:C31)</f>
        <v>0</v>
      </c>
      <c r="D29" s="765">
        <f>SUM(D30:D31)</f>
        <v>0</v>
      </c>
      <c r="E29" s="765">
        <f>SUM(E30:E31)</f>
        <v>0</v>
      </c>
      <c r="F29" s="765">
        <f>SUM(F30:F31)</f>
        <v>0</v>
      </c>
      <c r="G29" s="765">
        <f>SUM(G30:G31)</f>
        <v>0</v>
      </c>
      <c r="H29" s="765">
        <f t="shared" si="0"/>
        <v>0</v>
      </c>
      <c r="I29" s="430"/>
    </row>
    <row r="30" spans="1:9">
      <c r="A30" s="1"/>
      <c r="B30" s="766" t="s">
        <v>426</v>
      </c>
      <c r="C30" s="767">
        <v>0</v>
      </c>
      <c r="D30" s="767">
        <v>0</v>
      </c>
      <c r="E30" s="767"/>
      <c r="F30" s="767">
        <v>0</v>
      </c>
      <c r="G30" s="767">
        <v>0</v>
      </c>
      <c r="H30" s="765">
        <f t="shared" si="0"/>
        <v>0</v>
      </c>
      <c r="I30" s="43"/>
    </row>
    <row r="31" spans="1:9">
      <c r="A31" s="1"/>
      <c r="B31" s="766" t="s">
        <v>427</v>
      </c>
      <c r="C31" s="767">
        <v>0</v>
      </c>
      <c r="D31" s="767">
        <v>0</v>
      </c>
      <c r="E31" s="767"/>
      <c r="F31" s="767">
        <v>0</v>
      </c>
      <c r="G31" s="767">
        <v>0</v>
      </c>
      <c r="H31" s="765">
        <f t="shared" si="0"/>
        <v>0</v>
      </c>
      <c r="I31" s="43"/>
    </row>
    <row r="32" spans="1:9">
      <c r="A32" s="427"/>
      <c r="B32" s="764" t="s">
        <v>411</v>
      </c>
      <c r="C32" s="765">
        <f>SUM(C33:C36)</f>
        <v>0</v>
      </c>
      <c r="D32" s="765">
        <f>SUM(D33:D36)</f>
        <v>0</v>
      </c>
      <c r="E32" s="765">
        <f>SUM(E33:E36)</f>
        <v>0</v>
      </c>
      <c r="F32" s="765">
        <f>SUM(F33:F36)</f>
        <v>0</v>
      </c>
      <c r="G32" s="765">
        <f>SUM(G33:G36)</f>
        <v>0</v>
      </c>
      <c r="H32" s="765">
        <f t="shared" si="0"/>
        <v>0</v>
      </c>
      <c r="I32" s="430"/>
    </row>
    <row r="33" spans="1:9">
      <c r="A33" s="1"/>
      <c r="B33" s="766" t="s">
        <v>428</v>
      </c>
      <c r="C33" s="767">
        <v>0</v>
      </c>
      <c r="D33" s="767">
        <v>0</v>
      </c>
      <c r="E33" s="767">
        <v>0</v>
      </c>
      <c r="F33" s="767">
        <v>0</v>
      </c>
      <c r="G33" s="767">
        <v>0</v>
      </c>
      <c r="H33" s="765">
        <f t="shared" si="0"/>
        <v>0</v>
      </c>
      <c r="I33" s="43"/>
    </row>
    <row r="34" spans="1:9">
      <c r="A34" s="1"/>
      <c r="B34" s="766" t="s">
        <v>429</v>
      </c>
      <c r="C34" s="767">
        <v>0</v>
      </c>
      <c r="D34" s="767">
        <v>0</v>
      </c>
      <c r="E34" s="767">
        <v>0</v>
      </c>
      <c r="F34" s="767">
        <v>0</v>
      </c>
      <c r="G34" s="767">
        <v>0</v>
      </c>
      <c r="H34" s="765">
        <f t="shared" si="0"/>
        <v>0</v>
      </c>
      <c r="I34" s="43"/>
    </row>
    <row r="35" spans="1:9">
      <c r="A35" s="1"/>
      <c r="B35" s="766" t="s">
        <v>430</v>
      </c>
      <c r="C35" s="767">
        <v>0</v>
      </c>
      <c r="D35" s="767">
        <v>0</v>
      </c>
      <c r="E35" s="767">
        <v>0</v>
      </c>
      <c r="F35" s="767">
        <v>0</v>
      </c>
      <c r="G35" s="767">
        <v>0</v>
      </c>
      <c r="H35" s="765">
        <f t="shared" si="0"/>
        <v>0</v>
      </c>
      <c r="I35" s="43"/>
    </row>
    <row r="36" spans="1:9">
      <c r="A36" s="1"/>
      <c r="B36" s="766" t="s">
        <v>431</v>
      </c>
      <c r="C36" s="767">
        <v>0</v>
      </c>
      <c r="D36" s="767">
        <v>0</v>
      </c>
      <c r="E36" s="767">
        <v>0</v>
      </c>
      <c r="F36" s="767">
        <v>0</v>
      </c>
      <c r="G36" s="767">
        <v>0</v>
      </c>
      <c r="H36" s="765">
        <f t="shared" si="0"/>
        <v>0</v>
      </c>
      <c r="I36" s="43"/>
    </row>
    <row r="37" spans="1:9">
      <c r="A37" s="427"/>
      <c r="B37" s="764" t="s">
        <v>412</v>
      </c>
      <c r="C37" s="765">
        <v>0</v>
      </c>
      <c r="D37" s="765">
        <v>0</v>
      </c>
      <c r="E37" s="765">
        <v>0</v>
      </c>
      <c r="F37" s="765">
        <v>0</v>
      </c>
      <c r="G37" s="765">
        <v>0</v>
      </c>
      <c r="H37" s="765">
        <f t="shared" si="0"/>
        <v>0</v>
      </c>
      <c r="I37" s="430"/>
    </row>
    <row r="38" spans="1:9">
      <c r="A38" s="1"/>
      <c r="B38" s="766" t="s">
        <v>432</v>
      </c>
      <c r="C38" s="767">
        <v>0</v>
      </c>
      <c r="D38" s="767">
        <v>0</v>
      </c>
      <c r="E38" s="767">
        <v>0</v>
      </c>
      <c r="F38" s="767">
        <v>0</v>
      </c>
      <c r="G38" s="767">
        <v>0</v>
      </c>
      <c r="H38" s="765">
        <f t="shared" si="0"/>
        <v>0</v>
      </c>
      <c r="I38" s="43"/>
    </row>
    <row r="39" spans="1:9">
      <c r="A39" s="291"/>
      <c r="B39" s="768" t="s">
        <v>404</v>
      </c>
      <c r="C39" s="765">
        <v>0</v>
      </c>
      <c r="D39" s="765">
        <v>0</v>
      </c>
      <c r="E39" s="765">
        <v>0</v>
      </c>
      <c r="F39" s="765">
        <v>0</v>
      </c>
      <c r="G39" s="765">
        <v>0</v>
      </c>
      <c r="H39" s="765">
        <f t="shared" si="0"/>
        <v>0</v>
      </c>
      <c r="I39" s="351"/>
    </row>
    <row r="40" spans="1:9" ht="25.5">
      <c r="A40" s="291"/>
      <c r="B40" s="768" t="s">
        <v>405</v>
      </c>
      <c r="C40" s="765">
        <v>0</v>
      </c>
      <c r="D40" s="765">
        <v>0</v>
      </c>
      <c r="E40" s="765">
        <v>0</v>
      </c>
      <c r="F40" s="765">
        <v>0</v>
      </c>
      <c r="G40" s="765">
        <v>0</v>
      </c>
      <c r="H40" s="765">
        <f t="shared" si="0"/>
        <v>0</v>
      </c>
      <c r="I40" s="351"/>
    </row>
    <row r="41" spans="1:9">
      <c r="A41" s="291"/>
      <c r="B41" s="768" t="s">
        <v>406</v>
      </c>
      <c r="C41" s="765">
        <v>0</v>
      </c>
      <c r="D41" s="765">
        <v>0</v>
      </c>
      <c r="E41" s="765">
        <v>0</v>
      </c>
      <c r="F41" s="765">
        <v>0</v>
      </c>
      <c r="G41" s="765">
        <v>0</v>
      </c>
      <c r="H41" s="765">
        <f t="shared" si="0"/>
        <v>0</v>
      </c>
      <c r="I41" s="351"/>
    </row>
    <row r="42" spans="1:9" ht="18.2" customHeight="1">
      <c r="A42" s="1"/>
      <c r="B42" s="769"/>
      <c r="C42" s="770"/>
      <c r="D42" s="770"/>
      <c r="E42" s="770"/>
      <c r="F42" s="770"/>
      <c r="G42" s="770"/>
      <c r="H42" s="771" t="s">
        <v>126</v>
      </c>
      <c r="I42" s="43"/>
    </row>
    <row r="43" spans="1:9">
      <c r="A43" s="291"/>
      <c r="B43" s="772" t="s">
        <v>274</v>
      </c>
      <c r="C43" s="773">
        <f>SUM(C12,C39,C40,C41)</f>
        <v>9360114</v>
      </c>
      <c r="D43" s="773">
        <f>SUM(D12,D39,D40,D41)</f>
        <v>5220000</v>
      </c>
      <c r="E43" s="773">
        <f>SUM(E12,E39,E40,E41)</f>
        <v>14580114</v>
      </c>
      <c r="F43" s="773">
        <f>SUM(F12,F39,F40,F41)</f>
        <v>14580114</v>
      </c>
      <c r="G43" s="773">
        <f>SUM(G12,G39,G40,G41)</f>
        <v>14580114</v>
      </c>
      <c r="H43" s="773">
        <f>E43-F43</f>
        <v>0</v>
      </c>
      <c r="I43" s="351"/>
    </row>
    <row r="44" spans="1:9" ht="15.2" customHeight="1">
      <c r="B44" s="306"/>
      <c r="C44" s="306"/>
      <c r="D44" s="306"/>
      <c r="E44" s="306"/>
      <c r="F44" s="306"/>
      <c r="G44" s="306"/>
      <c r="H44" s="306"/>
    </row>
    <row r="45" spans="1:9" ht="15.2" customHeight="1">
      <c r="B45" s="428"/>
      <c r="C45" s="428" t="s">
        <v>5</v>
      </c>
      <c r="D45" s="428"/>
      <c r="E45" s="428"/>
      <c r="F45" s="428"/>
      <c r="G45" s="428"/>
      <c r="H45" s="428"/>
    </row>
    <row r="47" spans="1:9" ht="27.95" customHeight="1">
      <c r="B47" s="84"/>
      <c r="C47" s="349" t="s">
        <v>126</v>
      </c>
      <c r="D47" s="350" t="s">
        <v>126</v>
      </c>
      <c r="E47" s="349" t="s">
        <v>126</v>
      </c>
      <c r="F47" s="349"/>
      <c r="G47" s="349"/>
      <c r="H47" s="349"/>
    </row>
    <row r="48" spans="1:9" ht="15.2" customHeight="1">
      <c r="B48" s="471" t="s">
        <v>6</v>
      </c>
      <c r="C48" s="471"/>
      <c r="D48" s="473"/>
      <c r="E48" s="807" t="s">
        <v>493</v>
      </c>
      <c r="F48" s="807"/>
      <c r="G48" s="807"/>
      <c r="H48" s="807"/>
    </row>
    <row r="49" spans="2:8" ht="15.2" customHeight="1">
      <c r="B49" s="472" t="s">
        <v>7</v>
      </c>
      <c r="C49" s="472"/>
      <c r="D49" s="473"/>
      <c r="E49" s="804" t="s">
        <v>65</v>
      </c>
      <c r="F49" s="804"/>
      <c r="G49" s="804"/>
      <c r="H49" s="804"/>
    </row>
    <row r="50" spans="2:8">
      <c r="B50" s="474"/>
      <c r="C50" s="474"/>
      <c r="D50" s="474"/>
      <c r="E50" s="474"/>
      <c r="F50" s="474"/>
      <c r="G50" s="474"/>
      <c r="H50" s="474"/>
    </row>
    <row r="51" spans="2:8">
      <c r="B51" s="474"/>
      <c r="C51" s="474"/>
      <c r="D51" s="474"/>
      <c r="E51" s="474"/>
      <c r="F51" s="474"/>
      <c r="G51" s="474"/>
      <c r="H51" s="474"/>
    </row>
    <row r="52" spans="2:8">
      <c r="B52" s="474"/>
      <c r="C52" s="474"/>
      <c r="D52" s="474"/>
      <c r="E52" s="474"/>
      <c r="F52" s="474"/>
      <c r="G52" s="474"/>
      <c r="H52" s="474"/>
    </row>
  </sheetData>
  <mergeCells count="7">
    <mergeCell ref="E49:H49"/>
    <mergeCell ref="E48:H48"/>
    <mergeCell ref="B3:H3"/>
    <mergeCell ref="B4:H4"/>
    <mergeCell ref="B5:H5"/>
    <mergeCell ref="B6:H6"/>
    <mergeCell ref="B7:H7"/>
  </mergeCells>
  <pageMargins left="0.25" right="0.25" top="0.75" bottom="0.75" header="0.3" footer="0.3"/>
  <pageSetup scale="6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opLeftCell="A5" workbookViewId="0">
      <selection activeCell="B2" sqref="B2:F22"/>
    </sheetView>
  </sheetViews>
  <sheetFormatPr baseColWidth="10" defaultColWidth="10.28515625" defaultRowHeight="15"/>
  <cols>
    <col min="1" max="1" width="9.140625" customWidth="1"/>
    <col min="2" max="2" width="48.140625" customWidth="1"/>
    <col min="3" max="3" width="20" customWidth="1"/>
    <col min="4" max="4" width="26.140625" customWidth="1"/>
    <col min="5" max="5" width="35.140625" customWidth="1"/>
    <col min="6" max="6" width="11.140625" customWidth="1"/>
    <col min="7" max="255" width="9.140625" customWidth="1"/>
  </cols>
  <sheetData>
    <row r="1" spans="1:10" ht="15.75" thickBot="1">
      <c r="B1" s="390"/>
      <c r="C1" s="390"/>
      <c r="D1" s="390"/>
      <c r="E1" s="390"/>
      <c r="F1" s="390"/>
    </row>
    <row r="2" spans="1:10" ht="15.95" customHeight="1">
      <c r="A2" s="390"/>
      <c r="B2" s="789"/>
      <c r="C2" s="790"/>
      <c r="D2" s="791" t="s">
        <v>0</v>
      </c>
      <c r="E2" s="790"/>
      <c r="F2" s="792"/>
    </row>
    <row r="3" spans="1:10" ht="15.95" customHeight="1">
      <c r="A3" s="390"/>
      <c r="B3" s="793"/>
      <c r="C3" s="775"/>
      <c r="D3" s="775" t="s">
        <v>1</v>
      </c>
      <c r="E3" s="775"/>
      <c r="F3" s="794"/>
    </row>
    <row r="4" spans="1:10" ht="15.95" customHeight="1">
      <c r="A4" s="390"/>
      <c r="B4" s="793"/>
      <c r="C4" s="775"/>
      <c r="D4" s="674" t="s">
        <v>433</v>
      </c>
      <c r="E4" s="775"/>
      <c r="F4" s="794"/>
    </row>
    <row r="5" spans="1:10" ht="15.95" customHeight="1" thickBot="1">
      <c r="A5" s="390"/>
      <c r="B5" s="795"/>
      <c r="C5" s="796"/>
      <c r="D5" s="797" t="s">
        <v>146</v>
      </c>
      <c r="E5" s="796"/>
      <c r="F5" s="798"/>
    </row>
    <row r="6" spans="1:10" ht="7.5" customHeight="1" thickBot="1">
      <c r="B6" s="435"/>
      <c r="C6" s="435"/>
      <c r="D6" s="435"/>
      <c r="E6" s="435"/>
      <c r="F6" s="435"/>
    </row>
    <row r="7" spans="1:10" ht="25.7" customHeight="1">
      <c r="A7" s="431"/>
      <c r="B7" s="776" t="s">
        <v>434</v>
      </c>
      <c r="C7" s="777" t="s">
        <v>435</v>
      </c>
      <c r="D7" s="777" t="s">
        <v>436</v>
      </c>
      <c r="E7" s="777" t="s">
        <v>437</v>
      </c>
      <c r="F7" s="777" t="s">
        <v>438</v>
      </c>
      <c r="G7" s="43"/>
    </row>
    <row r="8" spans="1:10" ht="24.95" customHeight="1">
      <c r="A8" s="432"/>
      <c r="B8" s="778" t="s">
        <v>496</v>
      </c>
      <c r="C8" s="677" t="s">
        <v>497</v>
      </c>
      <c r="D8" s="679" t="s">
        <v>504</v>
      </c>
      <c r="E8" s="679" t="s">
        <v>504</v>
      </c>
      <c r="F8" s="779">
        <v>1</v>
      </c>
    </row>
    <row r="9" spans="1:10" ht="24.95" customHeight="1">
      <c r="A9" s="432"/>
      <c r="B9" s="780" t="s">
        <v>498</v>
      </c>
      <c r="C9" s="678" t="s">
        <v>497</v>
      </c>
      <c r="D9" s="679" t="s">
        <v>504</v>
      </c>
      <c r="E9" s="679" t="s">
        <v>504</v>
      </c>
      <c r="F9" s="781">
        <v>1</v>
      </c>
    </row>
    <row r="10" spans="1:10" ht="24.95" customHeight="1">
      <c r="A10" s="432"/>
      <c r="B10" s="780" t="s">
        <v>499</v>
      </c>
      <c r="C10" s="678" t="s">
        <v>497</v>
      </c>
      <c r="D10" s="679" t="s">
        <v>504</v>
      </c>
      <c r="E10" s="679" t="s">
        <v>504</v>
      </c>
      <c r="F10" s="781">
        <v>1</v>
      </c>
    </row>
    <row r="11" spans="1:10" ht="24.95" customHeight="1">
      <c r="A11" s="432"/>
      <c r="B11" s="780" t="s">
        <v>500</v>
      </c>
      <c r="C11" s="678" t="s">
        <v>497</v>
      </c>
      <c r="D11" s="679" t="s">
        <v>504</v>
      </c>
      <c r="E11" s="679" t="s">
        <v>504</v>
      </c>
      <c r="F11" s="781">
        <v>1</v>
      </c>
    </row>
    <row r="12" spans="1:10" ht="24.95" customHeight="1">
      <c r="A12" s="432"/>
      <c r="B12" s="782" t="s">
        <v>502</v>
      </c>
      <c r="C12" s="783" t="s">
        <v>503</v>
      </c>
      <c r="D12" s="784" t="s">
        <v>504</v>
      </c>
      <c r="E12" s="784" t="s">
        <v>504</v>
      </c>
      <c r="F12" s="785">
        <v>1</v>
      </c>
    </row>
    <row r="13" spans="1:10" ht="12.95" customHeight="1">
      <c r="A13" s="432"/>
      <c r="B13" s="499"/>
      <c r="C13" s="500"/>
      <c r="D13" s="501"/>
      <c r="E13" s="502"/>
      <c r="F13" s="432"/>
    </row>
    <row r="14" spans="1:10" ht="12.95" customHeight="1">
      <c r="A14" s="432"/>
      <c r="B14" s="499"/>
      <c r="C14" s="500"/>
      <c r="D14" s="501"/>
      <c r="E14" s="502"/>
      <c r="F14" s="432"/>
    </row>
    <row r="15" spans="1:10" ht="12.95" customHeight="1">
      <c r="A15" s="432"/>
      <c r="B15" s="499"/>
      <c r="C15" s="500"/>
      <c r="D15" s="501"/>
      <c r="E15" s="502"/>
      <c r="F15" s="432"/>
    </row>
    <row r="16" spans="1:10" ht="12.95" customHeight="1">
      <c r="A16" s="432"/>
      <c r="B16" s="846" t="s">
        <v>5</v>
      </c>
      <c r="C16" s="846"/>
      <c r="D16" s="846"/>
      <c r="E16" s="846"/>
      <c r="F16" s="846"/>
      <c r="G16" s="444"/>
      <c r="H16" s="444"/>
      <c r="I16" s="444"/>
      <c r="J16" s="444"/>
    </row>
    <row r="17" spans="1:10" ht="12.95" customHeight="1">
      <c r="A17" s="432"/>
      <c r="B17" s="428"/>
      <c r="C17" s="428"/>
      <c r="D17" s="428"/>
      <c r="E17" s="428"/>
      <c r="F17" s="428"/>
      <c r="G17" s="444"/>
      <c r="H17" s="444"/>
      <c r="I17" s="444"/>
      <c r="J17" s="444"/>
    </row>
    <row r="19" spans="1:10">
      <c r="B19" s="339"/>
      <c r="C19" s="349" t="s">
        <v>126</v>
      </c>
      <c r="D19" s="350" t="s">
        <v>126</v>
      </c>
      <c r="E19" s="349" t="s">
        <v>126</v>
      </c>
      <c r="F19" s="349"/>
      <c r="G19" s="406"/>
      <c r="H19" s="406"/>
    </row>
    <row r="20" spans="1:10" ht="12.95" customHeight="1">
      <c r="B20" s="807" t="s">
        <v>6</v>
      </c>
      <c r="C20" s="807"/>
      <c r="D20" s="473"/>
      <c r="E20" s="844" t="s">
        <v>493</v>
      </c>
      <c r="F20" s="844"/>
      <c r="G20" s="234"/>
      <c r="H20" s="300"/>
    </row>
    <row r="21" spans="1:10" ht="12.95" customHeight="1">
      <c r="B21" s="804" t="s">
        <v>7</v>
      </c>
      <c r="C21" s="804"/>
      <c r="D21" s="473"/>
      <c r="E21" s="845" t="s">
        <v>65</v>
      </c>
      <c r="F21" s="845"/>
      <c r="G21" s="111"/>
      <c r="H21" s="300"/>
    </row>
  </sheetData>
  <mergeCells count="5">
    <mergeCell ref="B21:C21"/>
    <mergeCell ref="E20:F20"/>
    <mergeCell ref="E21:F21"/>
    <mergeCell ref="B20:C20"/>
    <mergeCell ref="B16:F16"/>
  </mergeCells>
  <pageMargins left="0.25" right="0.25" top="0.75" bottom="0.75" header="0.3" footer="0.3"/>
  <pageSetup scale="8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>
      <selection activeCell="C13" sqref="C13"/>
    </sheetView>
  </sheetViews>
  <sheetFormatPr baseColWidth="10" defaultColWidth="10.28515625" defaultRowHeight="15"/>
  <cols>
    <col min="1" max="1" width="9.140625" customWidth="1"/>
    <col min="2" max="2" width="56.140625" customWidth="1"/>
    <col min="3" max="3" width="25.140625" customWidth="1"/>
    <col min="4" max="4" width="26.140625" customWidth="1"/>
    <col min="5" max="5" width="36.85546875" customWidth="1"/>
    <col min="6" max="255" width="9.140625" customWidth="1"/>
  </cols>
  <sheetData>
    <row r="1" spans="1:9">
      <c r="B1" s="84"/>
      <c r="C1" s="84"/>
      <c r="D1" s="84"/>
      <c r="E1" s="84"/>
    </row>
    <row r="2" spans="1:9" ht="15.95" customHeight="1">
      <c r="A2" s="390"/>
      <c r="B2" s="433"/>
      <c r="C2" s="774" t="s">
        <v>0</v>
      </c>
      <c r="D2" s="438"/>
      <c r="E2" s="671"/>
    </row>
    <row r="3" spans="1:9" ht="15.95" customHeight="1">
      <c r="A3" s="390"/>
      <c r="B3" s="434"/>
      <c r="C3" s="775" t="s">
        <v>1</v>
      </c>
      <c r="D3" s="439"/>
      <c r="E3" s="672"/>
    </row>
    <row r="4" spans="1:9" ht="15.95" customHeight="1">
      <c r="A4" s="390"/>
      <c r="B4" s="434"/>
      <c r="C4" s="674" t="s">
        <v>439</v>
      </c>
      <c r="D4" s="439"/>
      <c r="E4" s="672"/>
    </row>
    <row r="5" spans="1:9" ht="15.95" customHeight="1">
      <c r="A5" s="390"/>
      <c r="B5" s="786"/>
      <c r="C5" s="787" t="s">
        <v>146</v>
      </c>
      <c r="D5" s="799"/>
      <c r="E5" s="788"/>
    </row>
    <row r="6" spans="1:9" ht="7.5" customHeight="1">
      <c r="B6" s="435"/>
      <c r="C6" s="435"/>
      <c r="D6" s="435"/>
      <c r="E6" s="435"/>
    </row>
    <row r="7" spans="1:9">
      <c r="A7" s="431"/>
      <c r="B7" s="436" t="s">
        <v>440</v>
      </c>
      <c r="C7" s="440" t="s">
        <v>435</v>
      </c>
      <c r="D7" s="440" t="s">
        <v>436</v>
      </c>
      <c r="E7" s="440" t="s">
        <v>437</v>
      </c>
      <c r="F7" s="43"/>
    </row>
    <row r="8" spans="1:9" ht="12.95" customHeight="1">
      <c r="A8" s="432"/>
      <c r="B8" s="437"/>
      <c r="C8" s="441"/>
      <c r="D8" s="442"/>
      <c r="E8" s="443"/>
    </row>
    <row r="9" spans="1:9" ht="12.95" customHeight="1">
      <c r="A9" s="432"/>
      <c r="C9" s="428" t="s">
        <v>5</v>
      </c>
      <c r="D9" s="428"/>
      <c r="E9" s="428"/>
      <c r="F9" s="444"/>
      <c r="G9" s="444"/>
      <c r="H9" s="444"/>
      <c r="I9" s="444"/>
    </row>
    <row r="10" spans="1:9" ht="12.95" customHeight="1">
      <c r="A10" s="432"/>
      <c r="B10" s="428"/>
      <c r="C10" s="428"/>
      <c r="D10" s="428"/>
      <c r="E10" s="428"/>
      <c r="F10" s="444"/>
      <c r="G10" s="444"/>
      <c r="H10" s="444"/>
      <c r="I10" s="444"/>
    </row>
    <row r="12" spans="1:9">
      <c r="B12" s="339"/>
      <c r="C12" s="350" t="s">
        <v>126</v>
      </c>
      <c r="D12" s="349" t="s">
        <v>126</v>
      </c>
      <c r="F12" s="406"/>
      <c r="G12" s="406"/>
    </row>
    <row r="13" spans="1:9" ht="12.95" customHeight="1">
      <c r="B13" s="63" t="s">
        <v>6</v>
      </c>
      <c r="C13" s="234"/>
      <c r="D13" s="503" t="s">
        <v>494</v>
      </c>
      <c r="F13" s="234"/>
      <c r="G13" s="300"/>
    </row>
    <row r="14" spans="1:9" ht="12.95" customHeight="1">
      <c r="B14" s="472" t="s">
        <v>7</v>
      </c>
      <c r="C14" s="701"/>
      <c r="D14" s="445" t="s">
        <v>65</v>
      </c>
      <c r="F14" s="111"/>
      <c r="G14" s="300"/>
    </row>
  </sheetData>
  <pageMargins left="0.25" right="0.25" top="0.75" bottom="0.75" header="0.3" footer="0.3"/>
  <pageSetup scale="8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5"/>
  <sheetViews>
    <sheetView topLeftCell="A4" workbookViewId="0">
      <selection activeCell="E90" sqref="E90"/>
    </sheetView>
  </sheetViews>
  <sheetFormatPr baseColWidth="10" defaultColWidth="12.5703125" defaultRowHeight="15"/>
  <cols>
    <col min="1" max="1" width="3.42578125" customWidth="1"/>
    <col min="2" max="2" width="74.28515625" customWidth="1"/>
    <col min="3" max="3" width="19.7109375" customWidth="1"/>
    <col min="4" max="4" width="11.5703125" customWidth="1"/>
    <col min="5" max="5" width="29" customWidth="1"/>
    <col min="6" max="6" width="22.7109375" customWidth="1"/>
    <col min="7" max="7" width="30.42578125" customWidth="1"/>
    <col min="8" max="255" width="11.5703125" customWidth="1"/>
  </cols>
  <sheetData>
    <row r="2" spans="1:4">
      <c r="B2" s="84"/>
      <c r="C2" s="84"/>
    </row>
    <row r="3" spans="1:4" ht="15.95" customHeight="1">
      <c r="A3" s="1"/>
      <c r="B3" s="774" t="s">
        <v>0</v>
      </c>
      <c r="C3" s="671"/>
      <c r="D3" s="43"/>
    </row>
    <row r="4" spans="1:4" ht="15.95" customHeight="1">
      <c r="A4" s="1"/>
      <c r="B4" s="674" t="s">
        <v>1</v>
      </c>
      <c r="C4" s="672"/>
      <c r="D4" s="43"/>
    </row>
    <row r="5" spans="1:4" ht="15.2" customHeight="1">
      <c r="A5" s="1"/>
      <c r="B5" s="675" t="s">
        <v>441</v>
      </c>
      <c r="C5" s="673"/>
      <c r="D5" s="43"/>
    </row>
    <row r="6" spans="1:4" ht="15.2" customHeight="1">
      <c r="A6" s="1"/>
      <c r="B6" s="511" t="s">
        <v>442</v>
      </c>
      <c r="C6" s="508"/>
      <c r="D6" s="43"/>
    </row>
    <row r="7" spans="1:4" ht="15.2" customHeight="1">
      <c r="A7" s="1"/>
      <c r="B7" s="514" t="s">
        <v>4</v>
      </c>
      <c r="C7" s="507"/>
      <c r="D7" s="43"/>
    </row>
    <row r="8" spans="1:4" ht="15.2" customHeight="1">
      <c r="A8" s="1"/>
      <c r="B8" s="676" t="s">
        <v>443</v>
      </c>
      <c r="C8" s="460">
        <v>14580114</v>
      </c>
      <c r="D8" s="43"/>
    </row>
    <row r="9" spans="1:4" ht="15.2" customHeight="1">
      <c r="B9" s="447"/>
      <c r="C9" s="461"/>
    </row>
    <row r="10" spans="1:4" ht="18.2" customHeight="1">
      <c r="A10" s="1"/>
      <c r="B10" s="448" t="s">
        <v>444</v>
      </c>
      <c r="C10" s="467">
        <f>SUM(C11:C16)</f>
        <v>0</v>
      </c>
      <c r="D10" s="43"/>
    </row>
    <row r="11" spans="1:4">
      <c r="A11" s="1"/>
      <c r="B11" s="449" t="s">
        <v>445</v>
      </c>
      <c r="C11" s="462">
        <v>0</v>
      </c>
      <c r="D11" s="43"/>
    </row>
    <row r="12" spans="1:4">
      <c r="A12" s="1"/>
      <c r="B12" s="449" t="s">
        <v>446</v>
      </c>
      <c r="C12" s="462">
        <v>0</v>
      </c>
      <c r="D12" s="43"/>
    </row>
    <row r="13" spans="1:4">
      <c r="A13" s="1"/>
      <c r="B13" s="449" t="s">
        <v>447</v>
      </c>
      <c r="C13" s="462">
        <v>0</v>
      </c>
      <c r="D13" s="43"/>
    </row>
    <row r="14" spans="1:4">
      <c r="A14" s="1"/>
      <c r="B14" s="449" t="s">
        <v>448</v>
      </c>
      <c r="C14" s="462">
        <v>0</v>
      </c>
      <c r="D14" s="43"/>
    </row>
    <row r="15" spans="1:4">
      <c r="A15" s="1"/>
      <c r="B15" s="449" t="s">
        <v>449</v>
      </c>
      <c r="C15" s="462">
        <v>0</v>
      </c>
      <c r="D15" s="43"/>
    </row>
    <row r="16" spans="1:4">
      <c r="A16" s="1"/>
      <c r="B16" s="449" t="s">
        <v>450</v>
      </c>
      <c r="C16" s="462">
        <v>0</v>
      </c>
      <c r="D16" s="43"/>
    </row>
    <row r="17" spans="1:4" ht="15.2" customHeight="1">
      <c r="B17" s="450"/>
      <c r="C17" s="463"/>
    </row>
    <row r="18" spans="1:4" ht="18.2" customHeight="1">
      <c r="A18" s="1"/>
      <c r="B18" s="448" t="s">
        <v>451</v>
      </c>
      <c r="C18" s="467">
        <f>SUM(C19:C21)</f>
        <v>0</v>
      </c>
      <c r="D18" s="43"/>
    </row>
    <row r="19" spans="1:4" ht="15.2" customHeight="1">
      <c r="A19" s="1"/>
      <c r="B19" s="451" t="s">
        <v>452</v>
      </c>
      <c r="C19" s="462">
        <v>0</v>
      </c>
      <c r="D19" s="43"/>
    </row>
    <row r="20" spans="1:4" ht="15.2" customHeight="1">
      <c r="A20" s="1"/>
      <c r="B20" s="451" t="s">
        <v>453</v>
      </c>
      <c r="C20" s="462">
        <v>0</v>
      </c>
      <c r="D20" s="43"/>
    </row>
    <row r="21" spans="1:4" ht="15.2" customHeight="1">
      <c r="A21" s="1"/>
      <c r="B21" s="451" t="s">
        <v>454</v>
      </c>
      <c r="C21" s="462">
        <v>0</v>
      </c>
      <c r="D21" s="43"/>
    </row>
    <row r="22" spans="1:4" ht="15.2" customHeight="1">
      <c r="B22" s="447"/>
      <c r="C22" s="461"/>
    </row>
    <row r="23" spans="1:4" ht="15.2" customHeight="1">
      <c r="A23" s="1"/>
      <c r="B23" s="446" t="s">
        <v>455</v>
      </c>
      <c r="C23" s="460">
        <f>C8+C10-C18</f>
        <v>14580114</v>
      </c>
      <c r="D23" s="43"/>
    </row>
    <row r="24" spans="1:4" ht="15.2" hidden="1" customHeight="1">
      <c r="B24" s="51"/>
      <c r="C24" s="51"/>
    </row>
    <row r="25" spans="1:4" ht="15.2" hidden="1" customHeight="1">
      <c r="B25" s="452" t="s">
        <v>456</v>
      </c>
      <c r="C25" s="464"/>
    </row>
    <row r="26" spans="1:4" ht="15.2" hidden="1" customHeight="1">
      <c r="B26" s="453" t="s">
        <v>457</v>
      </c>
      <c r="C26" s="453"/>
    </row>
    <row r="27" spans="1:4" ht="15.2" hidden="1" customHeight="1">
      <c r="B27" s="453" t="s">
        <v>458</v>
      </c>
      <c r="C27" s="453"/>
    </row>
    <row r="28" spans="1:4" ht="15.2" hidden="1" customHeight="1">
      <c r="B28" s="454"/>
      <c r="C28" s="454"/>
    </row>
    <row r="29" spans="1:4" ht="15.2" hidden="1" customHeight="1"/>
    <row r="30" spans="1:4" ht="15.2" hidden="1" customHeight="1"/>
    <row r="32" spans="1:4">
      <c r="B32" s="84"/>
      <c r="C32" s="84"/>
    </row>
    <row r="33" spans="1:4" ht="15.95" customHeight="1">
      <c r="A33" s="1"/>
      <c r="B33" s="433" t="s">
        <v>0</v>
      </c>
      <c r="C33" s="671"/>
      <c r="D33" s="43"/>
    </row>
    <row r="34" spans="1:4" ht="15.95" customHeight="1">
      <c r="A34" s="1"/>
      <c r="B34" s="434" t="s">
        <v>1</v>
      </c>
      <c r="C34" s="672"/>
      <c r="D34" s="43"/>
    </row>
    <row r="35" spans="1:4" ht="15.2" customHeight="1">
      <c r="A35" s="1"/>
      <c r="B35" s="455" t="s">
        <v>459</v>
      </c>
      <c r="C35" s="682"/>
      <c r="D35" s="43"/>
    </row>
    <row r="36" spans="1:4" ht="15.2" customHeight="1">
      <c r="A36" s="1"/>
      <c r="B36" s="394" t="s">
        <v>442</v>
      </c>
      <c r="C36" s="508"/>
      <c r="D36" s="43"/>
    </row>
    <row r="37" spans="1:4" ht="15.2" customHeight="1">
      <c r="A37" s="1"/>
      <c r="B37" s="456" t="s">
        <v>4</v>
      </c>
      <c r="C37" s="683"/>
      <c r="D37" s="43"/>
    </row>
    <row r="38" spans="1:4" ht="15.2" customHeight="1">
      <c r="A38" s="1"/>
      <c r="B38" s="446" t="s">
        <v>460</v>
      </c>
      <c r="C38" s="460">
        <v>14580114</v>
      </c>
      <c r="D38" s="43"/>
    </row>
    <row r="39" spans="1:4">
      <c r="B39" s="457"/>
      <c r="C39" s="465"/>
    </row>
    <row r="40" spans="1:4" ht="15.2" customHeight="1">
      <c r="A40" s="1"/>
      <c r="B40" s="458" t="s">
        <v>461</v>
      </c>
      <c r="C40" s="467">
        <f>SUM(C41:C61)</f>
        <v>104078.39999999999</v>
      </c>
      <c r="D40" s="43"/>
    </row>
    <row r="41" spans="1:4" ht="15.2" customHeight="1">
      <c r="A41" s="1"/>
      <c r="B41" s="451" t="s">
        <v>462</v>
      </c>
      <c r="C41" s="462">
        <v>0</v>
      </c>
      <c r="D41" s="43"/>
    </row>
    <row r="42" spans="1:4" ht="15.2" customHeight="1">
      <c r="A42" s="1"/>
      <c r="B42" s="451" t="s">
        <v>463</v>
      </c>
      <c r="C42" s="462">
        <v>0</v>
      </c>
      <c r="D42" s="43"/>
    </row>
    <row r="43" spans="1:4" ht="15.2" customHeight="1">
      <c r="A43" s="1"/>
      <c r="B43" s="451" t="s">
        <v>464</v>
      </c>
      <c r="C43" s="462">
        <v>68058.399999999994</v>
      </c>
      <c r="D43" s="43"/>
    </row>
    <row r="44" spans="1:4" ht="15.2" customHeight="1">
      <c r="A44" s="1"/>
      <c r="B44" s="451" t="s">
        <v>465</v>
      </c>
      <c r="C44" s="462">
        <v>26670</v>
      </c>
      <c r="D44" s="43"/>
    </row>
    <row r="45" spans="1:4" ht="15.2" customHeight="1">
      <c r="A45" s="1"/>
      <c r="B45" s="451" t="s">
        <v>466</v>
      </c>
      <c r="C45" s="462">
        <v>0</v>
      </c>
      <c r="D45" s="43"/>
    </row>
    <row r="46" spans="1:4" ht="15.2" customHeight="1">
      <c r="A46" s="1"/>
      <c r="B46" s="451" t="s">
        <v>467</v>
      </c>
      <c r="C46" s="462">
        <v>0</v>
      </c>
      <c r="D46" s="43"/>
    </row>
    <row r="47" spans="1:4" ht="15.2" customHeight="1">
      <c r="A47" s="1"/>
      <c r="B47" s="451" t="s">
        <v>468</v>
      </c>
      <c r="C47" s="462">
        <v>0</v>
      </c>
      <c r="D47" s="43"/>
    </row>
    <row r="48" spans="1:4" ht="15.2" customHeight="1">
      <c r="A48" s="1"/>
      <c r="B48" s="451" t="s">
        <v>469</v>
      </c>
      <c r="C48" s="462">
        <v>9350</v>
      </c>
      <c r="D48" s="43"/>
    </row>
    <row r="49" spans="1:4" ht="15.2" customHeight="1">
      <c r="A49" s="1"/>
      <c r="B49" s="451" t="s">
        <v>470</v>
      </c>
      <c r="C49" s="462">
        <v>0</v>
      </c>
      <c r="D49" s="43"/>
    </row>
    <row r="50" spans="1:4" ht="15.2" customHeight="1">
      <c r="A50" s="1"/>
      <c r="B50" s="451" t="s">
        <v>471</v>
      </c>
      <c r="C50" s="462">
        <v>0</v>
      </c>
      <c r="D50" s="43"/>
    </row>
    <row r="51" spans="1:4" ht="15.2" customHeight="1">
      <c r="A51" s="1"/>
      <c r="B51" s="451" t="s">
        <v>472</v>
      </c>
      <c r="C51" s="462">
        <v>0</v>
      </c>
      <c r="D51" s="43"/>
    </row>
    <row r="52" spans="1:4" ht="15.2" customHeight="1">
      <c r="A52" s="1"/>
      <c r="B52" s="451" t="s">
        <v>473</v>
      </c>
      <c r="C52" s="462">
        <v>0</v>
      </c>
      <c r="D52" s="43"/>
    </row>
    <row r="53" spans="1:4" ht="15.2" customHeight="1">
      <c r="A53" s="1"/>
      <c r="B53" s="451" t="s">
        <v>474</v>
      </c>
      <c r="C53" s="462">
        <v>0</v>
      </c>
      <c r="D53" s="43"/>
    </row>
    <row r="54" spans="1:4" ht="15.2" customHeight="1">
      <c r="A54" s="1"/>
      <c r="B54" s="451" t="s">
        <v>475</v>
      </c>
      <c r="C54" s="462">
        <v>0</v>
      </c>
      <c r="D54" s="43"/>
    </row>
    <row r="55" spans="1:4" ht="15.2" customHeight="1">
      <c r="A55" s="1"/>
      <c r="B55" s="451" t="s">
        <v>476</v>
      </c>
      <c r="C55" s="462">
        <v>0</v>
      </c>
      <c r="D55" s="43"/>
    </row>
    <row r="56" spans="1:4" ht="15.2" customHeight="1">
      <c r="A56" s="1"/>
      <c r="B56" s="451" t="s">
        <v>477</v>
      </c>
      <c r="C56" s="462">
        <v>0</v>
      </c>
      <c r="D56" s="43"/>
    </row>
    <row r="57" spans="1:4" ht="15.2" customHeight="1">
      <c r="A57" s="1"/>
      <c r="B57" s="451" t="s">
        <v>478</v>
      </c>
      <c r="C57" s="462">
        <v>0</v>
      </c>
      <c r="D57" s="43"/>
    </row>
    <row r="58" spans="1:4" ht="15.2" customHeight="1">
      <c r="A58" s="1"/>
      <c r="B58" s="451" t="s">
        <v>479</v>
      </c>
      <c r="C58" s="462">
        <v>0</v>
      </c>
      <c r="D58" s="43"/>
    </row>
    <row r="59" spans="1:4">
      <c r="A59" s="1"/>
      <c r="B59" s="451" t="s">
        <v>480</v>
      </c>
      <c r="C59" s="426">
        <v>0</v>
      </c>
      <c r="D59" s="43"/>
    </row>
    <row r="60" spans="1:4">
      <c r="A60" s="1"/>
      <c r="B60" s="451" t="s">
        <v>481</v>
      </c>
      <c r="C60" s="426">
        <v>0</v>
      </c>
      <c r="D60" s="43"/>
    </row>
    <row r="61" spans="1:4">
      <c r="A61" s="1"/>
      <c r="B61" s="451" t="s">
        <v>482</v>
      </c>
      <c r="C61" s="426">
        <v>0</v>
      </c>
      <c r="D61" s="43"/>
    </row>
    <row r="62" spans="1:4" ht="15.2" customHeight="1">
      <c r="B62" s="459"/>
      <c r="C62" s="461"/>
    </row>
    <row r="63" spans="1:4" ht="15.2" customHeight="1">
      <c r="A63" s="1"/>
      <c r="B63" s="458" t="s">
        <v>483</v>
      </c>
      <c r="C63" s="467">
        <f>SUM(C64:C70)</f>
        <v>4678.67</v>
      </c>
      <c r="D63" s="43"/>
    </row>
    <row r="64" spans="1:4">
      <c r="A64" s="1"/>
      <c r="B64" s="449" t="s">
        <v>484</v>
      </c>
      <c r="C64" s="462">
        <v>0</v>
      </c>
      <c r="D64" s="43"/>
    </row>
    <row r="65" spans="1:6" ht="15.2" customHeight="1">
      <c r="A65" s="1"/>
      <c r="B65" s="451" t="s">
        <v>485</v>
      </c>
      <c r="C65" s="462">
        <v>0</v>
      </c>
      <c r="D65" s="43"/>
    </row>
    <row r="66" spans="1:6" ht="15.2" customHeight="1">
      <c r="A66" s="1"/>
      <c r="B66" s="451" t="s">
        <v>486</v>
      </c>
      <c r="C66" s="462">
        <v>0</v>
      </c>
      <c r="D66" s="43"/>
    </row>
    <row r="67" spans="1:6" ht="15.2" customHeight="1">
      <c r="A67" s="1"/>
      <c r="B67" s="451" t="s">
        <v>487</v>
      </c>
      <c r="C67" s="462">
        <v>0</v>
      </c>
      <c r="D67" s="43"/>
    </row>
    <row r="68" spans="1:6" ht="15.2" customHeight="1">
      <c r="A68" s="1"/>
      <c r="B68" s="451" t="s">
        <v>488</v>
      </c>
      <c r="C68" s="462">
        <v>0</v>
      </c>
      <c r="D68" s="43"/>
    </row>
    <row r="69" spans="1:6" ht="15.2" customHeight="1">
      <c r="A69" s="1"/>
      <c r="B69" s="451" t="s">
        <v>489</v>
      </c>
      <c r="C69" s="462">
        <v>4678.67</v>
      </c>
      <c r="D69" s="43"/>
    </row>
    <row r="70" spans="1:6" ht="15.2" customHeight="1">
      <c r="A70" s="1"/>
      <c r="B70" s="451" t="s">
        <v>490</v>
      </c>
      <c r="C70" s="462">
        <v>0</v>
      </c>
      <c r="D70" s="43"/>
    </row>
    <row r="71" spans="1:6" ht="15.2" customHeight="1">
      <c r="B71" s="459"/>
      <c r="C71" s="466"/>
    </row>
    <row r="72" spans="1:6" ht="15.2" customHeight="1">
      <c r="A72" s="1"/>
      <c r="B72" s="446" t="s">
        <v>491</v>
      </c>
      <c r="C72" s="460">
        <f>C38-C40+C63</f>
        <v>14480714.27</v>
      </c>
      <c r="D72" s="43"/>
    </row>
    <row r="73" spans="1:6">
      <c r="B73" s="51"/>
      <c r="C73" s="51"/>
    </row>
    <row r="74" spans="1:6" ht="15.2" customHeight="1">
      <c r="B74" s="847" t="s">
        <v>5</v>
      </c>
      <c r="C74" s="847"/>
      <c r="D74" s="444"/>
      <c r="E74" s="444"/>
      <c r="F74" s="444"/>
    </row>
    <row r="75" spans="1:6" ht="15.2" customHeight="1">
      <c r="B75" s="847"/>
      <c r="C75" s="847"/>
      <c r="D75" s="300"/>
      <c r="E75" s="300"/>
    </row>
    <row r="76" spans="1:6" ht="15.2" customHeight="1">
      <c r="B76" s="494" t="s">
        <v>126</v>
      </c>
      <c r="C76" s="494"/>
    </row>
    <row r="77" spans="1:6" ht="24">
      <c r="B77" s="504" t="s">
        <v>492</v>
      </c>
      <c r="C77" s="504"/>
    </row>
    <row r="78" spans="1:6" ht="15.2" customHeight="1">
      <c r="B78" s="472"/>
      <c r="C78" s="472"/>
    </row>
    <row r="79" spans="1:6" ht="15.2" customHeight="1">
      <c r="B79" s="505"/>
      <c r="C79" s="505"/>
    </row>
    <row r="80" spans="1:6">
      <c r="B80" s="474"/>
      <c r="C80" s="474"/>
    </row>
    <row r="81" spans="2:3">
      <c r="B81" s="474"/>
      <c r="C81" s="474"/>
    </row>
    <row r="82" spans="2:3" ht="15.2" customHeight="1">
      <c r="B82" s="494" t="s">
        <v>126</v>
      </c>
      <c r="C82" s="494"/>
    </row>
    <row r="83" spans="2:3" ht="24">
      <c r="B83" s="504" t="s">
        <v>495</v>
      </c>
      <c r="C83" s="504"/>
    </row>
    <row r="84" spans="2:3" ht="15.2" customHeight="1">
      <c r="B84" s="472"/>
      <c r="C84" s="472"/>
    </row>
    <row r="85" spans="2:3" ht="15.2" customHeight="1">
      <c r="B85" s="234"/>
      <c r="C85" s="234"/>
    </row>
  </sheetData>
  <mergeCells count="1">
    <mergeCell ref="B74:C75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3</vt:i4>
      </vt:variant>
    </vt:vector>
  </HeadingPairs>
  <TitlesOfParts>
    <vt:vector size="22" baseType="lpstr">
      <vt:lpstr>EA</vt:lpstr>
      <vt:lpstr>ESF</vt:lpstr>
      <vt:lpstr>EVHP</vt:lpstr>
      <vt:lpstr>ECSF</vt:lpstr>
      <vt:lpstr>EFE</vt:lpstr>
      <vt:lpstr>EAA</vt:lpstr>
      <vt:lpstr>EADP</vt:lpstr>
      <vt:lpstr>EAI</vt:lpstr>
      <vt:lpstr>EAPECA</vt:lpstr>
      <vt:lpstr>EAPECE</vt:lpstr>
      <vt:lpstr>EAPEOG</vt:lpstr>
      <vt:lpstr>EAPECF</vt:lpstr>
      <vt:lpstr>EN</vt:lpstr>
      <vt:lpstr>ID</vt:lpstr>
      <vt:lpstr>FF</vt:lpstr>
      <vt:lpstr>GCP</vt:lpstr>
      <vt:lpstr>PPI</vt:lpstr>
      <vt:lpstr>IR</vt:lpstr>
      <vt:lpstr>CONC</vt:lpstr>
      <vt:lpstr>ADMINISTRATIVA</vt:lpstr>
      <vt:lpstr>FUNC</vt:lpstr>
      <vt:lpstr>FUNCIONAL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CENTROS PODER JOVEN</dc:creator>
  <cp:lastModifiedBy>Ilse Mabel Medina Romero</cp:lastModifiedBy>
  <cp:lastPrinted>2024-02-13T18:03:21Z</cp:lastPrinted>
  <dcterms:created xsi:type="dcterms:W3CDTF">2024-02-13T21:49:43Z</dcterms:created>
  <dcterms:modified xsi:type="dcterms:W3CDTF">2024-05-29T20:45:41Z</dcterms:modified>
</cp:coreProperties>
</file>