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480" yWindow="105" windowWidth="17100" windowHeight="985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externalReferences>
    <externalReference r:id="rId17"/>
    <externalReference r:id="rId18"/>
  </externalReference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b)'!$B$16:$B$16</definedName>
    <definedName name="GASTO_E_FIN_02">'Formato 6 b)'!$C$16:$C$16</definedName>
    <definedName name="GASTO_E_FIN_03">'Formato 6 b)'!$D$16:$D$16</definedName>
    <definedName name="GASTO_E_FIN_04">'Formato 6 b)'!$E$16:$E$16</definedName>
    <definedName name="GASTO_E_FIN_05">'Formato 6 b)'!$F$16:$F$16</definedName>
    <definedName name="GASTO_E_FIN_06">'Formato 6 b)'!$G$16:$G$16</definedName>
    <definedName name="GASTO_E_T1">'Formato 6 b)'!$B$13:$B$13</definedName>
    <definedName name="GASTO_E_T2">'Formato 6 b)'!$C$13:$C$13</definedName>
    <definedName name="GASTO_E_T3">'Formato 6 b)'!$D$13:$D$13</definedName>
    <definedName name="GASTO_E_T4">'Formato 6 b)'!$E$13:$E$13</definedName>
    <definedName name="GASTO_E_T5">'Formato 6 b)'!$F$13:$F$13</definedName>
    <definedName name="GASTO_E_T6">'Formato 6 b)'!$G$13:$G$13</definedName>
    <definedName name="GASTO_NE_FIN_01">'Formato 6 b)'!$B$12:$B$12</definedName>
    <definedName name="GASTO_NE_FIN_02">'Formato 6 b)'!$C$12:$C$12</definedName>
    <definedName name="GASTO_NE_FIN_03">'Formato 6 b)'!$D$12:$D$12</definedName>
    <definedName name="GASTO_NE_FIN_04">'Formato 6 b)'!$E$12:$E$12</definedName>
    <definedName name="GASTO_NE_FIN_05">'Formato 6 b)'!$F$12:$F$12</definedName>
    <definedName name="GASTO_NE_FIN_06">'Formato 6 b)'!$G$12:$G$12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91029"/>
</workbook>
</file>

<file path=xl/calcChain.xml><?xml version="1.0" encoding="utf-8"?>
<calcChain xmlns="http://schemas.openxmlformats.org/spreadsheetml/2006/main">
  <c r="H54" i="16" l="1"/>
  <c r="H68" i="16"/>
  <c r="H11" i="16"/>
  <c r="H15" i="16"/>
  <c r="H9" i="16"/>
  <c r="H10" i="16"/>
  <c r="H14" i="16"/>
  <c r="G21" i="10"/>
  <c r="F29" i="14"/>
  <c r="E29" i="14"/>
  <c r="D29" i="14"/>
  <c r="G11" i="8"/>
  <c r="F159" i="7"/>
  <c r="B159" i="7"/>
  <c r="G15" i="6"/>
  <c r="C65" i="6"/>
  <c r="G34" i="6"/>
  <c r="D41" i="6"/>
  <c r="E41" i="6"/>
  <c r="C41" i="6"/>
  <c r="C70" i="6"/>
  <c r="B65" i="6"/>
  <c r="G13" i="6"/>
  <c r="B41" i="6"/>
  <c r="C8" i="5"/>
  <c r="D8" i="5"/>
  <c r="F63" i="2"/>
  <c r="F79" i="2"/>
  <c r="F81" i="2"/>
  <c r="C9" i="2"/>
  <c r="B9" i="2"/>
  <c r="B47" i="2"/>
  <c r="B62" i="2"/>
  <c r="C17" i="2"/>
  <c r="B60" i="2"/>
  <c r="C25" i="2"/>
  <c r="C31" i="2"/>
  <c r="C38" i="2"/>
  <c r="C41" i="2"/>
  <c r="C60" i="2"/>
  <c r="E9" i="2"/>
  <c r="E19" i="2"/>
  <c r="E47" i="2"/>
  <c r="E59" i="2"/>
  <c r="E23" i="2"/>
  <c r="E27" i="2"/>
  <c r="E31" i="2"/>
  <c r="E38" i="2"/>
  <c r="E42" i="2"/>
  <c r="E57" i="2"/>
  <c r="E63" i="2"/>
  <c r="F9" i="2"/>
  <c r="F19" i="2"/>
  <c r="F23" i="2"/>
  <c r="F47" i="2"/>
  <c r="F59" i="2"/>
  <c r="F27" i="2"/>
  <c r="F31" i="2"/>
  <c r="F38" i="2"/>
  <c r="F42" i="2"/>
  <c r="F57" i="2"/>
  <c r="F68" i="2"/>
  <c r="F75" i="2"/>
  <c r="B9" i="3"/>
  <c r="B8" i="3"/>
  <c r="B20" i="3"/>
  <c r="B13" i="3"/>
  <c r="C9" i="3"/>
  <c r="C8" i="3"/>
  <c r="C20" i="3"/>
  <c r="C13" i="3"/>
  <c r="D9" i="3"/>
  <c r="D8" i="3"/>
  <c r="D20" i="3"/>
  <c r="D13" i="3"/>
  <c r="E9" i="3"/>
  <c r="E13" i="3"/>
  <c r="E8" i="3"/>
  <c r="E20" i="3"/>
  <c r="F8" i="3"/>
  <c r="F9" i="3"/>
  <c r="F13" i="3"/>
  <c r="F20" i="3"/>
  <c r="G8" i="3"/>
  <c r="G9" i="3"/>
  <c r="G13" i="3"/>
  <c r="G20" i="3"/>
  <c r="H8" i="3"/>
  <c r="H9" i="3"/>
  <c r="H13" i="3"/>
  <c r="H20" i="3"/>
  <c r="B8" i="5"/>
  <c r="B17" i="5"/>
  <c r="B29" i="5"/>
  <c r="B37" i="5"/>
  <c r="B40" i="5"/>
  <c r="B44" i="5"/>
  <c r="B49" i="5"/>
  <c r="B55" i="5"/>
  <c r="B64" i="5"/>
  <c r="B70" i="5"/>
  <c r="C29" i="5"/>
  <c r="C37" i="5"/>
  <c r="C44" i="5"/>
  <c r="C40" i="5"/>
  <c r="C49" i="5"/>
  <c r="C55" i="5"/>
  <c r="C72" i="5"/>
  <c r="C74" i="5"/>
  <c r="C64" i="5"/>
  <c r="C70" i="5"/>
  <c r="D17" i="5"/>
  <c r="D29" i="5"/>
  <c r="D37" i="5"/>
  <c r="D44" i="5"/>
  <c r="D40" i="5"/>
  <c r="D49" i="5"/>
  <c r="D55" i="5"/>
  <c r="D64" i="5"/>
  <c r="D70" i="5"/>
  <c r="E68" i="2"/>
  <c r="C47" i="2"/>
  <c r="C62" i="2"/>
  <c r="E159" i="7"/>
  <c r="E77" i="9"/>
  <c r="F77" i="9"/>
  <c r="D68" i="5"/>
  <c r="D72" i="5"/>
  <c r="D74" i="5"/>
  <c r="B68" i="5"/>
  <c r="B72" i="5"/>
  <c r="B74" i="5"/>
  <c r="C68" i="5"/>
  <c r="F41" i="6"/>
  <c r="D13" i="5"/>
  <c r="B13" i="5"/>
  <c r="B21" i="5"/>
  <c r="B23" i="5"/>
  <c r="B25" i="5"/>
  <c r="B33" i="5"/>
  <c r="B57" i="5"/>
  <c r="B59" i="5"/>
  <c r="C57" i="5"/>
  <c r="C59" i="5"/>
  <c r="C13" i="5"/>
  <c r="D65" i="6"/>
  <c r="E65" i="6"/>
  <c r="F65" i="6"/>
  <c r="C21" i="5"/>
  <c r="C23" i="5"/>
  <c r="C25" i="5"/>
  <c r="C33" i="5"/>
  <c r="C159" i="7"/>
  <c r="G29" i="14"/>
  <c r="D159" i="7"/>
  <c r="G159" i="7"/>
  <c r="G11" i="10"/>
  <c r="D77" i="9"/>
  <c r="G9" i="8"/>
  <c r="G17" i="8"/>
  <c r="E70" i="6"/>
  <c r="F70" i="6"/>
  <c r="D70" i="6"/>
  <c r="B70" i="6"/>
  <c r="D57" i="5"/>
  <c r="D59" i="5"/>
  <c r="D21" i="5"/>
  <c r="D23" i="5"/>
  <c r="D25" i="5"/>
  <c r="D33" i="5"/>
  <c r="E79" i="2"/>
  <c r="E81" i="2"/>
  <c r="B30" i="12"/>
  <c r="G9" i="9"/>
  <c r="H13" i="16"/>
</calcChain>
</file>

<file path=xl/sharedStrings.xml><?xml version="1.0" encoding="utf-8"?>
<sst xmlns="http://schemas.openxmlformats.org/spreadsheetml/2006/main" count="1045" uniqueCount="669">
  <si>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</si>
  <si>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</si>
  <si>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</si>
  <si>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</si>
  <si>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</si>
  <si>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</si>
  <si>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</si>
  <si>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COLEGIO DE EDUCACION  PROFESIONAL TÉCNICA DEL ESTADO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</si>
  <si>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</si>
  <si>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</si>
  <si>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</si>
  <si>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</si>
  <si>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</si>
  <si>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</si>
  <si>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</si>
  <si>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</si>
  <si>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</si>
  <si>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</si>
  <si>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</si>
  <si>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</si>
  <si>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</si>
  <si>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</si>
  <si>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</si>
  <si>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</si>
  <si>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</si>
  <si>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</si>
  <si>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</si>
  <si>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</si>
  <si>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</si>
  <si>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</si>
  <si>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</si>
  <si>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</si>
  <si>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</si>
  <si>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</si>
  <si>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</si>
  <si>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</si>
  <si>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</si>
  <si>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</si>
  <si>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</si>
  <si>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</si>
  <si>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</si>
  <si>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</si>
  <si>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</si>
  <si>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</si>
  <si>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</si>
  <si>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</si>
  <si>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</si>
  <si>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</si>
  <si>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</si>
  <si>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</si>
  <si>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</si>
  <si>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</si>
  <si>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</si>
  <si>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</si>
  <si>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</si>
  <si>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</si>
  <si>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</si>
  <si>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</si>
  <si>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</si>
  <si>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</si>
  <si>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</si>
  <si>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</si>
  <si>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</si>
  <si>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</si>
  <si>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</si>
  <si>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</si>
  <si>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</si>
  <si>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</si>
  <si>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</si>
  <si>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</si>
  <si>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</si>
  <si>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</si>
  <si>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</si>
  <si>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</si>
  <si>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</si>
  <si>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</si>
  <si>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</si>
  <si>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</si>
  <si>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</si>
  <si>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</si>
  <si>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</si>
  <si>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</si>
  <si>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</si>
  <si>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</si>
  <si>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</si>
  <si>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</si>
  <si>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</si>
  <si>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</si>
  <si>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</si>
  <si>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</si>
  <si>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</si>
  <si>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</si>
  <si>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</si>
  <si>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</si>
  <si>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</si>
  <si>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</si>
  <si>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</si>
  <si>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</si>
  <si>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</si>
  <si>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</si>
  <si>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</si>
  <si>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</si>
  <si>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</si>
  <si>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</si>
  <si>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</si>
  <si>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</si>
  <si>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</si>
  <si>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</si>
  <si>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</si>
  <si>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</si>
  <si>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</si>
  <si>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</si>
  <si>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</si>
  <si>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</si>
  <si>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</si>
  <si>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</si>
  <si>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</si>
  <si>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</si>
  <si>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</si>
  <si>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</si>
  <si>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</si>
  <si>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</si>
  <si>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</si>
  <si>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</si>
  <si>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</si>
  <si>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</si>
  <si>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</si>
  <si>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</si>
  <si>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</si>
  <si>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</si>
  <si>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</si>
  <si>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</si>
  <si>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</si>
  <si>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</si>
  <si>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</si>
  <si>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</si>
  <si>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</si>
  <si>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</si>
  <si>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</si>
  <si>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</si>
  <si>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</si>
  <si>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</si>
  <si>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</si>
  <si>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</si>
  <si>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</si>
  <si>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</si>
  <si>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</si>
  <si>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</si>
  <si>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</si>
  <si>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</si>
  <si>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</si>
  <si>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</si>
  <si>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</si>
  <si>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</si>
  <si>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</si>
  <si>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</si>
  <si>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</si>
  <si>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</si>
  <si>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</si>
  <si>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</si>
  <si>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</si>
  <si>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</si>
  <si>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</si>
  <si>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</si>
  <si>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</si>
  <si>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</si>
  <si>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</si>
  <si>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</si>
  <si>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</si>
  <si>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</si>
  <si>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</si>
  <si>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</si>
  <si>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</si>
  <si>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</si>
  <si>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</si>
  <si>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</si>
  <si>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</si>
  <si>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</si>
  <si>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</si>
  <si>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</si>
  <si>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</si>
  <si>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</si>
  <si>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</si>
  <si>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</si>
  <si>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</si>
  <si>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</si>
  <si>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</si>
  <si>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</si>
  <si>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</si>
  <si>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</si>
  <si>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</si>
  <si>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</si>
  <si>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</si>
  <si>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</si>
  <si>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</si>
  <si>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</si>
  <si>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</si>
  <si>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</si>
  <si>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</si>
  <si>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</si>
  <si>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</si>
  <si>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</si>
  <si>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</si>
  <si>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</si>
  <si>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</si>
  <si>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</si>
  <si>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</si>
  <si>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</si>
  <si>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</si>
  <si>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</si>
  <si>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</si>
  <si>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</si>
  <si>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</si>
  <si>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</si>
  <si>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</si>
  <si>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</si>
  <si>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</si>
  <si>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</si>
  <si>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</si>
  <si>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</si>
  <si>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</si>
  <si>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</si>
  <si>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</si>
  <si>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</si>
  <si>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</si>
  <si>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</si>
  <si>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</si>
  <si>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</si>
  <si>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</si>
  <si>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</si>
  <si>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</si>
  <si>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</si>
  <si>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</si>
  <si>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</si>
  <si>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</si>
  <si>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</si>
  <si>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</si>
  <si>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</si>
  <si>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</si>
  <si>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</si>
  <si>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</si>
  <si>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</si>
  <si>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</si>
  <si>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</si>
  <si>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</si>
  <si>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</si>
  <si>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</si>
  <si>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</si>
  <si>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</si>
  <si>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</si>
  <si>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</si>
  <si>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</si>
  <si>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</si>
  <si>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</si>
  <si>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</si>
  <si>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</si>
  <si>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</si>
  <si>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</si>
  <si>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</si>
  <si>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</si>
  <si>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</si>
  <si>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</si>
  <si>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</si>
  <si>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</si>
  <si>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</si>
  <si>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</si>
  <si>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</si>
  <si>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</si>
  <si>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</si>
  <si>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</si>
  <si>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</si>
  <si>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</si>
  <si>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</si>
  <si>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</si>
  <si>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</si>
  <si>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</si>
  <si>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</si>
  <si>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</si>
  <si>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</si>
  <si>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</si>
  <si>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</si>
  <si>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</si>
  <si>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</si>
  <si>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</si>
  <si>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</si>
  <si>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</si>
  <si>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</si>
  <si>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</si>
  <si>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</si>
  <si>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</si>
  <si>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</si>
  <si>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</si>
  <si>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</si>
  <si>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</si>
  <si>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</si>
  <si>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</si>
  <si>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</si>
  <si>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</si>
  <si>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</si>
  <si>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</si>
  <si>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</si>
  <si>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</si>
  <si>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</si>
  <si>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</si>
  <si>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</si>
  <si>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</si>
  <si>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</si>
  <si>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</si>
  <si>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</si>
  <si>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</si>
  <si>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</si>
  <si>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</si>
  <si>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</si>
  <si>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</si>
  <si>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</si>
  <si>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</si>
  <si>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</si>
  <si>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</si>
  <si>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</si>
  <si>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</si>
  <si>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</si>
  <si>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</si>
  <si>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</si>
  <si>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</si>
  <si>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</si>
  <si>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</si>
  <si>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</si>
  <si>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</si>
  <si>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</si>
  <si>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</si>
  <si>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</si>
  <si>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</si>
  <si>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</si>
  <si>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</si>
  <si>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</si>
  <si>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</si>
  <si>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</si>
  <si>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</si>
  <si>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</si>
  <si>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</si>
  <si>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</si>
  <si>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</si>
  <si>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</si>
  <si>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</si>
  <si>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</si>
  <si>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</si>
  <si>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</si>
  <si>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</si>
  <si>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</si>
  <si>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</si>
  <si>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</si>
  <si>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</si>
  <si>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</si>
  <si>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</si>
  <si>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</si>
  <si>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</si>
  <si>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</si>
  <si>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</si>
  <si>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</si>
  <si>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</si>
  <si>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</si>
  <si>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</si>
  <si>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</si>
  <si>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</si>
  <si>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</si>
  <si>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</si>
  <si>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</si>
  <si>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</si>
  <si>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</si>
  <si>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</si>
  <si>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</si>
  <si>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</si>
  <si>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</si>
  <si>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</si>
  <si>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</si>
  <si>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</si>
  <si>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</si>
  <si>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</si>
  <si>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</si>
  <si>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</si>
  <si>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</si>
  <si>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</si>
  <si>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</si>
  <si>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</si>
  <si>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</si>
  <si>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</si>
  <si>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</si>
  <si>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</si>
  <si>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</si>
  <si>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DIRECCION GENERAL DEL COLEGIO DE EDUCACION PROFESIONAL TECNICA DEL ESTADO DE DURANGO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</si>
  <si>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</si>
  <si>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</si>
  <si>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</si>
  <si>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</si>
  <si>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</si>
  <si>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</si>
  <si>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</si>
  <si>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</si>
  <si>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</si>
  <si>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</si>
  <si>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</si>
  <si>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</si>
  <si>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</si>
  <si>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</si>
  <si>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</si>
  <si>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</si>
  <si>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</si>
  <si>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</si>
  <si>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</si>
  <si>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</si>
  <si>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</si>
  <si>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</si>
  <si>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</si>
  <si>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</si>
  <si>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</si>
  <si>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</si>
  <si>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</si>
  <si>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</si>
  <si>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</si>
  <si>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</si>
  <si>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</si>
  <si>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</si>
  <si>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</si>
  <si>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</si>
  <si>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</si>
  <si>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</si>
  <si>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</si>
  <si>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</si>
  <si>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</si>
  <si>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</si>
  <si>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</si>
  <si>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</si>
  <si>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</si>
  <si>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</si>
  <si>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</si>
  <si>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</si>
  <si>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</si>
  <si>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</si>
  <si>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</si>
  <si>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</si>
  <si>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</si>
  <si>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</si>
  <si>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</si>
  <si>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</si>
  <si>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</si>
  <si>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</si>
  <si>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</si>
  <si>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</si>
  <si>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</si>
  <si>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</si>
  <si>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</si>
  <si>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</si>
  <si>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</si>
  <si>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</si>
  <si>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</si>
  <si>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</si>
  <si>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</si>
  <si>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</si>
  <si>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</si>
  <si>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</si>
  <si>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</si>
  <si>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</si>
  <si>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</si>
  <si>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</si>
  <si>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</si>
  <si>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</si>
  <si>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</si>
  <si>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</si>
  <si>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</si>
  <si>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</si>
  <si>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</si>
  <si>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</si>
  <si>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</si>
  <si>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</si>
  <si>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</si>
  <si>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</si>
  <si>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</si>
  <si>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</si>
  <si>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</si>
  <si>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</si>
  <si>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</si>
  <si>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</si>
  <si>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</si>
  <si>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</si>
  <si>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</si>
  <si>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</si>
  <si>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</si>
  <si>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</si>
  <si>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</si>
  <si>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</si>
  <si>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</si>
  <si>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</si>
  <si>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</si>
  <si>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</si>
  <si>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</si>
  <si>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</si>
  <si>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</si>
  <si>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</si>
  <si>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</si>
  <si>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</si>
  <si>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</si>
  <si>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</si>
  <si>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</si>
  <si>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</si>
  <si>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</si>
  <si>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</si>
  <si>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</si>
  <si>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</si>
  <si>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</si>
  <si>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</si>
  <si>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</si>
  <si>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</si>
  <si>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</si>
  <si>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</si>
  <si>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</si>
  <si>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</si>
  <si>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</si>
  <si>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</si>
  <si>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</si>
  <si>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</si>
  <si>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</si>
  <si>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</si>
  <si>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</si>
  <si>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</si>
  <si>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</si>
  <si>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</si>
  <si>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</si>
  <si>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</si>
  <si>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</si>
  <si>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</si>
  <si>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</si>
  <si>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</si>
  <si>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</si>
  <si>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</si>
  <si>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</si>
  <si>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</si>
  <si>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</si>
  <si>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</si>
  <si>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</si>
  <si>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</si>
  <si>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</si>
  <si>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</si>
  <si>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</si>
  <si>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</si>
  <si>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</si>
  <si>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</si>
  <si>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</si>
  <si>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</si>
  <si>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</si>
  <si>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</si>
  <si>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</si>
  <si>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</si>
  <si>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</si>
  <si>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</si>
  <si>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</si>
  <si>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</si>
  <si>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</si>
  <si>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</si>
  <si>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</si>
  <si>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</si>
  <si>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</si>
  <si>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</si>
  <si>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</si>
  <si>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</si>
  <si>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</si>
  <si>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</si>
  <si>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</si>
  <si>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</si>
  <si>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</si>
  <si>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</si>
  <si>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</si>
  <si>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COLEGIO DE EDUCACION  PROFESIONAL TÉCNICA DEL ESTADO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</si>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</sst>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sz val="9"/>
      <name val="Calibri"/>
      <family val="2"/>
    </font>
    <font>
      <sz val="11"/>
      <color indexed="9"/>
      <name val="Calibri"/>
      <family val="2"/>
    </font>
    <font>
      <sz val="12"/>
      <name val="Calibri"/>
      <family val="2"/>
    </font>
    <font>
      <sz val="11"/>
      <color indexed="22"/>
      <name val="Calibri"/>
      <family val="2"/>
    </font>
    <font>
      <b/>
      <sz val="11"/>
      <color indexed="22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sz val="9"/>
      <color indexed="8"/>
      <name val="Calibri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8"/>
      <color indexed="9"/>
      <name val="Arial"/>
      <family val="2"/>
    </font>
    <font>
      <b/>
      <sz val="8"/>
      <color indexed="8"/>
      <name val="Arial"/>
      <family val="2"/>
    </font>
    <font>
      <i/>
      <sz val="8"/>
      <color indexed="8"/>
      <name val="Arial"/>
      <family val="2"/>
    </font>
    <font>
      <b/>
      <i/>
      <sz val="8"/>
      <color indexed="8"/>
      <name val="Arial"/>
      <family val="2"/>
    </font>
    <font>
      <b/>
      <sz val="12"/>
      <color indexed="1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24"/>
      <color indexed="8"/>
      <name val="Calibri"/>
      <family val="2"/>
    </font>
    <font>
      <sz val="2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8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4" fontId="5" fillId="0" borderId="18" xfId="0" applyNumberFormat="1" applyFont="1" applyFill="1" applyBorder="1" applyAlignment="1" applyProtection="1">
      <alignment horizontal="right" vertical="center"/>
      <protection locked="0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0" fontId="6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1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8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9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8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0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1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6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vertical="center"/>
      <protection locked="0"/>
    </xf>
    <xf numFmtId="49" fontId="1" fillId="0" borderId="1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vertical="center"/>
      <protection locked="0"/>
    </xf>
    <xf numFmtId="3" fontId="1" fillId="0" borderId="15" xfId="0" applyNumberFormat="1" applyFont="1" applyFill="1" applyBorder="1" applyAlignment="1" applyProtection="1">
      <alignment vertical="center"/>
      <protection locked="0"/>
    </xf>
    <xf numFmtId="10" fontId="1" fillId="0" borderId="15" xfId="0" applyNumberFormat="1" applyFont="1" applyFill="1" applyBorder="1" applyAlignment="1" applyProtection="1">
      <alignment vertical="center"/>
      <protection locked="0"/>
    </xf>
    <xf numFmtId="9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2" fillId="0" borderId="20" xfId="0" applyNumberFormat="1" applyFont="1" applyFill="1" applyBorder="1" applyAlignment="1" applyProtection="1"/>
    <xf numFmtId="0" fontId="1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3" xfId="0" applyNumberFormat="1" applyFont="1" applyFill="1" applyBorder="1" applyAlignment="1" applyProtection="1">
      <alignment horizontal="center" vertical="top"/>
    </xf>
    <xf numFmtId="0" fontId="15" fillId="2" borderId="23" xfId="0" applyNumberFormat="1" applyFont="1" applyFill="1" applyBorder="1" applyAlignment="1" applyProtection="1">
      <alignment horizontal="center" vertical="center"/>
    </xf>
    <xf numFmtId="0" fontId="16" fillId="0" borderId="23" xfId="0" applyNumberFormat="1" applyFont="1" applyFill="1" applyBorder="1" applyAlignment="1" applyProtection="1">
      <alignment horizontal="right"/>
    </xf>
    <xf numFmtId="0" fontId="15" fillId="0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5" fillId="3" borderId="23" xfId="0" applyNumberFormat="1" applyFont="1" applyFill="1" applyBorder="1" applyAlignment="1" applyProtection="1">
      <alignment horizontal="center" vertical="center"/>
    </xf>
    <xf numFmtId="0" fontId="15" fillId="0" borderId="17" xfId="0" applyNumberFormat="1" applyFont="1" applyFill="1" applyBorder="1" applyAlignment="1" applyProtection="1"/>
    <xf numFmtId="0" fontId="13" fillId="2" borderId="24" xfId="0" applyNumberFormat="1" applyFont="1" applyFill="1" applyBorder="1" applyAlignment="1" applyProtection="1">
      <alignment horizontal="center" vertical="center"/>
    </xf>
    <xf numFmtId="0" fontId="13" fillId="2" borderId="25" xfId="0" applyNumberFormat="1" applyFont="1" applyFill="1" applyBorder="1" applyAlignment="1" applyProtection="1">
      <alignment horizontal="center" vertical="top"/>
    </xf>
    <xf numFmtId="0" fontId="18" fillId="0" borderId="26" xfId="0" applyNumberFormat="1" applyFont="1" applyFill="1" applyBorder="1" applyAlignment="1" applyProtection="1">
      <alignment horizontal="left" vertical="center"/>
    </xf>
    <xf numFmtId="0" fontId="18" fillId="0" borderId="26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15" fillId="0" borderId="7" xfId="0" applyNumberFormat="1" applyFont="1" applyFill="1" applyBorder="1" applyAlignment="1" applyProtection="1">
      <protection locked="0"/>
    </xf>
    <xf numFmtId="0" fontId="15" fillId="2" borderId="7" xfId="0" applyNumberFormat="1" applyFont="1" applyFill="1" applyBorder="1" applyAlignment="1" applyProtection="1">
      <protection locked="0"/>
    </xf>
    <xf numFmtId="0" fontId="20" fillId="0" borderId="7" xfId="0" applyNumberFormat="1" applyFont="1" applyFill="1" applyBorder="1" applyAlignment="1" applyProtection="1">
      <protection locked="0"/>
    </xf>
    <xf numFmtId="0" fontId="15" fillId="0" borderId="7" xfId="0" applyNumberFormat="1" applyFont="1" applyFill="1" applyBorder="1" applyAlignment="1" applyProtection="1">
      <alignment horizontal="center" vertical="center" wrapText="1"/>
    </xf>
    <xf numFmtId="0" fontId="15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5" fillId="0" borderId="7" xfId="0" applyNumberFormat="1" applyFont="1" applyFill="1" applyBorder="1" applyAlignment="1" applyProtection="1">
      <protection locked="0"/>
    </xf>
    <xf numFmtId="15" fontId="15" fillId="0" borderId="17" xfId="0" applyNumberFormat="1" applyFont="1" applyFill="1" applyBorder="1" applyAlignment="1" applyProtection="1"/>
    <xf numFmtId="4" fontId="13" fillId="2" borderId="7" xfId="0" applyNumberFormat="1" applyFont="1" applyFill="1" applyBorder="1" applyAlignment="1" applyProtection="1">
      <alignment horizontal="center" vertical="center" wrapText="1"/>
    </xf>
    <xf numFmtId="3" fontId="15" fillId="0" borderId="7" xfId="0" applyNumberFormat="1" applyFont="1" applyFill="1" applyBorder="1" applyAlignment="1" applyProtection="1">
      <protection locked="0"/>
    </xf>
    <xf numFmtId="4" fontId="15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5" fillId="0" borderId="7" xfId="0" applyNumberFormat="1" applyFont="1" applyFill="1" applyBorder="1" applyAlignment="1" applyProtection="1">
      <alignment horizontal="center" vertical="center"/>
    </xf>
    <xf numFmtId="0" fontId="15" fillId="0" borderId="7" xfId="0" applyNumberFormat="1" applyFont="1" applyFill="1" applyBorder="1" applyAlignment="1" applyProtection="1">
      <alignment horizontal="center" vertical="center"/>
      <protection locked="0"/>
    </xf>
    <xf numFmtId="0" fontId="15" fillId="2" borderId="7" xfId="0" applyNumberFormat="1" applyFont="1" applyFill="1" applyBorder="1" applyAlignment="1" applyProtection="1">
      <alignment horizontal="center" vertical="center"/>
      <protection locked="0"/>
    </xf>
    <xf numFmtId="4" fontId="13" fillId="2" borderId="14" xfId="0" applyNumberFormat="1" applyFont="1" applyFill="1" applyBorder="1" applyAlignment="1" applyProtection="1">
      <alignment horizontal="center" vertical="center" wrapText="1"/>
    </xf>
    <xf numFmtId="4" fontId="13" fillId="2" borderId="16" xfId="0" applyNumberFormat="1" applyFont="1" applyFill="1" applyBorder="1" applyAlignment="1" applyProtection="1">
      <alignment horizontal="center" vertical="top" wrapText="1"/>
    </xf>
    <xf numFmtId="0" fontId="15" fillId="0" borderId="7" xfId="0" applyNumberFormat="1" applyFont="1" applyFill="1" applyBorder="1" applyAlignment="1" applyProtection="1">
      <alignment wrapText="1"/>
      <protection locked="0"/>
    </xf>
    <xf numFmtId="0" fontId="20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4" fontId="1" fillId="0" borderId="0" xfId="0" applyNumberFormat="1" applyFont="1"/>
    <xf numFmtId="4" fontId="1" fillId="2" borderId="15" xfId="0" applyNumberFormat="1" applyFont="1" applyFill="1" applyBorder="1" applyAlignment="1" applyProtection="1">
      <alignment vertical="center"/>
    </xf>
    <xf numFmtId="49" fontId="22" fillId="0" borderId="15" xfId="0" applyNumberFormat="1" applyFont="1" applyFill="1" applyBorder="1" applyAlignment="1" applyProtection="1">
      <alignment vertical="center"/>
    </xf>
    <xf numFmtId="4" fontId="23" fillId="0" borderId="15" xfId="0" applyNumberFormat="1" applyFont="1" applyFill="1" applyBorder="1" applyAlignment="1" applyProtection="1">
      <alignment vertical="center"/>
      <protection locked="0"/>
    </xf>
    <xf numFmtId="0" fontId="1" fillId="0" borderId="0" xfId="0" applyFont="1" applyBorder="1"/>
    <xf numFmtId="4" fontId="1" fillId="0" borderId="0" xfId="0" applyNumberFormat="1" applyFont="1" applyBorder="1"/>
    <xf numFmtId="4" fontId="4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/>
    <xf numFmtId="4" fontId="5" fillId="0" borderId="20" xfId="0" applyNumberFormat="1" applyFont="1" applyFill="1" applyBorder="1" applyAlignment="1" applyProtection="1">
      <alignment horizontal="right" vertical="center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0" fontId="25" fillId="0" borderId="0" xfId="0" applyFont="1" applyAlignment="1">
      <alignment horizont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left" vertical="center"/>
    </xf>
    <xf numFmtId="49" fontId="4" fillId="2" borderId="16" xfId="0" applyNumberFormat="1" applyFont="1" applyFill="1" applyBorder="1" applyAlignment="1" applyProtection="1">
      <alignment horizontal="left" vertical="center"/>
    </xf>
    <xf numFmtId="49" fontId="10" fillId="0" borderId="0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 wrapText="1"/>
    </xf>
    <xf numFmtId="49" fontId="4" fillId="2" borderId="16" xfId="0" applyNumberFormat="1" applyFont="1" applyFill="1" applyBorder="1" applyAlignment="1" applyProtection="1">
      <alignment horizontal="center" vertical="center" wrapText="1"/>
    </xf>
    <xf numFmtId="49" fontId="4" fillId="2" borderId="14" xfId="0" applyNumberFormat="1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left" vertical="center" wrapText="1"/>
    </xf>
    <xf numFmtId="0" fontId="24" fillId="0" borderId="18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20" xfId="0" applyNumberFormat="1" applyFont="1" applyFill="1" applyBorder="1" applyAlignment="1" applyProtection="1">
      <alignment horizontal="center" vertical="center"/>
      <protection locked="0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3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3" fillId="2" borderId="23" xfId="0" applyNumberFormat="1" applyFont="1" applyFill="1" applyBorder="1" applyAlignment="1" applyProtection="1">
      <alignment horizontal="center" vertical="center" wrapText="1"/>
    </xf>
    <xf numFmtId="4" fontId="13" fillId="2" borderId="26" xfId="0" applyNumberFormat="1" applyFont="1" applyFill="1" applyBorder="1" applyAlignment="1" applyProtection="1">
      <alignment horizontal="center" vertical="center" wrapText="1"/>
    </xf>
    <xf numFmtId="0" fontId="13" fillId="3" borderId="8" xfId="0" applyNumberFormat="1" applyFont="1" applyFill="1" applyBorder="1" applyAlignment="1" applyProtection="1">
      <alignment vertical="center"/>
    </xf>
    <xf numFmtId="0" fontId="13" fillId="3" borderId="26" xfId="0" applyNumberFormat="1" applyFont="1" applyFill="1" applyBorder="1" applyAlignment="1" applyProtection="1">
      <alignment vertical="center"/>
    </xf>
    <xf numFmtId="0" fontId="17" fillId="2" borderId="8" xfId="0" applyNumberFormat="1" applyFont="1" applyFill="1" applyBorder="1" applyAlignment="1" applyProtection="1">
      <alignment horizontal="left" vertical="center" wrapText="1"/>
    </xf>
    <xf numFmtId="0" fontId="17" fillId="2" borderId="26" xfId="0" applyNumberFormat="1" applyFont="1" applyFill="1" applyBorder="1" applyAlignment="1" applyProtection="1">
      <alignment horizontal="left" vertical="center" wrapText="1"/>
    </xf>
    <xf numFmtId="0" fontId="18" fillId="0" borderId="8" xfId="0" applyNumberFormat="1" applyFont="1" applyFill="1" applyBorder="1" applyAlignment="1" applyProtection="1">
      <alignment horizontal="left" vertical="center" wrapText="1"/>
    </xf>
    <xf numFmtId="0" fontId="18" fillId="0" borderId="26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UENTA%20PUBLICA\2023\CUENTA%20PUBLICA\CONALEP\CONALEP%202023\09-010%20AL%2031%20DIC%202023%20(09%20FEB%202024%20132123)%20FormatosIF-202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UENTA%20PUBLICA\2023\CUENTA%20PUBLICA\CONALEP\CONALEP%202023\09-010%20AL%2031%20DIC%202023%20(09%20FEB%202024%20132123)%20FormatosIF-2023%20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 (2023)"/>
      <sheetName val="ESF"/>
      <sheetName val="EVHP"/>
      <sheetName val="ECSF"/>
      <sheetName val="EFE "/>
      <sheetName val="EAA"/>
      <sheetName val="EADP"/>
      <sheetName val="EAI"/>
      <sheetName val="EAPECA"/>
      <sheetName val="EAPECE"/>
      <sheetName val="EAPEOG"/>
      <sheetName val="EAPECF"/>
      <sheetName val="EN"/>
      <sheetName val="ID"/>
      <sheetName val="FF"/>
      <sheetName val="GCP"/>
      <sheetName val="PPI"/>
      <sheetName val="IR"/>
      <sheetName val="CONC"/>
      <sheetName val="IPF"/>
    </sheetNames>
    <sheetDataSet>
      <sheetData sheetId="0"/>
      <sheetData sheetId="1">
        <row r="16">
          <cell r="F16">
            <v>10818729.16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 (2023)"/>
      <sheetName val="ESF"/>
      <sheetName val="EVHP"/>
      <sheetName val="ECSF"/>
      <sheetName val="EFE "/>
      <sheetName val="EAA"/>
      <sheetName val="EADP"/>
      <sheetName val="EAI"/>
      <sheetName val="EAPECA"/>
      <sheetName val="EAPECE"/>
      <sheetName val="EAPEOG"/>
      <sheetName val="EAPECF"/>
      <sheetName val="EN"/>
      <sheetName val="ID"/>
      <sheetName val="FF"/>
      <sheetName val="GCP"/>
      <sheetName val="PPI"/>
      <sheetName val="IR"/>
      <sheetName val="CONC"/>
      <sheetName val="IPF"/>
    </sheetNames>
    <sheetDataSet>
      <sheetData sheetId="0" refreshError="1"/>
      <sheetData sheetId="1">
        <row r="16">
          <cell r="J16">
            <v>6562049.3300000001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9">
          <cell r="I19">
            <v>7065311.3300000001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1">
          <cell r="D11">
            <v>74942985</v>
          </cell>
          <cell r="E11">
            <v>87894094.550000012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13"/>
  <sheetViews>
    <sheetView tabSelected="1" workbookViewId="0">
      <selection activeCell="B12" sqref="B12"/>
    </sheetView>
  </sheetViews>
  <sheetFormatPr baseColWidth="10" defaultRowHeight="15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 x14ac:dyDescent="0.25">
      <c r="A1" s="150" t="s">
        <v>1</v>
      </c>
      <c r="B1" s="151"/>
      <c r="C1" s="151"/>
      <c r="D1" s="151"/>
      <c r="E1" s="152"/>
      <c r="F1" s="14"/>
    </row>
    <row r="2" spans="1:6" ht="14.45" customHeight="1" x14ac:dyDescent="0.25">
      <c r="A2" s="1"/>
      <c r="B2" s="6"/>
      <c r="C2" s="6"/>
      <c r="D2" s="6"/>
      <c r="E2" s="10"/>
      <c r="F2" s="14"/>
    </row>
    <row r="3" spans="1:6" ht="15.2" customHeight="1" x14ac:dyDescent="0.25">
      <c r="A3" s="2"/>
      <c r="B3" s="7" t="s">
        <v>2</v>
      </c>
      <c r="C3" s="153" t="s">
        <v>7</v>
      </c>
      <c r="D3" s="153"/>
      <c r="E3" s="11"/>
      <c r="F3" s="14"/>
    </row>
    <row r="4" spans="1:6" ht="14.45" customHeight="1" x14ac:dyDescent="0.25">
      <c r="A4" s="3"/>
      <c r="B4" s="8"/>
      <c r="C4" s="8"/>
      <c r="D4" s="8"/>
      <c r="E4" s="12"/>
      <c r="F4" s="14"/>
    </row>
    <row r="5" spans="1:6" ht="15.2" customHeight="1" x14ac:dyDescent="0.25">
      <c r="A5" s="2"/>
      <c r="B5" s="7" t="s">
        <v>3</v>
      </c>
      <c r="C5" s="154" t="s">
        <v>8</v>
      </c>
      <c r="D5" s="154"/>
      <c r="E5" s="11"/>
      <c r="F5" s="14"/>
    </row>
    <row r="6" spans="1:6" ht="14.45" customHeight="1" x14ac:dyDescent="0.25">
      <c r="A6" s="3"/>
      <c r="B6" s="8"/>
      <c r="C6" s="8"/>
      <c r="D6" s="8"/>
      <c r="E6" s="12"/>
      <c r="F6" s="14"/>
    </row>
    <row r="7" spans="1:6" ht="15.2" customHeight="1" x14ac:dyDescent="0.25">
      <c r="A7" s="2"/>
      <c r="B7" s="7" t="s">
        <v>4</v>
      </c>
      <c r="C7" s="154"/>
      <c r="D7" s="154"/>
      <c r="E7" s="11"/>
      <c r="F7" s="14"/>
    </row>
    <row r="8" spans="1:6" ht="14.45" customHeight="1" x14ac:dyDescent="0.25">
      <c r="A8" s="3"/>
      <c r="B8" s="8"/>
      <c r="C8" s="8"/>
      <c r="D8" s="8"/>
      <c r="E8" s="12"/>
      <c r="F8" s="14"/>
    </row>
    <row r="9" spans="1:6" ht="15.2" customHeight="1" x14ac:dyDescent="0.25">
      <c r="A9" s="2"/>
      <c r="B9" s="7" t="s">
        <v>5</v>
      </c>
      <c r="C9" s="154" t="s">
        <v>9</v>
      </c>
      <c r="D9" s="154"/>
      <c r="E9" s="11"/>
      <c r="F9" s="14"/>
    </row>
    <row r="10" spans="1:6" ht="14.45" customHeight="1" x14ac:dyDescent="0.25">
      <c r="A10" s="3"/>
      <c r="B10" s="8"/>
      <c r="C10" s="8"/>
      <c r="D10" s="8"/>
      <c r="E10" s="12"/>
      <c r="F10" s="14"/>
    </row>
    <row r="11" spans="1:6" ht="15.2" customHeight="1" x14ac:dyDescent="0.25">
      <c r="A11" s="2"/>
      <c r="B11" s="7" t="s">
        <v>6</v>
      </c>
      <c r="C11" s="154" t="s">
        <v>10</v>
      </c>
      <c r="D11" s="154"/>
      <c r="E11" s="11"/>
      <c r="F11" s="14"/>
    </row>
    <row r="12" spans="1:6" ht="15.2" customHeight="1" x14ac:dyDescent="0.25">
      <c r="A12" s="4"/>
      <c r="B12" s="9"/>
      <c r="C12" s="9"/>
      <c r="D12" s="9"/>
      <c r="E12" s="13"/>
      <c r="F12" s="14"/>
    </row>
    <row r="13" spans="1:6" x14ac:dyDescent="0.25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  <pageSetup scale="7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83"/>
  <sheetViews>
    <sheetView topLeftCell="A38" zoomScale="80" zoomScaleNormal="80" workbookViewId="0">
      <selection activeCell="E69" sqref="E69:E77"/>
    </sheetView>
  </sheetViews>
  <sheetFormatPr baseColWidth="10" defaultRowHeight="15" x14ac:dyDescent="0.2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 x14ac:dyDescent="0.25">
      <c r="A1" s="155" t="s">
        <v>11</v>
      </c>
      <c r="B1" s="155"/>
      <c r="C1" s="155"/>
      <c r="D1" s="155"/>
      <c r="E1" s="155"/>
      <c r="F1" s="155"/>
    </row>
    <row r="2" spans="1:7" ht="14.45" customHeight="1" x14ac:dyDescent="0.25">
      <c r="A2" s="156" t="s">
        <v>7</v>
      </c>
      <c r="B2" s="157"/>
      <c r="C2" s="157"/>
      <c r="D2" s="157"/>
      <c r="E2" s="157"/>
      <c r="F2" s="158"/>
      <c r="G2" s="31"/>
    </row>
    <row r="3" spans="1:7" ht="14.45" customHeight="1" x14ac:dyDescent="0.25">
      <c r="A3" s="159" t="s">
        <v>12</v>
      </c>
      <c r="B3" s="160"/>
      <c r="C3" s="160"/>
      <c r="D3" s="160"/>
      <c r="E3" s="160"/>
      <c r="F3" s="161"/>
      <c r="G3" s="31"/>
    </row>
    <row r="4" spans="1:7" ht="14.45" customHeight="1" x14ac:dyDescent="0.25">
      <c r="A4" s="162" t="s">
        <v>13</v>
      </c>
      <c r="B4" s="163"/>
      <c r="C4" s="163"/>
      <c r="D4" s="163"/>
      <c r="E4" s="163"/>
      <c r="F4" s="164"/>
      <c r="G4" s="31"/>
    </row>
    <row r="5" spans="1:7" ht="14.45" customHeight="1" x14ac:dyDescent="0.25">
      <c r="A5" s="165" t="s">
        <v>14</v>
      </c>
      <c r="B5" s="166"/>
      <c r="C5" s="166"/>
      <c r="D5" s="166"/>
      <c r="E5" s="166"/>
      <c r="F5" s="167"/>
      <c r="G5" s="31"/>
    </row>
    <row r="6" spans="1:7" x14ac:dyDescent="0.25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148"/>
    </row>
    <row r="7" spans="1:7" ht="15.2" customHeight="1" x14ac:dyDescent="0.25">
      <c r="A7" s="16" t="s">
        <v>16</v>
      </c>
      <c r="B7" s="24"/>
      <c r="C7" s="24"/>
      <c r="D7" s="16" t="s">
        <v>71</v>
      </c>
      <c r="E7" s="24"/>
      <c r="F7" s="24"/>
      <c r="G7" s="148"/>
    </row>
    <row r="8" spans="1:7" ht="15.2" customHeight="1" x14ac:dyDescent="0.25">
      <c r="A8" s="17" t="s">
        <v>17</v>
      </c>
      <c r="B8" s="19"/>
      <c r="C8" s="19"/>
      <c r="D8" s="17" t="s">
        <v>72</v>
      </c>
      <c r="E8" s="19"/>
      <c r="F8" s="19"/>
      <c r="G8" s="148"/>
    </row>
    <row r="9" spans="1:7" ht="15.2" customHeight="1" x14ac:dyDescent="0.25">
      <c r="A9" s="18" t="s">
        <v>18</v>
      </c>
      <c r="B9" s="25">
        <f>SUM(B10:B16)</f>
        <v>18409657.439999998</v>
      </c>
      <c r="C9" s="25">
        <f>+[1]ESF!$F$16</f>
        <v>10818729.16</v>
      </c>
      <c r="D9" s="18" t="s">
        <v>73</v>
      </c>
      <c r="E9" s="25">
        <f>SUM(E10:E18)</f>
        <v>6562049.3299999991</v>
      </c>
      <c r="F9" s="25">
        <f>SUM(F10:F18)</f>
        <v>4695348.4800000004</v>
      </c>
      <c r="G9" s="148"/>
    </row>
    <row r="10" spans="1:7" ht="15.2" customHeight="1" x14ac:dyDescent="0.25">
      <c r="A10" s="18" t="s">
        <v>19</v>
      </c>
      <c r="B10" s="25">
        <v>0</v>
      </c>
      <c r="C10" s="25">
        <v>0</v>
      </c>
      <c r="D10" s="18" t="s">
        <v>74</v>
      </c>
      <c r="E10" s="25">
        <v>464436.41</v>
      </c>
      <c r="F10" s="25">
        <v>1225931.19</v>
      </c>
      <c r="G10" s="148"/>
    </row>
    <row r="11" spans="1:7" ht="15.2" customHeight="1" x14ac:dyDescent="0.25">
      <c r="A11" s="18" t="s">
        <v>20</v>
      </c>
      <c r="B11" s="25">
        <v>18409657.439999998</v>
      </c>
      <c r="C11" s="25">
        <v>10818729.16</v>
      </c>
      <c r="D11" s="18" t="s">
        <v>75</v>
      </c>
      <c r="E11" s="25">
        <v>-488535.7</v>
      </c>
      <c r="F11" s="25">
        <v>3667.53</v>
      </c>
      <c r="G11" s="148"/>
    </row>
    <row r="12" spans="1:7" ht="15.2" customHeight="1" x14ac:dyDescent="0.25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148"/>
    </row>
    <row r="13" spans="1:7" ht="15.2" customHeight="1" x14ac:dyDescent="0.25">
      <c r="A13" s="18" t="s">
        <v>22</v>
      </c>
      <c r="B13" s="25">
        <v>0</v>
      </c>
      <c r="C13" s="25">
        <v>0</v>
      </c>
      <c r="D13" s="18" t="s">
        <v>77</v>
      </c>
      <c r="E13" s="25">
        <v>1540.85</v>
      </c>
      <c r="F13" s="25">
        <v>0</v>
      </c>
      <c r="G13" s="148"/>
    </row>
    <row r="14" spans="1:7" ht="15.2" customHeight="1" x14ac:dyDescent="0.25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148"/>
    </row>
    <row r="15" spans="1:7" ht="15.2" customHeight="1" x14ac:dyDescent="0.25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148"/>
    </row>
    <row r="16" spans="1:7" ht="15.2" customHeight="1" x14ac:dyDescent="0.25">
      <c r="A16" s="18" t="s">
        <v>25</v>
      </c>
      <c r="B16" s="25">
        <v>0</v>
      </c>
      <c r="C16" s="25">
        <v>0</v>
      </c>
      <c r="D16" s="18" t="s">
        <v>80</v>
      </c>
      <c r="E16" s="25">
        <v>5758580.7999999998</v>
      </c>
      <c r="F16" s="25">
        <v>1939048.86</v>
      </c>
      <c r="G16" s="148"/>
    </row>
    <row r="17" spans="1:7" ht="15.2" customHeight="1" x14ac:dyDescent="0.25">
      <c r="A17" s="18" t="s">
        <v>26</v>
      </c>
      <c r="B17" s="25">
        <v>661190.70000000007</v>
      </c>
      <c r="C17" s="25">
        <f>SUM(C18:C24)</f>
        <v>81672.17</v>
      </c>
      <c r="D17" s="18" t="s">
        <v>81</v>
      </c>
      <c r="E17" s="25">
        <v>0</v>
      </c>
      <c r="F17" s="25">
        <v>0</v>
      </c>
      <c r="G17" s="148"/>
    </row>
    <row r="18" spans="1:7" ht="15.2" customHeight="1" x14ac:dyDescent="0.25">
      <c r="A18" s="18" t="s">
        <v>27</v>
      </c>
      <c r="B18" s="25">
        <v>0</v>
      </c>
      <c r="C18" s="25">
        <v>0</v>
      </c>
      <c r="D18" s="18" t="s">
        <v>82</v>
      </c>
      <c r="E18" s="25">
        <v>826026.97</v>
      </c>
      <c r="F18" s="25">
        <v>1526700.9</v>
      </c>
      <c r="G18" s="148"/>
    </row>
    <row r="19" spans="1:7" ht="15.2" customHeight="1" x14ac:dyDescent="0.25">
      <c r="A19" s="18" t="s">
        <v>28</v>
      </c>
      <c r="B19" s="25">
        <v>80714.37</v>
      </c>
      <c r="C19" s="25">
        <v>726.49</v>
      </c>
      <c r="D19" s="18" t="s">
        <v>83</v>
      </c>
      <c r="E19" s="25">
        <f>SUM(E20:E22)</f>
        <v>0</v>
      </c>
      <c r="F19" s="25">
        <f>SUM(F20:F22)</f>
        <v>0</v>
      </c>
      <c r="G19" s="148"/>
    </row>
    <row r="20" spans="1:7" ht="15.2" customHeight="1" x14ac:dyDescent="0.25">
      <c r="A20" s="18" t="s">
        <v>29</v>
      </c>
      <c r="B20" s="25">
        <v>501217.36</v>
      </c>
      <c r="C20" s="25">
        <v>75597.37</v>
      </c>
      <c r="D20" s="18" t="s">
        <v>84</v>
      </c>
      <c r="E20" s="25">
        <v>0</v>
      </c>
      <c r="F20" s="25">
        <v>0</v>
      </c>
      <c r="G20" s="148"/>
    </row>
    <row r="21" spans="1:7" ht="15.2" customHeight="1" x14ac:dyDescent="0.25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148"/>
    </row>
    <row r="22" spans="1:7" ht="15.2" customHeight="1" x14ac:dyDescent="0.25">
      <c r="A22" s="18" t="s">
        <v>31</v>
      </c>
      <c r="B22" s="25">
        <v>78838.81</v>
      </c>
      <c r="C22" s="25">
        <v>3338.81</v>
      </c>
      <c r="D22" s="18" t="s">
        <v>86</v>
      </c>
      <c r="E22" s="25">
        <v>0</v>
      </c>
      <c r="F22" s="25">
        <v>0</v>
      </c>
      <c r="G22" s="148"/>
    </row>
    <row r="23" spans="1:7" ht="15.2" customHeight="1" x14ac:dyDescent="0.25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148"/>
    </row>
    <row r="24" spans="1:7" ht="15.2" customHeight="1" x14ac:dyDescent="0.25">
      <c r="A24" s="18" t="s">
        <v>33</v>
      </c>
      <c r="B24" s="25">
        <v>420.16</v>
      </c>
      <c r="C24" s="25">
        <v>2009.5</v>
      </c>
      <c r="D24" s="18" t="s">
        <v>88</v>
      </c>
      <c r="E24" s="25">
        <v>0</v>
      </c>
      <c r="F24" s="25">
        <v>0</v>
      </c>
      <c r="G24" s="148"/>
    </row>
    <row r="25" spans="1:7" ht="15.2" customHeight="1" x14ac:dyDescent="0.25">
      <c r="A25" s="18" t="s">
        <v>34</v>
      </c>
      <c r="B25" s="25">
        <v>0</v>
      </c>
      <c r="C25" s="25">
        <f>SUM(C26:C30)</f>
        <v>0</v>
      </c>
      <c r="D25" s="18" t="s">
        <v>89</v>
      </c>
      <c r="E25" s="25">
        <v>0</v>
      </c>
      <c r="F25" s="25">
        <v>0</v>
      </c>
      <c r="G25" s="148"/>
    </row>
    <row r="26" spans="1:7" ht="15.2" customHeight="1" x14ac:dyDescent="0.25">
      <c r="A26" s="18" t="s">
        <v>35</v>
      </c>
      <c r="B26" s="25">
        <v>0</v>
      </c>
      <c r="C26" s="25">
        <v>0</v>
      </c>
      <c r="D26" s="18" t="s">
        <v>90</v>
      </c>
      <c r="E26" s="25">
        <v>0</v>
      </c>
      <c r="F26" s="25">
        <v>0</v>
      </c>
      <c r="G26" s="148"/>
    </row>
    <row r="27" spans="1:7" ht="15.2" customHeight="1" x14ac:dyDescent="0.25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148"/>
    </row>
    <row r="28" spans="1:7" ht="15.2" customHeight="1" x14ac:dyDescent="0.25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148"/>
    </row>
    <row r="29" spans="1:7" ht="15.2" customHeight="1" x14ac:dyDescent="0.25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148"/>
    </row>
    <row r="30" spans="1:7" ht="15.2" customHeight="1" x14ac:dyDescent="0.25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148"/>
    </row>
    <row r="31" spans="1:7" ht="15.2" customHeight="1" x14ac:dyDescent="0.25">
      <c r="A31" s="18" t="s">
        <v>40</v>
      </c>
      <c r="B31" s="25"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148"/>
    </row>
    <row r="32" spans="1:7" ht="15.2" customHeight="1" x14ac:dyDescent="0.25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148"/>
    </row>
    <row r="33" spans="1:7" ht="15.2" customHeight="1" x14ac:dyDescent="0.25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148"/>
    </row>
    <row r="34" spans="1:7" ht="15.2" customHeight="1" x14ac:dyDescent="0.25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148"/>
    </row>
    <row r="35" spans="1:7" ht="15.2" customHeight="1" x14ac:dyDescent="0.25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148"/>
    </row>
    <row r="36" spans="1:7" ht="15.2" customHeight="1" x14ac:dyDescent="0.25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148"/>
    </row>
    <row r="37" spans="1:7" ht="15.2" customHeight="1" x14ac:dyDescent="0.25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148"/>
    </row>
    <row r="38" spans="1:7" ht="15.2" customHeight="1" x14ac:dyDescent="0.25">
      <c r="A38" s="18" t="s">
        <v>47</v>
      </c>
      <c r="B38" s="25"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148"/>
    </row>
    <row r="39" spans="1:7" ht="15.2" customHeight="1" x14ac:dyDescent="0.25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148"/>
    </row>
    <row r="40" spans="1:7" ht="15.2" customHeight="1" x14ac:dyDescent="0.25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148"/>
    </row>
    <row r="41" spans="1:7" ht="15.2" customHeight="1" x14ac:dyDescent="0.25">
      <c r="A41" s="18" t="s">
        <v>50</v>
      </c>
      <c r="B41" s="25"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148"/>
    </row>
    <row r="42" spans="1:7" ht="15.2" customHeight="1" x14ac:dyDescent="0.25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148"/>
    </row>
    <row r="43" spans="1:7" ht="15.2" customHeight="1" x14ac:dyDescent="0.25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148"/>
    </row>
    <row r="44" spans="1:7" ht="15.2" customHeight="1" x14ac:dyDescent="0.25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148"/>
    </row>
    <row r="45" spans="1:7" ht="15.2" customHeight="1" x14ac:dyDescent="0.25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148"/>
    </row>
    <row r="46" spans="1:7" ht="14.45" customHeight="1" x14ac:dyDescent="0.25">
      <c r="A46" s="19"/>
      <c r="B46" s="19"/>
      <c r="C46" s="19"/>
      <c r="D46" s="19"/>
      <c r="E46" s="19"/>
      <c r="F46" s="19"/>
      <c r="G46" s="148"/>
    </row>
    <row r="47" spans="1:7" ht="15.2" customHeight="1" x14ac:dyDescent="0.25">
      <c r="A47" s="17" t="s">
        <v>55</v>
      </c>
      <c r="B47" s="32">
        <f>B9+B17+B25+B31+B37+B38+B41</f>
        <v>19070848.139999997</v>
      </c>
      <c r="C47" s="32">
        <f>C9+C17+C25+C31+C37+C38+C41</f>
        <v>10900401.33</v>
      </c>
      <c r="D47" s="17" t="s">
        <v>110</v>
      </c>
      <c r="E47" s="32">
        <f>E9+E19+E23+E26+E27+E31+E38+E42</f>
        <v>6562049.3299999991</v>
      </c>
      <c r="F47" s="32">
        <f>F9+F19+F23+F26+F27+F31+F38+F42</f>
        <v>4695348.4800000004</v>
      </c>
      <c r="G47" s="148"/>
    </row>
    <row r="48" spans="1:7" ht="14.45" customHeight="1" x14ac:dyDescent="0.25">
      <c r="A48" s="19"/>
      <c r="B48" s="19"/>
      <c r="C48" s="19"/>
      <c r="D48" s="19"/>
      <c r="E48" s="19"/>
      <c r="F48" s="19"/>
      <c r="G48" s="148"/>
    </row>
    <row r="49" spans="1:7" ht="15.2" customHeight="1" x14ac:dyDescent="0.25">
      <c r="A49" s="17" t="s">
        <v>56</v>
      </c>
      <c r="B49" s="19"/>
      <c r="C49" s="19"/>
      <c r="D49" s="17" t="s">
        <v>111</v>
      </c>
      <c r="E49" s="19"/>
      <c r="F49" s="19"/>
      <c r="G49" s="148"/>
    </row>
    <row r="50" spans="1:7" ht="15.2" customHeight="1" x14ac:dyDescent="0.25">
      <c r="A50" s="18" t="s">
        <v>57</v>
      </c>
      <c r="B50" s="25">
        <v>0</v>
      </c>
      <c r="C50" s="25">
        <v>0</v>
      </c>
      <c r="D50" s="18" t="s">
        <v>112</v>
      </c>
      <c r="E50" s="25">
        <v>-1388.52</v>
      </c>
      <c r="F50" s="25">
        <v>0</v>
      </c>
      <c r="G50" s="148"/>
    </row>
    <row r="51" spans="1:7" ht="15.2" customHeight="1" x14ac:dyDescent="0.25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148"/>
    </row>
    <row r="52" spans="1:7" ht="15.2" customHeight="1" x14ac:dyDescent="0.25">
      <c r="A52" s="18" t="s">
        <v>59</v>
      </c>
      <c r="B52" s="25">
        <v>107401090.18000001</v>
      </c>
      <c r="C52" s="25">
        <v>107401090.18000001</v>
      </c>
      <c r="D52" s="18" t="s">
        <v>114</v>
      </c>
      <c r="E52" s="25">
        <v>0</v>
      </c>
      <c r="F52" s="25">
        <v>0</v>
      </c>
      <c r="G52" s="148"/>
    </row>
    <row r="53" spans="1:7" ht="15.2" customHeight="1" x14ac:dyDescent="0.25">
      <c r="A53" s="18" t="s">
        <v>60</v>
      </c>
      <c r="B53" s="25">
        <v>47668641.409999996</v>
      </c>
      <c r="C53" s="25">
        <v>47668641.409999996</v>
      </c>
      <c r="D53" s="18" t="s">
        <v>115</v>
      </c>
      <c r="E53" s="25">
        <v>0</v>
      </c>
      <c r="F53" s="25">
        <v>0</v>
      </c>
      <c r="G53" s="148"/>
    </row>
    <row r="54" spans="1:7" ht="15.2" customHeight="1" x14ac:dyDescent="0.25">
      <c r="A54" s="18" t="s">
        <v>61</v>
      </c>
      <c r="B54" s="25">
        <v>121393.98</v>
      </c>
      <c r="C54" s="25">
        <v>121393.98</v>
      </c>
      <c r="D54" s="18" t="s">
        <v>116</v>
      </c>
      <c r="E54" s="25">
        <v>0</v>
      </c>
      <c r="F54" s="25">
        <v>0</v>
      </c>
      <c r="G54" s="148"/>
    </row>
    <row r="55" spans="1:7" ht="15.2" customHeight="1" x14ac:dyDescent="0.25">
      <c r="A55" s="18" t="s">
        <v>62</v>
      </c>
      <c r="B55" s="25">
        <v>-3743242.93</v>
      </c>
      <c r="C55" s="25">
        <v>-2501669.31</v>
      </c>
      <c r="D55" s="28" t="s">
        <v>117</v>
      </c>
      <c r="E55" s="25">
        <v>0</v>
      </c>
      <c r="F55" s="25">
        <v>0</v>
      </c>
      <c r="G55" s="148"/>
    </row>
    <row r="56" spans="1:7" ht="15.2" customHeight="1" x14ac:dyDescent="0.25">
      <c r="A56" s="18" t="s">
        <v>63</v>
      </c>
      <c r="B56" s="25">
        <v>0</v>
      </c>
      <c r="C56" s="25">
        <v>0</v>
      </c>
      <c r="D56" s="19"/>
      <c r="E56" s="19"/>
      <c r="F56" s="19"/>
      <c r="G56" s="148"/>
    </row>
    <row r="57" spans="1:7" ht="15.2" customHeight="1" x14ac:dyDescent="0.25">
      <c r="A57" s="18" t="s">
        <v>64</v>
      </c>
      <c r="B57" s="25">
        <v>0</v>
      </c>
      <c r="C57" s="25">
        <v>0</v>
      </c>
      <c r="D57" s="17" t="s">
        <v>118</v>
      </c>
      <c r="E57" s="32">
        <f>SUM(E50:E55)</f>
        <v>-1388.52</v>
      </c>
      <c r="F57" s="32">
        <f>SUM(F50:F55)</f>
        <v>0</v>
      </c>
      <c r="G57" s="148"/>
    </row>
    <row r="58" spans="1:7" ht="15.2" customHeight="1" x14ac:dyDescent="0.25">
      <c r="A58" s="18" t="s">
        <v>65</v>
      </c>
      <c r="B58" s="25">
        <v>0</v>
      </c>
      <c r="C58" s="25">
        <v>0</v>
      </c>
      <c r="D58" s="19"/>
      <c r="E58" s="19"/>
      <c r="F58" s="19"/>
      <c r="G58" s="148"/>
    </row>
    <row r="59" spans="1:7" ht="15.2" customHeight="1" x14ac:dyDescent="0.25">
      <c r="A59" s="19"/>
      <c r="B59" s="19"/>
      <c r="C59" s="19"/>
      <c r="D59" s="17" t="s">
        <v>119</v>
      </c>
      <c r="E59" s="32">
        <f>E47+E57</f>
        <v>6560660.8099999996</v>
      </c>
      <c r="F59" s="32">
        <f>F47+F57</f>
        <v>4695348.4800000004</v>
      </c>
      <c r="G59" s="148"/>
    </row>
    <row r="60" spans="1:7" ht="15.2" customHeight="1" x14ac:dyDescent="0.25">
      <c r="A60" s="17" t="s">
        <v>66</v>
      </c>
      <c r="B60" s="32">
        <f>SUM(B50:B58)</f>
        <v>151447882.63999999</v>
      </c>
      <c r="C60" s="32">
        <f>SUM(C50:C58)</f>
        <v>152689456.25999999</v>
      </c>
      <c r="D60" s="19"/>
      <c r="E60" s="19"/>
      <c r="F60" s="19"/>
      <c r="G60" s="148"/>
    </row>
    <row r="61" spans="1:7" ht="15.2" customHeight="1" x14ac:dyDescent="0.25">
      <c r="A61" s="19"/>
      <c r="B61" s="19"/>
      <c r="C61" s="19"/>
      <c r="D61" s="29" t="s">
        <v>120</v>
      </c>
      <c r="E61" s="19"/>
      <c r="F61" s="19"/>
      <c r="G61" s="148"/>
    </row>
    <row r="62" spans="1:7" ht="15.2" customHeight="1" x14ac:dyDescent="0.25">
      <c r="A62" s="17" t="s">
        <v>67</v>
      </c>
      <c r="B62" s="32">
        <f>SUM(B47+B60)</f>
        <v>170518730.77999997</v>
      </c>
      <c r="C62" s="32">
        <f>SUM(C47+C60)</f>
        <v>163589857.59</v>
      </c>
      <c r="D62" s="19"/>
      <c r="E62" s="19"/>
      <c r="F62" s="19"/>
      <c r="G62" s="148"/>
    </row>
    <row r="63" spans="1:7" ht="15.2" customHeight="1" x14ac:dyDescent="0.25">
      <c r="A63" s="19"/>
      <c r="B63" s="19"/>
      <c r="C63" s="19"/>
      <c r="D63" s="18" t="s">
        <v>121</v>
      </c>
      <c r="E63" s="25">
        <f>SUM(E64:E66)</f>
        <v>56865534.559999995</v>
      </c>
      <c r="F63" s="25">
        <f>SUM(F64:F66)</f>
        <v>56466169.439999998</v>
      </c>
      <c r="G63" s="148"/>
    </row>
    <row r="64" spans="1:7" ht="15.2" customHeight="1" x14ac:dyDescent="0.25">
      <c r="A64" s="19"/>
      <c r="B64" s="19"/>
      <c r="C64" s="19"/>
      <c r="D64" s="18" t="s">
        <v>122</v>
      </c>
      <c r="E64" s="25">
        <v>0</v>
      </c>
      <c r="F64" s="25">
        <v>0</v>
      </c>
      <c r="G64" s="148"/>
    </row>
    <row r="65" spans="1:7" ht="15.2" customHeight="1" x14ac:dyDescent="0.25">
      <c r="A65" s="19"/>
      <c r="B65" s="19"/>
      <c r="C65" s="19"/>
      <c r="D65" s="28" t="s">
        <v>123</v>
      </c>
      <c r="E65" s="25">
        <v>56865534.559999995</v>
      </c>
      <c r="F65" s="25">
        <v>56466169.439999998</v>
      </c>
      <c r="G65" s="148"/>
    </row>
    <row r="66" spans="1:7" ht="15.2" customHeight="1" x14ac:dyDescent="0.25">
      <c r="A66" s="19"/>
      <c r="B66" s="19"/>
      <c r="C66" s="19"/>
      <c r="D66" s="18" t="s">
        <v>124</v>
      </c>
      <c r="E66" s="25">
        <v>0</v>
      </c>
      <c r="F66" s="25">
        <v>0</v>
      </c>
      <c r="G66" s="148"/>
    </row>
    <row r="67" spans="1:7" ht="14.45" customHeight="1" x14ac:dyDescent="0.25">
      <c r="A67" s="19"/>
      <c r="B67" s="19"/>
      <c r="C67" s="19"/>
      <c r="D67" s="19"/>
      <c r="E67" s="19"/>
      <c r="F67" s="19"/>
      <c r="G67" s="148"/>
    </row>
    <row r="68" spans="1:7" ht="15.2" customHeight="1" x14ac:dyDescent="0.25">
      <c r="A68" s="19"/>
      <c r="B68" s="19"/>
      <c r="C68" s="19"/>
      <c r="D68" s="18" t="s">
        <v>125</v>
      </c>
      <c r="E68" s="25">
        <f>SUM(E69:E73)</f>
        <v>107092535.414</v>
      </c>
      <c r="F68" s="25">
        <f>SUM(F69:F73)</f>
        <v>102428339.67000002</v>
      </c>
      <c r="G68" s="148"/>
    </row>
    <row r="69" spans="1:7" ht="15.2" customHeight="1" x14ac:dyDescent="0.25">
      <c r="A69" s="20"/>
      <c r="B69" s="19"/>
      <c r="C69" s="19"/>
      <c r="D69" s="18" t="s">
        <v>126</v>
      </c>
      <c r="E69" s="30">
        <v>9932418.3340000063</v>
      </c>
      <c r="F69" s="149">
        <v>4347182.17</v>
      </c>
    </row>
    <row r="70" spans="1:7" ht="15.2" customHeight="1" x14ac:dyDescent="0.25">
      <c r="A70" s="20"/>
      <c r="B70" s="19"/>
      <c r="C70" s="19"/>
      <c r="D70" s="18" t="s">
        <v>127</v>
      </c>
      <c r="E70" s="30">
        <v>-56880975.380000003</v>
      </c>
      <c r="F70" s="149">
        <v>-55959934.960000001</v>
      </c>
    </row>
    <row r="71" spans="1:7" ht="15.2" customHeight="1" x14ac:dyDescent="0.25">
      <c r="A71" s="20"/>
      <c r="B71" s="19"/>
      <c r="C71" s="19"/>
      <c r="D71" s="18" t="s">
        <v>128</v>
      </c>
      <c r="E71" s="30">
        <v>153317187.33000001</v>
      </c>
      <c r="F71" s="149">
        <v>153317187.33000001</v>
      </c>
    </row>
    <row r="72" spans="1:7" ht="15.2" customHeight="1" x14ac:dyDescent="0.25">
      <c r="A72" s="20"/>
      <c r="B72" s="19"/>
      <c r="C72" s="19"/>
      <c r="D72" s="18" t="s">
        <v>129</v>
      </c>
      <c r="E72" s="30">
        <v>0</v>
      </c>
      <c r="F72" s="149">
        <v>0</v>
      </c>
    </row>
    <row r="73" spans="1:7" ht="15.2" customHeight="1" x14ac:dyDescent="0.25">
      <c r="A73" s="20"/>
      <c r="B73" s="19"/>
      <c r="C73" s="19"/>
      <c r="D73" s="18" t="s">
        <v>130</v>
      </c>
      <c r="E73" s="30">
        <v>723905.13</v>
      </c>
      <c r="F73" s="149">
        <v>723905.13</v>
      </c>
    </row>
    <row r="74" spans="1:7" ht="14.45" customHeight="1" x14ac:dyDescent="0.25">
      <c r="A74" s="20"/>
      <c r="B74" s="19"/>
      <c r="C74" s="19"/>
      <c r="D74" s="19"/>
      <c r="E74" s="19"/>
      <c r="F74" s="19"/>
      <c r="G74" s="148"/>
    </row>
    <row r="75" spans="1:7" ht="15.2" customHeight="1" x14ac:dyDescent="0.25">
      <c r="A75" s="20"/>
      <c r="B75" s="19"/>
      <c r="C75" s="19"/>
      <c r="D75" s="18" t="s">
        <v>131</v>
      </c>
      <c r="E75" s="25">
        <v>0</v>
      </c>
      <c r="F75" s="25">
        <f>F76+F77</f>
        <v>0</v>
      </c>
      <c r="G75" s="148"/>
    </row>
    <row r="76" spans="1:7" ht="15.2" customHeight="1" x14ac:dyDescent="0.25">
      <c r="A76" s="20"/>
      <c r="B76" s="19"/>
      <c r="C76" s="19"/>
      <c r="D76" s="18" t="s">
        <v>132</v>
      </c>
      <c r="E76" s="30">
        <v>0</v>
      </c>
      <c r="F76" s="149">
        <v>0</v>
      </c>
    </row>
    <row r="77" spans="1:7" ht="15.2" customHeight="1" x14ac:dyDescent="0.25">
      <c r="A77" s="20"/>
      <c r="B77" s="19"/>
      <c r="C77" s="19"/>
      <c r="D77" s="18" t="s">
        <v>133</v>
      </c>
      <c r="E77" s="30">
        <v>0</v>
      </c>
      <c r="F77" s="149">
        <v>0</v>
      </c>
    </row>
    <row r="78" spans="1:7" ht="14.45" customHeight="1" x14ac:dyDescent="0.25">
      <c r="A78" s="20"/>
      <c r="B78" s="19"/>
      <c r="C78" s="19"/>
      <c r="D78" s="19"/>
      <c r="E78" s="19"/>
      <c r="F78" s="19"/>
      <c r="G78" s="148"/>
    </row>
    <row r="79" spans="1:7" ht="15.2" customHeight="1" x14ac:dyDescent="0.25">
      <c r="A79" s="20"/>
      <c r="B79" s="19"/>
      <c r="C79" s="19"/>
      <c r="D79" s="17" t="s">
        <v>134</v>
      </c>
      <c r="E79" s="32">
        <f>E63+E68+E75</f>
        <v>163958069.97400001</v>
      </c>
      <c r="F79" s="32">
        <f>F63+F68+F75</f>
        <v>158894509.11000001</v>
      </c>
      <c r="G79" s="148"/>
    </row>
    <row r="80" spans="1:7" ht="14.45" customHeight="1" x14ac:dyDescent="0.25">
      <c r="A80" s="20"/>
      <c r="B80" s="19"/>
      <c r="C80" s="19"/>
      <c r="D80" s="19"/>
      <c r="E80" s="19"/>
      <c r="F80" s="19"/>
      <c r="G80" s="148"/>
    </row>
    <row r="81" spans="1:7" ht="15.2" customHeight="1" x14ac:dyDescent="0.25">
      <c r="A81" s="20"/>
      <c r="B81" s="19"/>
      <c r="C81" s="19"/>
      <c r="D81" s="17" t="s">
        <v>135</v>
      </c>
      <c r="E81" s="32">
        <f>E59+E79</f>
        <v>170518730.78400001</v>
      </c>
      <c r="F81" s="32">
        <f>F59+F79</f>
        <v>163589857.59</v>
      </c>
      <c r="G81" s="148"/>
    </row>
    <row r="82" spans="1:7" ht="14.45" customHeight="1" x14ac:dyDescent="0.25">
      <c r="A82" s="21"/>
      <c r="B82" s="26"/>
      <c r="C82" s="26"/>
      <c r="D82" s="26"/>
      <c r="E82" s="26"/>
      <c r="F82" s="26"/>
      <c r="G82" s="148"/>
    </row>
    <row r="83" spans="1:7" x14ac:dyDescent="0.25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  <pageSetup scale="4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7"/>
  <sheetViews>
    <sheetView workbookViewId="0">
      <selection activeCell="F18" sqref="F18"/>
    </sheetView>
  </sheetViews>
  <sheetFormatPr baseColWidth="10" defaultRowHeight="15" x14ac:dyDescent="0.2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 x14ac:dyDescent="0.25">
      <c r="A1" s="169" t="s">
        <v>138</v>
      </c>
      <c r="B1" s="169"/>
      <c r="C1" s="169"/>
      <c r="D1" s="169"/>
      <c r="E1" s="169"/>
      <c r="F1" s="169"/>
      <c r="G1" s="169"/>
      <c r="H1" s="169"/>
    </row>
    <row r="2" spans="1:9" ht="14.45" customHeight="1" x14ac:dyDescent="0.25">
      <c r="A2" s="156" t="s">
        <v>7</v>
      </c>
      <c r="B2" s="157"/>
      <c r="C2" s="157"/>
      <c r="D2" s="157"/>
      <c r="E2" s="157"/>
      <c r="F2" s="157"/>
      <c r="G2" s="157"/>
      <c r="H2" s="158"/>
      <c r="I2" s="31"/>
    </row>
    <row r="3" spans="1:9" ht="14.45" customHeight="1" x14ac:dyDescent="0.25">
      <c r="A3" s="159" t="s">
        <v>139</v>
      </c>
      <c r="B3" s="160"/>
      <c r="C3" s="160"/>
      <c r="D3" s="160"/>
      <c r="E3" s="160"/>
      <c r="F3" s="160"/>
      <c r="G3" s="160"/>
      <c r="H3" s="161"/>
      <c r="I3" s="31"/>
    </row>
    <row r="4" spans="1:9" ht="14.45" customHeight="1" x14ac:dyDescent="0.25">
      <c r="A4" s="162" t="s">
        <v>13</v>
      </c>
      <c r="B4" s="163"/>
      <c r="C4" s="163"/>
      <c r="D4" s="163"/>
      <c r="E4" s="163"/>
      <c r="F4" s="163"/>
      <c r="G4" s="163"/>
      <c r="H4" s="164"/>
      <c r="I4" s="31"/>
    </row>
    <row r="5" spans="1:9" ht="14.45" customHeight="1" x14ac:dyDescent="0.25">
      <c r="A5" s="165" t="s">
        <v>14</v>
      </c>
      <c r="B5" s="166"/>
      <c r="C5" s="166"/>
      <c r="D5" s="166"/>
      <c r="E5" s="166"/>
      <c r="F5" s="166"/>
      <c r="G5" s="166"/>
      <c r="H5" s="167"/>
      <c r="I5" s="31"/>
    </row>
    <row r="6" spans="1:9" ht="45.4" customHeight="1" x14ac:dyDescent="0.25">
      <c r="A6" s="33" t="s">
        <v>140</v>
      </c>
      <c r="B6" s="27" t="s">
        <v>157</v>
      </c>
      <c r="C6" s="33" t="s">
        <v>159</v>
      </c>
      <c r="D6" s="33" t="s">
        <v>161</v>
      </c>
      <c r="E6" s="33" t="s">
        <v>163</v>
      </c>
      <c r="F6" s="33" t="s">
        <v>165</v>
      </c>
      <c r="G6" s="33" t="s">
        <v>167</v>
      </c>
      <c r="H6" s="33" t="s">
        <v>168</v>
      </c>
      <c r="I6" s="42"/>
    </row>
    <row r="7" spans="1:9" ht="14.45" customHeight="1" x14ac:dyDescent="0.25">
      <c r="A7" s="34"/>
      <c r="B7" s="34"/>
      <c r="C7" s="34"/>
      <c r="D7" s="34"/>
      <c r="E7" s="34"/>
      <c r="F7" s="34"/>
      <c r="G7" s="34"/>
      <c r="H7" s="34"/>
      <c r="I7" s="42"/>
    </row>
    <row r="8" spans="1:9" ht="15.2" customHeight="1" x14ac:dyDescent="0.25">
      <c r="A8" s="17" t="s">
        <v>141</v>
      </c>
      <c r="B8" s="32">
        <f t="shared" ref="B8:H8" si="0">B9+B13</f>
        <v>0</v>
      </c>
      <c r="C8" s="32">
        <f t="shared" si="0"/>
        <v>0</v>
      </c>
      <c r="D8" s="32">
        <f t="shared" si="0"/>
        <v>0</v>
      </c>
      <c r="E8" s="32">
        <f t="shared" si="0"/>
        <v>0</v>
      </c>
      <c r="F8" s="32">
        <f t="shared" si="0"/>
        <v>0</v>
      </c>
      <c r="G8" s="32">
        <f t="shared" si="0"/>
        <v>0</v>
      </c>
      <c r="H8" s="32">
        <f t="shared" si="0"/>
        <v>0</v>
      </c>
      <c r="I8" s="31"/>
    </row>
    <row r="9" spans="1:9" ht="15.2" customHeight="1" x14ac:dyDescent="0.25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1"/>
    </row>
    <row r="10" spans="1:9" ht="15.2" customHeight="1" x14ac:dyDescent="0.25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1"/>
    </row>
    <row r="11" spans="1:9" ht="15.2" customHeight="1" x14ac:dyDescent="0.25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1"/>
    </row>
    <row r="12" spans="1:9" ht="15.2" customHeight="1" x14ac:dyDescent="0.25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1"/>
    </row>
    <row r="13" spans="1:9" ht="15.2" customHeight="1" x14ac:dyDescent="0.25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1"/>
    </row>
    <row r="14" spans="1:9" ht="15.2" customHeight="1" x14ac:dyDescent="0.25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1"/>
    </row>
    <row r="15" spans="1:9" ht="15.2" customHeight="1" x14ac:dyDescent="0.25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1"/>
    </row>
    <row r="16" spans="1:9" ht="15.2" customHeight="1" x14ac:dyDescent="0.25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1"/>
    </row>
    <row r="17" spans="1:9" ht="14.45" customHeight="1" x14ac:dyDescent="0.25">
      <c r="A17" s="19"/>
      <c r="B17" s="20"/>
      <c r="C17" s="20"/>
      <c r="D17" s="20"/>
      <c r="E17" s="20"/>
      <c r="F17" s="20"/>
      <c r="G17" s="20"/>
      <c r="H17" s="20"/>
      <c r="I17" s="31"/>
    </row>
    <row r="18" spans="1:9" ht="15.2" customHeight="1" x14ac:dyDescent="0.25">
      <c r="A18" s="17" t="s">
        <v>150</v>
      </c>
      <c r="B18" s="25">
        <v>4695348.4800000004</v>
      </c>
      <c r="C18" s="41"/>
      <c r="D18" s="41"/>
      <c r="E18" s="41"/>
      <c r="F18" s="32">
        <v>6560660.8099999996</v>
      </c>
      <c r="G18" s="41"/>
      <c r="H18" s="41"/>
      <c r="I18" s="31"/>
    </row>
    <row r="19" spans="1:9" ht="14.45" customHeight="1" x14ac:dyDescent="0.25">
      <c r="A19" s="19"/>
      <c r="B19" s="20"/>
      <c r="C19" s="20"/>
      <c r="D19" s="20"/>
      <c r="E19" s="20"/>
      <c r="F19" s="20"/>
      <c r="G19" s="20"/>
      <c r="H19" s="20"/>
      <c r="I19" s="31"/>
    </row>
    <row r="20" spans="1:9" ht="15.2" customHeight="1" x14ac:dyDescent="0.25">
      <c r="A20" s="17" t="s">
        <v>151</v>
      </c>
      <c r="B20" s="32">
        <f t="shared" ref="B20:H20" si="3">B8+B18</f>
        <v>4695348.4800000004</v>
      </c>
      <c r="C20" s="32">
        <f t="shared" si="3"/>
        <v>0</v>
      </c>
      <c r="D20" s="32">
        <f t="shared" si="3"/>
        <v>0</v>
      </c>
      <c r="E20" s="32">
        <f t="shared" si="3"/>
        <v>0</v>
      </c>
      <c r="F20" s="32">
        <f t="shared" si="3"/>
        <v>6560660.8099999996</v>
      </c>
      <c r="G20" s="32">
        <f t="shared" si="3"/>
        <v>0</v>
      </c>
      <c r="H20" s="32">
        <f t="shared" si="3"/>
        <v>0</v>
      </c>
      <c r="I20" s="31"/>
    </row>
    <row r="21" spans="1:9" ht="14.45" customHeight="1" x14ac:dyDescent="0.25">
      <c r="A21" s="19"/>
      <c r="B21" s="19"/>
      <c r="C21" s="19"/>
      <c r="D21" s="19"/>
      <c r="E21" s="19"/>
      <c r="F21" s="19"/>
      <c r="G21" s="19"/>
      <c r="H21" s="19"/>
      <c r="I21" s="31"/>
    </row>
    <row r="22" spans="1:9" ht="16.7" customHeight="1" x14ac:dyDescent="0.25">
      <c r="A22" s="17" t="s">
        <v>152</v>
      </c>
      <c r="B22" s="32">
        <v>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1"/>
    </row>
    <row r="23" spans="1:9" ht="15.2" customHeight="1" x14ac:dyDescent="0.25">
      <c r="A23" s="35" t="s">
        <v>153</v>
      </c>
      <c r="B23" s="19"/>
      <c r="C23" s="19"/>
      <c r="D23" s="19"/>
      <c r="E23" s="19"/>
      <c r="F23" s="19"/>
      <c r="G23" s="19"/>
      <c r="H23" s="19"/>
      <c r="I23" s="31"/>
    </row>
    <row r="24" spans="1:9" ht="16.7" customHeight="1" x14ac:dyDescent="0.25">
      <c r="A24" s="17" t="s">
        <v>154</v>
      </c>
      <c r="B24" s="32">
        <v>0</v>
      </c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1"/>
    </row>
    <row r="25" spans="1:9" ht="15.2" customHeight="1" x14ac:dyDescent="0.25">
      <c r="A25" s="36" t="s">
        <v>153</v>
      </c>
      <c r="B25" s="21"/>
      <c r="C25" s="21"/>
      <c r="D25" s="21"/>
      <c r="E25" s="21"/>
      <c r="F25" s="21"/>
      <c r="G25" s="21"/>
      <c r="H25" s="21"/>
      <c r="I25" s="31"/>
    </row>
    <row r="26" spans="1:9" x14ac:dyDescent="0.25">
      <c r="A26" s="37"/>
      <c r="B26" s="22"/>
      <c r="C26" s="22"/>
      <c r="D26" s="22"/>
      <c r="E26" s="22"/>
      <c r="F26" s="22"/>
      <c r="G26" s="22"/>
      <c r="H26" s="22"/>
    </row>
    <row r="27" spans="1:9" ht="12.2" customHeight="1" x14ac:dyDescent="0.25">
      <c r="A27" s="168" t="s">
        <v>0</v>
      </c>
      <c r="B27" s="168"/>
      <c r="C27" s="168"/>
      <c r="D27" s="168"/>
      <c r="E27" s="168"/>
      <c r="F27" s="168"/>
      <c r="G27" s="168"/>
      <c r="H27" s="168"/>
    </row>
    <row r="28" spans="1:9" ht="12.2" customHeight="1" x14ac:dyDescent="0.25">
      <c r="A28" s="168"/>
      <c r="B28" s="168"/>
      <c r="C28" s="168"/>
      <c r="D28" s="168"/>
      <c r="E28" s="168"/>
      <c r="F28" s="168"/>
      <c r="G28" s="168"/>
      <c r="H28" s="168"/>
    </row>
    <row r="29" spans="1:9" ht="12.2" customHeight="1" x14ac:dyDescent="0.25">
      <c r="A29" s="168"/>
      <c r="B29" s="168"/>
      <c r="C29" s="168"/>
      <c r="D29" s="168"/>
      <c r="E29" s="168"/>
      <c r="F29" s="168"/>
      <c r="G29" s="168"/>
      <c r="H29" s="168"/>
    </row>
    <row r="30" spans="1:9" ht="12.2" customHeight="1" x14ac:dyDescent="0.25">
      <c r="A30" s="168"/>
      <c r="B30" s="168"/>
      <c r="C30" s="168"/>
      <c r="D30" s="168"/>
      <c r="E30" s="168"/>
      <c r="F30" s="168"/>
      <c r="G30" s="168"/>
      <c r="H30" s="168"/>
    </row>
    <row r="31" spans="1:9" ht="12.2" customHeight="1" x14ac:dyDescent="0.25">
      <c r="A31" s="168"/>
      <c r="B31" s="168"/>
      <c r="C31" s="168"/>
      <c r="D31" s="168"/>
      <c r="E31" s="168"/>
      <c r="F31" s="168"/>
      <c r="G31" s="168"/>
      <c r="H31" s="168"/>
    </row>
    <row r="32" spans="1:9" ht="14.45" customHeight="1" x14ac:dyDescent="0.25">
      <c r="A32" s="38"/>
      <c r="B32" s="40"/>
      <c r="C32" s="40"/>
      <c r="D32" s="40"/>
      <c r="E32" s="40"/>
      <c r="F32" s="40"/>
    </row>
    <row r="33" spans="1:7" ht="30.2" customHeight="1" x14ac:dyDescent="0.25">
      <c r="A33" s="33" t="s">
        <v>155</v>
      </c>
      <c r="B33" s="33" t="s">
        <v>158</v>
      </c>
      <c r="C33" s="33" t="s">
        <v>160</v>
      </c>
      <c r="D33" s="33" t="s">
        <v>162</v>
      </c>
      <c r="E33" s="33" t="s">
        <v>164</v>
      </c>
      <c r="F33" s="33" t="s">
        <v>166</v>
      </c>
      <c r="G33" s="31"/>
    </row>
    <row r="34" spans="1:7" ht="14.45" customHeight="1" x14ac:dyDescent="0.25">
      <c r="A34" s="24"/>
      <c r="B34" s="34"/>
      <c r="C34" s="34"/>
      <c r="D34" s="34"/>
      <c r="E34" s="34"/>
      <c r="F34" s="34"/>
      <c r="G34" s="31"/>
    </row>
    <row r="35" spans="1:7" ht="15.2" customHeight="1" x14ac:dyDescent="0.25">
      <c r="A35" s="17" t="s">
        <v>156</v>
      </c>
      <c r="B35" s="32">
        <v>0</v>
      </c>
      <c r="C35" s="32">
        <v>0</v>
      </c>
      <c r="D35" s="32">
        <v>0</v>
      </c>
      <c r="E35" s="32">
        <v>0</v>
      </c>
      <c r="F35" s="32">
        <v>0</v>
      </c>
      <c r="G35" s="31"/>
    </row>
    <row r="36" spans="1:7" ht="15.2" customHeight="1" x14ac:dyDescent="0.25">
      <c r="A36" s="39" t="s">
        <v>153</v>
      </c>
      <c r="B36" s="21"/>
      <c r="C36" s="21"/>
      <c r="D36" s="21"/>
      <c r="E36" s="21"/>
      <c r="F36" s="21"/>
      <c r="G36" s="31"/>
    </row>
    <row r="37" spans="1:7" x14ac:dyDescent="0.25">
      <c r="A37" s="22"/>
      <c r="B37" s="22"/>
      <c r="C37" s="22"/>
      <c r="D37" s="22"/>
      <c r="E37" s="22"/>
      <c r="F37" s="22"/>
    </row>
    <row r="38" spans="1:7" ht="14.45" customHeight="1" x14ac:dyDescent="0.25"/>
    <row r="39" spans="1:7" ht="14.45" customHeight="1" x14ac:dyDescent="0.25"/>
    <row r="40" spans="1:7" ht="14.45" customHeight="1" x14ac:dyDescent="0.25"/>
    <row r="41" spans="1:7" ht="14.45" customHeight="1" x14ac:dyDescent="0.25"/>
    <row r="42" spans="1:7" ht="14.45" customHeight="1" x14ac:dyDescent="0.25"/>
    <row r="43" spans="1:7" ht="14.45" customHeight="1" x14ac:dyDescent="0.25"/>
    <row r="44" spans="1:7" ht="14.45" customHeight="1" x14ac:dyDescent="0.25"/>
    <row r="45" spans="1:7" ht="14.45" customHeight="1" x14ac:dyDescent="0.25"/>
    <row r="46" spans="1:7" ht="14.45" customHeight="1" x14ac:dyDescent="0.25"/>
    <row r="47" spans="1:7" ht="14.45" customHeight="1" x14ac:dyDescent="0.25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  <pageSetup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0"/>
  <sheetViews>
    <sheetView workbookViewId="0">
      <selection activeCell="C16" sqref="C16:D16"/>
    </sheetView>
  </sheetViews>
  <sheetFormatPr baseColWidth="10" defaultRowHeight="15" x14ac:dyDescent="0.2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 x14ac:dyDescent="0.25">
      <c r="A1" s="155" t="s">
        <v>169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51"/>
    </row>
    <row r="2" spans="1:12" ht="14.45" customHeight="1" x14ac:dyDescent="0.25">
      <c r="A2" s="156" t="s">
        <v>7</v>
      </c>
      <c r="B2" s="157"/>
      <c r="C2" s="157"/>
      <c r="D2" s="157"/>
      <c r="E2" s="157"/>
      <c r="F2" s="157"/>
      <c r="G2" s="157"/>
      <c r="H2" s="157"/>
      <c r="I2" s="157"/>
      <c r="J2" s="157"/>
      <c r="K2" s="158"/>
      <c r="L2" s="31"/>
    </row>
    <row r="3" spans="1:12" ht="14.45" customHeight="1" x14ac:dyDescent="0.25">
      <c r="A3" s="159" t="s">
        <v>170</v>
      </c>
      <c r="B3" s="160"/>
      <c r="C3" s="160"/>
      <c r="D3" s="160"/>
      <c r="E3" s="160"/>
      <c r="F3" s="160"/>
      <c r="G3" s="160"/>
      <c r="H3" s="160"/>
      <c r="I3" s="160"/>
      <c r="J3" s="160"/>
      <c r="K3" s="161"/>
      <c r="L3" s="31"/>
    </row>
    <row r="4" spans="1:12" ht="14.45" customHeight="1" x14ac:dyDescent="0.25">
      <c r="A4" s="162" t="s">
        <v>171</v>
      </c>
      <c r="B4" s="163"/>
      <c r="C4" s="163"/>
      <c r="D4" s="163"/>
      <c r="E4" s="163"/>
      <c r="F4" s="163"/>
      <c r="G4" s="163"/>
      <c r="H4" s="163"/>
      <c r="I4" s="163"/>
      <c r="J4" s="163"/>
      <c r="K4" s="164"/>
      <c r="L4" s="31"/>
    </row>
    <row r="5" spans="1:12" ht="14.45" customHeight="1" x14ac:dyDescent="0.25">
      <c r="A5" s="165" t="s">
        <v>14</v>
      </c>
      <c r="B5" s="166"/>
      <c r="C5" s="166"/>
      <c r="D5" s="166"/>
      <c r="E5" s="166"/>
      <c r="F5" s="166"/>
      <c r="G5" s="166"/>
      <c r="H5" s="166"/>
      <c r="I5" s="166"/>
      <c r="J5" s="166"/>
      <c r="K5" s="167"/>
      <c r="L5" s="31"/>
    </row>
    <row r="6" spans="1:12" ht="75.400000000000006" customHeight="1" x14ac:dyDescent="0.25">
      <c r="A6" s="43" t="s">
        <v>172</v>
      </c>
      <c r="B6" s="43" t="s">
        <v>176</v>
      </c>
      <c r="C6" s="43" t="s">
        <v>177</v>
      </c>
      <c r="D6" s="43" t="s">
        <v>178</v>
      </c>
      <c r="E6" s="43" t="s">
        <v>179</v>
      </c>
      <c r="F6" s="43" t="s">
        <v>180</v>
      </c>
      <c r="G6" s="43" t="s">
        <v>181</v>
      </c>
      <c r="H6" s="43" t="s">
        <v>182</v>
      </c>
      <c r="I6" s="27" t="s">
        <v>183</v>
      </c>
      <c r="J6" s="27" t="s">
        <v>184</v>
      </c>
      <c r="K6" s="27" t="s">
        <v>185</v>
      </c>
      <c r="L6" s="31"/>
    </row>
    <row r="7" spans="1:12" ht="14.45" customHeight="1" x14ac:dyDescent="0.25">
      <c r="A7" s="44"/>
      <c r="B7" s="34"/>
      <c r="C7" s="34"/>
      <c r="D7" s="34"/>
      <c r="E7" s="34"/>
      <c r="F7" s="34"/>
      <c r="G7" s="34"/>
      <c r="H7" s="34"/>
      <c r="I7" s="34"/>
      <c r="J7" s="34"/>
      <c r="K7" s="34"/>
      <c r="L7" s="31"/>
    </row>
    <row r="8" spans="1:12" ht="15.2" customHeight="1" x14ac:dyDescent="0.25">
      <c r="A8" s="17" t="s">
        <v>173</v>
      </c>
      <c r="B8" s="46"/>
      <c r="C8" s="46"/>
      <c r="D8" s="46"/>
      <c r="E8" s="25">
        <v>0</v>
      </c>
      <c r="F8" s="48"/>
      <c r="G8" s="25">
        <v>0</v>
      </c>
      <c r="H8" s="49">
        <v>0</v>
      </c>
      <c r="I8" s="49">
        <v>0</v>
      </c>
      <c r="J8" s="49">
        <v>0</v>
      </c>
      <c r="K8" s="25">
        <v>0</v>
      </c>
      <c r="L8" s="31"/>
    </row>
    <row r="9" spans="1:12" ht="15.2" customHeight="1" x14ac:dyDescent="0.25">
      <c r="A9" s="45" t="s">
        <v>153</v>
      </c>
      <c r="B9" s="47"/>
      <c r="C9" s="47"/>
      <c r="D9" s="47"/>
      <c r="E9" s="19"/>
      <c r="F9" s="19"/>
      <c r="G9" s="19"/>
      <c r="H9" s="19"/>
      <c r="I9" s="19"/>
      <c r="J9" s="19"/>
      <c r="K9" s="19"/>
      <c r="L9" s="31"/>
    </row>
    <row r="10" spans="1:12" ht="15.2" customHeight="1" x14ac:dyDescent="0.25">
      <c r="A10" s="17" t="s">
        <v>174</v>
      </c>
      <c r="B10" s="46"/>
      <c r="C10" s="46"/>
      <c r="D10" s="46"/>
      <c r="E10" s="25">
        <v>0</v>
      </c>
      <c r="F10" s="46"/>
      <c r="G10" s="25">
        <v>0</v>
      </c>
      <c r="H10" s="49">
        <v>0</v>
      </c>
      <c r="I10" s="49">
        <v>0</v>
      </c>
      <c r="J10" s="49">
        <v>0</v>
      </c>
      <c r="K10" s="25">
        <v>0</v>
      </c>
      <c r="L10" s="31"/>
    </row>
    <row r="11" spans="1:12" ht="15.2" customHeight="1" x14ac:dyDescent="0.25">
      <c r="A11" s="45" t="s">
        <v>153</v>
      </c>
      <c r="B11" s="47"/>
      <c r="C11" s="47"/>
      <c r="D11" s="47"/>
      <c r="E11" s="19"/>
      <c r="F11" s="19"/>
      <c r="G11" s="19"/>
      <c r="H11" s="19"/>
      <c r="I11" s="19"/>
      <c r="J11" s="19"/>
      <c r="K11" s="19"/>
      <c r="L11" s="31"/>
    </row>
    <row r="12" spans="1:12" ht="15.2" customHeight="1" x14ac:dyDescent="0.25">
      <c r="A12" s="17" t="s">
        <v>175</v>
      </c>
      <c r="B12" s="46"/>
      <c r="C12" s="46"/>
      <c r="D12" s="46"/>
      <c r="E12" s="25">
        <v>0</v>
      </c>
      <c r="F12" s="46"/>
      <c r="G12" s="32">
        <v>0</v>
      </c>
      <c r="H12" s="50">
        <v>0</v>
      </c>
      <c r="I12" s="50">
        <v>0</v>
      </c>
      <c r="J12" s="50">
        <v>0</v>
      </c>
      <c r="K12" s="32">
        <v>0</v>
      </c>
      <c r="L12" s="31"/>
    </row>
    <row r="13" spans="1:12" ht="14.45" customHeight="1" x14ac:dyDescent="0.25">
      <c r="A13" s="26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31"/>
    </row>
    <row r="14" spans="1:12" ht="14.45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2" ht="14.45" customHeight="1" x14ac:dyDescent="0.25"/>
    <row r="16" spans="1:12" ht="30.75" customHeight="1" x14ac:dyDescent="0.55000000000000004">
      <c r="C16" s="170" t="s">
        <v>668</v>
      </c>
      <c r="D16" s="170"/>
    </row>
    <row r="17" ht="14.45" customHeight="1" x14ac:dyDescent="0.25"/>
    <row r="18" ht="14.45" customHeight="1" x14ac:dyDescent="0.25"/>
    <row r="19" ht="14.45" customHeight="1" x14ac:dyDescent="0.25"/>
    <row r="20" ht="14.45" customHeight="1" x14ac:dyDescent="0.25"/>
  </sheetData>
  <mergeCells count="6">
    <mergeCell ref="A1:K1"/>
    <mergeCell ref="A2:K2"/>
    <mergeCell ref="A3:K3"/>
    <mergeCell ref="A4:K4"/>
    <mergeCell ref="A5:K5"/>
    <mergeCell ref="C16:D16"/>
  </mergeCells>
  <pageMargins left="0.75" right="0.75" top="1" bottom="1" header="0.5" footer="0.5"/>
  <pageSetup scale="4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76"/>
  <sheetViews>
    <sheetView workbookViewId="0">
      <selection activeCell="B9" sqref="B9"/>
    </sheetView>
  </sheetViews>
  <sheetFormatPr baseColWidth="10" defaultColWidth="12.7109375" defaultRowHeight="15" x14ac:dyDescent="0.2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256" ht="21" x14ac:dyDescent="0.25">
      <c r="A1" s="171" t="s">
        <v>186</v>
      </c>
      <c r="B1" s="171"/>
      <c r="C1" s="171"/>
      <c r="D1" s="171"/>
      <c r="E1" s="69"/>
      <c r="F1" s="69"/>
      <c r="G1" s="69"/>
      <c r="H1" s="69"/>
      <c r="I1" s="69"/>
      <c r="J1" s="69"/>
      <c r="K1" s="69"/>
    </row>
    <row r="2" spans="1:256" ht="14.45" customHeight="1" x14ac:dyDescent="0.25">
      <c r="A2" s="156" t="s">
        <v>7</v>
      </c>
      <c r="B2" s="157"/>
      <c r="C2" s="157"/>
      <c r="D2" s="158"/>
      <c r="E2" s="31"/>
    </row>
    <row r="3" spans="1:256" ht="14.45" customHeight="1" x14ac:dyDescent="0.25">
      <c r="A3" s="162" t="s">
        <v>187</v>
      </c>
      <c r="B3" s="163"/>
      <c r="C3" s="163"/>
      <c r="D3" s="164"/>
      <c r="E3" s="31"/>
    </row>
    <row r="4" spans="1:256" ht="14.45" customHeight="1" x14ac:dyDescent="0.25">
      <c r="A4" s="162" t="s">
        <v>171</v>
      </c>
      <c r="B4" s="163"/>
      <c r="C4" s="163"/>
      <c r="D4" s="164"/>
      <c r="E4" s="31"/>
    </row>
    <row r="5" spans="1:256" ht="14.45" customHeight="1" x14ac:dyDescent="0.25">
      <c r="A5" s="172" t="s">
        <v>14</v>
      </c>
      <c r="B5" s="173"/>
      <c r="C5" s="173"/>
      <c r="D5" s="174"/>
      <c r="E5" s="31"/>
    </row>
    <row r="6" spans="1:256" ht="14.45" customHeight="1" x14ac:dyDescent="0.25">
      <c r="A6" s="8"/>
      <c r="B6" s="8"/>
      <c r="C6" s="8"/>
      <c r="D6" s="8"/>
    </row>
    <row r="7" spans="1:256" ht="39.200000000000003" customHeight="1" x14ac:dyDescent="0.25">
      <c r="A7" s="52" t="s">
        <v>188</v>
      </c>
      <c r="B7" s="43" t="s">
        <v>222</v>
      </c>
      <c r="C7" s="43" t="s">
        <v>226</v>
      </c>
      <c r="D7" s="43" t="s">
        <v>227</v>
      </c>
      <c r="E7" s="31"/>
    </row>
    <row r="8" spans="1:256" ht="15.2" customHeight="1" x14ac:dyDescent="0.25">
      <c r="A8" s="53" t="s">
        <v>189</v>
      </c>
      <c r="B8" s="70">
        <f>SUM(B9:B11)</f>
        <v>87892349.25999999</v>
      </c>
      <c r="C8" s="70">
        <f>SUM(C9:C11)</f>
        <v>87894890.549999997</v>
      </c>
      <c r="D8" s="70">
        <f>+C8</f>
        <v>87894890.549999997</v>
      </c>
      <c r="E8" s="31"/>
    </row>
    <row r="9" spans="1:256" ht="15.2" customHeight="1" x14ac:dyDescent="0.25">
      <c r="A9" s="54" t="s">
        <v>190</v>
      </c>
      <c r="B9" s="64">
        <v>33445784.979999997</v>
      </c>
      <c r="C9" s="64">
        <v>33447548.429999996</v>
      </c>
      <c r="D9" s="64">
        <v>33447548.429999996</v>
      </c>
      <c r="E9" s="31"/>
      <c r="IV9" s="141"/>
    </row>
    <row r="10" spans="1:256" ht="15.2" customHeight="1" x14ac:dyDescent="0.25">
      <c r="A10" s="54" t="s">
        <v>191</v>
      </c>
      <c r="B10" s="64">
        <v>54446564.280000001</v>
      </c>
      <c r="C10" s="64">
        <v>54447342.120000005</v>
      </c>
      <c r="D10" s="64">
        <v>54447342.120000005</v>
      </c>
      <c r="E10" s="31"/>
      <c r="IV10" s="141"/>
    </row>
    <row r="11" spans="1:256" ht="15.2" customHeight="1" x14ac:dyDescent="0.25">
      <c r="A11" s="54" t="s">
        <v>192</v>
      </c>
      <c r="B11" s="64">
        <v>0</v>
      </c>
      <c r="C11" s="64">
        <v>0</v>
      </c>
      <c r="D11" s="64">
        <v>0</v>
      </c>
      <c r="E11" s="31"/>
      <c r="IV11" s="141"/>
    </row>
    <row r="12" spans="1:256" ht="14.45" customHeight="1" x14ac:dyDescent="0.25">
      <c r="A12" s="54"/>
      <c r="B12" s="65"/>
      <c r="C12" s="65"/>
      <c r="D12" s="65"/>
      <c r="E12" s="31"/>
    </row>
    <row r="13" spans="1:256" ht="15.2" customHeight="1" x14ac:dyDescent="0.25">
      <c r="A13" s="55" t="s">
        <v>193</v>
      </c>
      <c r="B13" s="71">
        <f>B14+B15</f>
        <v>78603928.5</v>
      </c>
      <c r="C13" s="71">
        <f>C14+C15</f>
        <v>76720102.599999994</v>
      </c>
      <c r="D13" s="71">
        <f>D14+D15</f>
        <v>76720102.599999994</v>
      </c>
      <c r="E13" s="31"/>
    </row>
    <row r="14" spans="1:256" ht="15.2" customHeight="1" x14ac:dyDescent="0.25">
      <c r="A14" s="54" t="s">
        <v>194</v>
      </c>
      <c r="B14" s="64">
        <v>27296723.500000007</v>
      </c>
      <c r="C14" s="64">
        <v>25412897.600000001</v>
      </c>
      <c r="D14" s="64">
        <v>25412897.600000001</v>
      </c>
      <c r="E14" s="31"/>
    </row>
    <row r="15" spans="1:256" ht="15.2" customHeight="1" x14ac:dyDescent="0.25">
      <c r="A15" s="54" t="s">
        <v>195</v>
      </c>
      <c r="B15" s="64">
        <v>51307204.999999993</v>
      </c>
      <c r="C15" s="64">
        <v>51307204.999999993</v>
      </c>
      <c r="D15" s="64">
        <v>51307204.999999993</v>
      </c>
      <c r="E15" s="31"/>
    </row>
    <row r="16" spans="1:256" ht="14.45" customHeight="1" x14ac:dyDescent="0.25">
      <c r="A16" s="54"/>
      <c r="B16" s="65"/>
      <c r="C16" s="65"/>
      <c r="D16" s="65"/>
      <c r="E16" s="31"/>
    </row>
    <row r="17" spans="1:5" ht="15.2" customHeight="1" x14ac:dyDescent="0.25">
      <c r="A17" s="55" t="s">
        <v>196</v>
      </c>
      <c r="B17" s="72">
        <f>B18+B19</f>
        <v>0</v>
      </c>
      <c r="C17" s="71"/>
      <c r="D17" s="71">
        <f>D18+D19</f>
        <v>0</v>
      </c>
      <c r="E17" s="31"/>
    </row>
    <row r="18" spans="1:5" ht="15.2" customHeight="1" x14ac:dyDescent="0.25">
      <c r="A18" s="54" t="s">
        <v>197</v>
      </c>
      <c r="B18" s="66" t="s">
        <v>223</v>
      </c>
      <c r="C18" s="64">
        <v>0</v>
      </c>
      <c r="D18" s="64">
        <v>0</v>
      </c>
      <c r="E18" s="31"/>
    </row>
    <row r="19" spans="1:5" ht="15.2" customHeight="1" x14ac:dyDescent="0.25">
      <c r="A19" s="54" t="s">
        <v>198</v>
      </c>
      <c r="B19" s="66" t="s">
        <v>223</v>
      </c>
      <c r="C19" s="64">
        <v>0</v>
      </c>
      <c r="D19" s="64">
        <v>0</v>
      </c>
      <c r="E19" s="31"/>
    </row>
    <row r="20" spans="1:5" ht="14.45" customHeight="1" x14ac:dyDescent="0.25">
      <c r="A20" s="54"/>
      <c r="B20" s="65"/>
      <c r="C20" s="65"/>
      <c r="D20" s="65"/>
      <c r="E20" s="31"/>
    </row>
    <row r="21" spans="1:5" ht="15.2" customHeight="1" x14ac:dyDescent="0.25">
      <c r="A21" s="55" t="s">
        <v>199</v>
      </c>
      <c r="B21" s="71">
        <f>B8-B13+B17</f>
        <v>9288420.7599999905</v>
      </c>
      <c r="C21" s="71">
        <f>C8-C13+C17</f>
        <v>11174787.950000003</v>
      </c>
      <c r="D21" s="71">
        <f>D8-D13+D17</f>
        <v>11174787.950000003</v>
      </c>
      <c r="E21" s="31"/>
    </row>
    <row r="22" spans="1:5" ht="14.45" customHeight="1" x14ac:dyDescent="0.25">
      <c r="A22" s="55"/>
      <c r="B22" s="65"/>
      <c r="C22" s="65"/>
      <c r="D22" s="65"/>
      <c r="E22" s="31"/>
    </row>
    <row r="23" spans="1:5" ht="15.2" customHeight="1" x14ac:dyDescent="0.25">
      <c r="A23" s="55" t="s">
        <v>200</v>
      </c>
      <c r="B23" s="71">
        <f>B21-B11</f>
        <v>9288420.7599999905</v>
      </c>
      <c r="C23" s="71">
        <f>C21-C11</f>
        <v>11174787.950000003</v>
      </c>
      <c r="D23" s="71">
        <f>D21-D11</f>
        <v>11174787.950000003</v>
      </c>
      <c r="E23" s="31"/>
    </row>
    <row r="24" spans="1:5" ht="14.45" customHeight="1" x14ac:dyDescent="0.25">
      <c r="A24" s="55"/>
      <c r="B24" s="67"/>
      <c r="C24" s="67"/>
      <c r="D24" s="67"/>
      <c r="E24" s="31"/>
    </row>
    <row r="25" spans="1:5" ht="17.45" customHeight="1" x14ac:dyDescent="0.25">
      <c r="A25" s="56" t="s">
        <v>201</v>
      </c>
      <c r="B25" s="71">
        <f>B23-B17</f>
        <v>9288420.7599999905</v>
      </c>
      <c r="C25" s="71">
        <f>C23-C17</f>
        <v>11174787.950000003</v>
      </c>
      <c r="D25" s="71">
        <f>D23-D17</f>
        <v>11174787.950000003</v>
      </c>
      <c r="E25" s="31"/>
    </row>
    <row r="26" spans="1:5" ht="14.45" customHeight="1" x14ac:dyDescent="0.25">
      <c r="A26" s="57"/>
      <c r="B26" s="68"/>
      <c r="C26" s="68"/>
      <c r="D26" s="68"/>
      <c r="E26" s="31"/>
    </row>
    <row r="27" spans="1:5" ht="14.45" customHeight="1" x14ac:dyDescent="0.25">
      <c r="A27" s="58"/>
      <c r="B27" s="8"/>
      <c r="C27" s="8"/>
      <c r="D27" s="8"/>
    </row>
    <row r="28" spans="1:5" ht="30.2" customHeight="1" x14ac:dyDescent="0.25">
      <c r="A28" s="52" t="s">
        <v>202</v>
      </c>
      <c r="B28" s="43" t="s">
        <v>224</v>
      </c>
      <c r="C28" s="43" t="s">
        <v>226</v>
      </c>
      <c r="D28" s="43" t="s">
        <v>228</v>
      </c>
      <c r="E28" s="31"/>
    </row>
    <row r="29" spans="1:5" ht="15.2" customHeight="1" x14ac:dyDescent="0.25">
      <c r="A29" s="53" t="s">
        <v>203</v>
      </c>
      <c r="B29" s="73">
        <f>B30+B31</f>
        <v>0</v>
      </c>
      <c r="C29" s="73">
        <f>C30+C31</f>
        <v>0</v>
      </c>
      <c r="D29" s="73">
        <f>D30+D31</f>
        <v>0</v>
      </c>
      <c r="E29" s="31"/>
    </row>
    <row r="30" spans="1:5" ht="15.2" customHeight="1" x14ac:dyDescent="0.25">
      <c r="A30" s="54" t="s">
        <v>204</v>
      </c>
      <c r="B30" s="25">
        <v>0</v>
      </c>
      <c r="C30" s="25">
        <v>0</v>
      </c>
      <c r="D30" s="25">
        <v>0</v>
      </c>
      <c r="E30" s="31"/>
    </row>
    <row r="31" spans="1:5" ht="15.2" customHeight="1" x14ac:dyDescent="0.25">
      <c r="A31" s="54" t="s">
        <v>205</v>
      </c>
      <c r="B31" s="25">
        <v>0</v>
      </c>
      <c r="C31" s="25">
        <v>0</v>
      </c>
      <c r="D31" s="25">
        <v>0</v>
      </c>
      <c r="E31" s="31"/>
    </row>
    <row r="32" spans="1:5" ht="14.45" customHeight="1" x14ac:dyDescent="0.25">
      <c r="A32" s="59"/>
      <c r="B32" s="59"/>
      <c r="C32" s="59"/>
      <c r="D32" s="59"/>
      <c r="E32" s="31"/>
    </row>
    <row r="33" spans="1:5" ht="15.2" customHeight="1" x14ac:dyDescent="0.25">
      <c r="A33" s="55" t="s">
        <v>206</v>
      </c>
      <c r="B33" s="32">
        <f>B25+B29</f>
        <v>9288420.7599999905</v>
      </c>
      <c r="C33" s="32">
        <f>C25+C29</f>
        <v>11174787.950000003</v>
      </c>
      <c r="D33" s="32">
        <f>D25+D29</f>
        <v>11174787.950000003</v>
      </c>
      <c r="E33" s="31"/>
    </row>
    <row r="34" spans="1:5" ht="14.45" customHeight="1" x14ac:dyDescent="0.25">
      <c r="A34" s="60"/>
      <c r="B34" s="60"/>
      <c r="C34" s="60"/>
      <c r="D34" s="60"/>
      <c r="E34" s="31"/>
    </row>
    <row r="35" spans="1:5" ht="14.45" customHeight="1" x14ac:dyDescent="0.25">
      <c r="A35" s="58"/>
      <c r="B35" s="8"/>
      <c r="C35" s="8"/>
      <c r="D35" s="8"/>
    </row>
    <row r="36" spans="1:5" ht="30.2" customHeight="1" x14ac:dyDescent="0.25">
      <c r="A36" s="52" t="s">
        <v>202</v>
      </c>
      <c r="B36" s="43" t="s">
        <v>225</v>
      </c>
      <c r="C36" s="43" t="s">
        <v>226</v>
      </c>
      <c r="D36" s="43" t="s">
        <v>227</v>
      </c>
      <c r="E36" s="31"/>
    </row>
    <row r="37" spans="1:5" ht="15.2" customHeight="1" x14ac:dyDescent="0.25">
      <c r="A37" s="53" t="s">
        <v>207</v>
      </c>
      <c r="B37" s="73">
        <f>B38+B39</f>
        <v>0</v>
      </c>
      <c r="C37" s="73">
        <f>C38+C39</f>
        <v>0</v>
      </c>
      <c r="D37" s="73">
        <f>D38+D39</f>
        <v>0</v>
      </c>
      <c r="E37" s="31"/>
    </row>
    <row r="38" spans="1:5" ht="15.2" customHeight="1" x14ac:dyDescent="0.25">
      <c r="A38" s="54" t="s">
        <v>208</v>
      </c>
      <c r="B38" s="25">
        <v>0</v>
      </c>
      <c r="C38" s="25">
        <v>0</v>
      </c>
      <c r="D38" s="25">
        <v>0</v>
      </c>
      <c r="E38" s="31"/>
    </row>
    <row r="39" spans="1:5" ht="15.2" customHeight="1" x14ac:dyDescent="0.25">
      <c r="A39" s="54" t="s">
        <v>209</v>
      </c>
      <c r="B39" s="25">
        <v>0</v>
      </c>
      <c r="C39" s="25">
        <v>0</v>
      </c>
      <c r="D39" s="25">
        <v>0</v>
      </c>
      <c r="E39" s="31"/>
    </row>
    <row r="40" spans="1:5" ht="15.2" customHeight="1" x14ac:dyDescent="0.25">
      <c r="A40" s="55" t="s">
        <v>210</v>
      </c>
      <c r="B40" s="32">
        <f>B41+B42</f>
        <v>0</v>
      </c>
      <c r="C40" s="32">
        <f>C41+C42</f>
        <v>0</v>
      </c>
      <c r="D40" s="32">
        <f>D41+D42</f>
        <v>0</v>
      </c>
      <c r="E40" s="31"/>
    </row>
    <row r="41" spans="1:5" ht="15.2" customHeight="1" x14ac:dyDescent="0.25">
      <c r="A41" s="54" t="s">
        <v>211</v>
      </c>
      <c r="B41" s="25">
        <v>0</v>
      </c>
      <c r="C41" s="25">
        <v>0</v>
      </c>
      <c r="D41" s="25">
        <v>0</v>
      </c>
      <c r="E41" s="31"/>
    </row>
    <row r="42" spans="1:5" ht="15.2" customHeight="1" x14ac:dyDescent="0.25">
      <c r="A42" s="54" t="s">
        <v>212</v>
      </c>
      <c r="B42" s="25">
        <v>0</v>
      </c>
      <c r="C42" s="25">
        <v>0</v>
      </c>
      <c r="D42" s="25">
        <v>0</v>
      </c>
      <c r="E42" s="31"/>
    </row>
    <row r="43" spans="1:5" ht="14.45" customHeight="1" x14ac:dyDescent="0.25">
      <c r="A43" s="59"/>
      <c r="B43" s="59"/>
      <c r="C43" s="59"/>
      <c r="D43" s="59"/>
      <c r="E43" s="31"/>
    </row>
    <row r="44" spans="1:5" ht="15.2" customHeight="1" x14ac:dyDescent="0.25">
      <c r="A44" s="55" t="s">
        <v>213</v>
      </c>
      <c r="B44" s="32">
        <f>B37-B40</f>
        <v>0</v>
      </c>
      <c r="C44" s="32">
        <f>C37-C40</f>
        <v>0</v>
      </c>
      <c r="D44" s="32">
        <f>D37-D40</f>
        <v>0</v>
      </c>
      <c r="E44" s="31"/>
    </row>
    <row r="45" spans="1:5" ht="14.45" customHeight="1" x14ac:dyDescent="0.25">
      <c r="A45" s="61"/>
      <c r="B45" s="60"/>
      <c r="C45" s="60"/>
      <c r="D45" s="60"/>
      <c r="E45" s="31"/>
    </row>
    <row r="46" spans="1:5" ht="14.45" customHeight="1" x14ac:dyDescent="0.25">
      <c r="A46" s="8"/>
      <c r="B46" s="8"/>
      <c r="C46" s="8"/>
      <c r="D46" s="8"/>
    </row>
    <row r="47" spans="1:5" ht="30.2" customHeight="1" x14ac:dyDescent="0.25">
      <c r="A47" s="52" t="s">
        <v>202</v>
      </c>
      <c r="B47" s="43" t="s">
        <v>225</v>
      </c>
      <c r="C47" s="43" t="s">
        <v>226</v>
      </c>
      <c r="D47" s="43" t="s">
        <v>227</v>
      </c>
      <c r="E47" s="31"/>
    </row>
    <row r="48" spans="1:5" ht="15.2" customHeight="1" x14ac:dyDescent="0.25">
      <c r="A48" s="62" t="s">
        <v>214</v>
      </c>
      <c r="B48" s="74">
        <v>33445784.979999997</v>
      </c>
      <c r="C48" s="74">
        <v>33447548.429999996</v>
      </c>
      <c r="D48" s="74">
        <v>33447548.429999996</v>
      </c>
      <c r="E48" s="31"/>
    </row>
    <row r="49" spans="1:5" ht="17.45" customHeight="1" x14ac:dyDescent="0.25">
      <c r="A49" s="56" t="s">
        <v>215</v>
      </c>
      <c r="B49" s="32">
        <f>B50-B51</f>
        <v>0</v>
      </c>
      <c r="C49" s="32">
        <f>C50-C51</f>
        <v>0</v>
      </c>
      <c r="D49" s="32">
        <f>D50-D51</f>
        <v>0</v>
      </c>
      <c r="E49" s="31"/>
    </row>
    <row r="50" spans="1:5" ht="15.2" customHeight="1" x14ac:dyDescent="0.25">
      <c r="A50" s="54" t="s">
        <v>208</v>
      </c>
      <c r="B50" s="25">
        <v>0</v>
      </c>
      <c r="C50" s="25">
        <v>0</v>
      </c>
      <c r="D50" s="25">
        <v>0</v>
      </c>
      <c r="E50" s="31"/>
    </row>
    <row r="51" spans="1:5" ht="15.2" customHeight="1" x14ac:dyDescent="0.25">
      <c r="A51" s="54" t="s">
        <v>211</v>
      </c>
      <c r="B51" s="25">
        <v>0</v>
      </c>
      <c r="C51" s="25">
        <v>0</v>
      </c>
      <c r="D51" s="25">
        <v>0</v>
      </c>
      <c r="E51" s="31"/>
    </row>
    <row r="52" spans="1:5" ht="14.45" customHeight="1" x14ac:dyDescent="0.25">
      <c r="A52" s="59"/>
      <c r="B52" s="59"/>
      <c r="C52" s="59"/>
      <c r="D52" s="59"/>
      <c r="E52" s="31"/>
    </row>
    <row r="53" spans="1:5" ht="15.2" customHeight="1" x14ac:dyDescent="0.25">
      <c r="A53" s="54" t="s">
        <v>194</v>
      </c>
      <c r="B53" s="25">
        <v>27296723.500000007</v>
      </c>
      <c r="C53" s="25">
        <v>25412897.600000001</v>
      </c>
      <c r="D53" s="25">
        <v>25412897.600000001</v>
      </c>
      <c r="E53" s="31"/>
    </row>
    <row r="54" spans="1:5" ht="14.45" customHeight="1" x14ac:dyDescent="0.25">
      <c r="A54" s="59"/>
      <c r="B54" s="59"/>
      <c r="C54" s="59"/>
      <c r="D54" s="59"/>
      <c r="E54" s="31"/>
    </row>
    <row r="55" spans="1:5" ht="15.2" customHeight="1" x14ac:dyDescent="0.25">
      <c r="A55" s="54" t="s">
        <v>197</v>
      </c>
      <c r="B55" s="75" t="str">
        <f>B18</f>
        <v>0</v>
      </c>
      <c r="C55" s="25">
        <f>C18</f>
        <v>0</v>
      </c>
      <c r="D55" s="25">
        <f>D18</f>
        <v>0</v>
      </c>
      <c r="E55" s="31"/>
    </row>
    <row r="56" spans="1:5" ht="14.45" customHeight="1" x14ac:dyDescent="0.25">
      <c r="A56" s="59"/>
      <c r="B56" s="59"/>
      <c r="C56" s="59"/>
      <c r="D56" s="59"/>
      <c r="E56" s="31"/>
    </row>
    <row r="57" spans="1:5" ht="32.450000000000003" customHeight="1" x14ac:dyDescent="0.25">
      <c r="A57" s="56" t="s">
        <v>216</v>
      </c>
      <c r="B57" s="32">
        <f>B48+B49-B53+B55</f>
        <v>6149061.4799999893</v>
      </c>
      <c r="C57" s="32">
        <f>C48+C49-C53+C55</f>
        <v>8034650.8299999945</v>
      </c>
      <c r="D57" s="32">
        <f>D48+D49-D53+D55</f>
        <v>8034650.8299999945</v>
      </c>
      <c r="E57" s="31"/>
    </row>
    <row r="58" spans="1:5" ht="14.45" customHeight="1" x14ac:dyDescent="0.25">
      <c r="A58" s="63"/>
      <c r="B58" s="63"/>
      <c r="C58" s="63"/>
      <c r="D58" s="63"/>
      <c r="E58" s="31"/>
    </row>
    <row r="59" spans="1:5" ht="30.2" customHeight="1" x14ac:dyDescent="0.25">
      <c r="A59" s="56" t="s">
        <v>217</v>
      </c>
      <c r="B59" s="32">
        <f>B57-B49</f>
        <v>6149061.4799999893</v>
      </c>
      <c r="C59" s="32">
        <f>C57-C49</f>
        <v>8034650.8299999945</v>
      </c>
      <c r="D59" s="32">
        <f>D57-D49</f>
        <v>8034650.8299999945</v>
      </c>
      <c r="E59" s="31"/>
    </row>
    <row r="60" spans="1:5" ht="14.45" customHeight="1" x14ac:dyDescent="0.25">
      <c r="A60" s="60"/>
      <c r="B60" s="60"/>
      <c r="C60" s="60"/>
      <c r="D60" s="60"/>
      <c r="E60" s="31"/>
    </row>
    <row r="61" spans="1:5" ht="14.45" customHeight="1" x14ac:dyDescent="0.25">
      <c r="A61" s="8"/>
      <c r="B61" s="8"/>
      <c r="C61" s="8"/>
      <c r="D61" s="8"/>
    </row>
    <row r="62" spans="1:5" ht="30.2" customHeight="1" x14ac:dyDescent="0.25">
      <c r="A62" s="52" t="s">
        <v>202</v>
      </c>
      <c r="B62" s="43" t="s">
        <v>225</v>
      </c>
      <c r="C62" s="43" t="s">
        <v>226</v>
      </c>
      <c r="D62" s="43" t="s">
        <v>227</v>
      </c>
      <c r="E62" s="31"/>
    </row>
    <row r="63" spans="1:5" ht="15.2" customHeight="1" x14ac:dyDescent="0.25">
      <c r="A63" s="62" t="s">
        <v>191</v>
      </c>
      <c r="B63" s="76">
        <v>54446564.280000001</v>
      </c>
      <c r="C63" s="76">
        <v>54447342.120000005</v>
      </c>
      <c r="D63" s="76">
        <v>54447342.120000005</v>
      </c>
      <c r="E63" s="31"/>
    </row>
    <row r="64" spans="1:5" ht="17.45" customHeight="1" x14ac:dyDescent="0.25">
      <c r="A64" s="56" t="s">
        <v>218</v>
      </c>
      <c r="B64" s="71">
        <f>B65-B66</f>
        <v>0</v>
      </c>
      <c r="C64" s="71">
        <f>C65-C66</f>
        <v>0</v>
      </c>
      <c r="D64" s="71">
        <f>D65-D66</f>
        <v>0</v>
      </c>
      <c r="E64" s="31"/>
    </row>
    <row r="65" spans="1:5" ht="15.2" customHeight="1" x14ac:dyDescent="0.25">
      <c r="A65" s="54" t="s">
        <v>209</v>
      </c>
      <c r="B65" s="64">
        <v>0</v>
      </c>
      <c r="C65" s="64">
        <v>0</v>
      </c>
      <c r="D65" s="64">
        <v>0</v>
      </c>
      <c r="E65" s="31"/>
    </row>
    <row r="66" spans="1:5" ht="15.2" customHeight="1" x14ac:dyDescent="0.25">
      <c r="A66" s="54" t="s">
        <v>212</v>
      </c>
      <c r="B66" s="64">
        <v>0</v>
      </c>
      <c r="C66" s="64">
        <v>0</v>
      </c>
      <c r="D66" s="64">
        <v>0</v>
      </c>
      <c r="E66" s="31"/>
    </row>
    <row r="67" spans="1:5" ht="14.45" customHeight="1" x14ac:dyDescent="0.25">
      <c r="A67" s="59"/>
      <c r="B67" s="65"/>
      <c r="C67" s="65"/>
      <c r="D67" s="65"/>
      <c r="E67" s="31"/>
    </row>
    <row r="68" spans="1:5" ht="15.2" customHeight="1" x14ac:dyDescent="0.25">
      <c r="A68" s="54" t="s">
        <v>219</v>
      </c>
      <c r="B68" s="64">
        <f>B15</f>
        <v>51307204.999999993</v>
      </c>
      <c r="C68" s="64">
        <f>C15</f>
        <v>51307204.999999993</v>
      </c>
      <c r="D68" s="64">
        <f>D15</f>
        <v>51307204.999999993</v>
      </c>
      <c r="E68" s="31"/>
    </row>
    <row r="69" spans="1:5" ht="14.45" customHeight="1" x14ac:dyDescent="0.25">
      <c r="A69" s="59"/>
      <c r="B69" s="65"/>
      <c r="C69" s="65"/>
      <c r="D69" s="65"/>
      <c r="E69" s="31"/>
    </row>
    <row r="70" spans="1:5" ht="15.2" customHeight="1" x14ac:dyDescent="0.25">
      <c r="A70" s="54" t="s">
        <v>198</v>
      </c>
      <c r="B70" s="66" t="str">
        <f>B19</f>
        <v>0</v>
      </c>
      <c r="C70" s="64">
        <f>C19</f>
        <v>0</v>
      </c>
      <c r="D70" s="64">
        <f>D19</f>
        <v>0</v>
      </c>
      <c r="E70" s="31"/>
    </row>
    <row r="71" spans="1:5" ht="14.45" customHeight="1" x14ac:dyDescent="0.25">
      <c r="A71" s="59"/>
      <c r="B71" s="65"/>
      <c r="C71" s="65"/>
      <c r="D71" s="65"/>
      <c r="E71" s="31"/>
    </row>
    <row r="72" spans="1:5" ht="30.2" customHeight="1" x14ac:dyDescent="0.25">
      <c r="A72" s="56" t="s">
        <v>220</v>
      </c>
      <c r="B72" s="71">
        <f>B63+B64-B68+B70</f>
        <v>3139359.2800000086</v>
      </c>
      <c r="C72" s="71">
        <f>C63+C64-C68+C70</f>
        <v>3140137.1200000122</v>
      </c>
      <c r="D72" s="71">
        <f>D63+D64-D68+D70</f>
        <v>3140137.1200000122</v>
      </c>
      <c r="E72" s="31"/>
    </row>
    <row r="73" spans="1:5" ht="14.45" customHeight="1" x14ac:dyDescent="0.25">
      <c r="A73" s="59"/>
      <c r="B73" s="65"/>
      <c r="C73" s="65"/>
      <c r="D73" s="65"/>
      <c r="E73" s="31"/>
    </row>
    <row r="74" spans="1:5" ht="30.2" customHeight="1" x14ac:dyDescent="0.25">
      <c r="A74" s="56" t="s">
        <v>221</v>
      </c>
      <c r="B74" s="71">
        <f>B72-B64</f>
        <v>3139359.2800000086</v>
      </c>
      <c r="C74" s="71">
        <f>C72-C64</f>
        <v>3140137.1200000122</v>
      </c>
      <c r="D74" s="71">
        <f>D72-D64</f>
        <v>3140137.1200000122</v>
      </c>
      <c r="E74" s="31"/>
    </row>
    <row r="75" spans="1:5" ht="14.45" customHeight="1" x14ac:dyDescent="0.25">
      <c r="A75" s="60"/>
      <c r="B75" s="68"/>
      <c r="C75" s="68"/>
      <c r="D75" s="68"/>
      <c r="E75" s="31"/>
    </row>
    <row r="76" spans="1:5" x14ac:dyDescent="0.2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  <pageSetup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77"/>
  <sheetViews>
    <sheetView topLeftCell="A49" workbookViewId="0">
      <selection activeCell="B70" sqref="B70:F70"/>
    </sheetView>
  </sheetViews>
  <sheetFormatPr baseColWidth="10" defaultColWidth="11.7109375" defaultRowHeight="15" x14ac:dyDescent="0.25"/>
  <cols>
    <col min="1" max="1" width="66.7109375" customWidth="1"/>
    <col min="2" max="7" width="20.7109375" customWidth="1"/>
    <col min="8" max="8" width="0" hidden="1" customWidth="1"/>
    <col min="9" max="255" width="10.7109375" hidden="1" customWidth="1"/>
  </cols>
  <sheetData>
    <row r="1" spans="1:256" ht="21" x14ac:dyDescent="0.25">
      <c r="A1" s="155" t="s">
        <v>229</v>
      </c>
      <c r="B1" s="155"/>
      <c r="C1" s="155"/>
      <c r="D1" s="155"/>
      <c r="E1" s="155"/>
      <c r="F1" s="155"/>
      <c r="G1" s="155"/>
    </row>
    <row r="2" spans="1:256" ht="14.45" customHeight="1" x14ac:dyDescent="0.25">
      <c r="A2" s="156" t="s">
        <v>7</v>
      </c>
      <c r="B2" s="157"/>
      <c r="C2" s="157"/>
      <c r="D2" s="157"/>
      <c r="E2" s="157"/>
      <c r="F2" s="157"/>
      <c r="G2" s="158"/>
      <c r="H2" s="31"/>
    </row>
    <row r="3" spans="1:256" ht="14.45" customHeight="1" x14ac:dyDescent="0.25">
      <c r="A3" s="162" t="s">
        <v>230</v>
      </c>
      <c r="B3" s="163"/>
      <c r="C3" s="163"/>
      <c r="D3" s="163"/>
      <c r="E3" s="163"/>
      <c r="F3" s="163"/>
      <c r="G3" s="164"/>
      <c r="H3" s="31"/>
    </row>
    <row r="4" spans="1:256" ht="14.45" customHeight="1" x14ac:dyDescent="0.25">
      <c r="A4" s="162" t="s">
        <v>171</v>
      </c>
      <c r="B4" s="163"/>
      <c r="C4" s="163"/>
      <c r="D4" s="163"/>
      <c r="E4" s="163"/>
      <c r="F4" s="163"/>
      <c r="G4" s="164"/>
      <c r="H4" s="31"/>
    </row>
    <row r="5" spans="1:256" ht="14.45" customHeight="1" x14ac:dyDescent="0.25">
      <c r="A5" s="172" t="s">
        <v>14</v>
      </c>
      <c r="B5" s="173"/>
      <c r="C5" s="173"/>
      <c r="D5" s="173"/>
      <c r="E5" s="173"/>
      <c r="F5" s="173"/>
      <c r="G5" s="174"/>
      <c r="H5" s="31"/>
    </row>
    <row r="6" spans="1:256" ht="14.45" customHeight="1" x14ac:dyDescent="0.25">
      <c r="A6" s="175" t="s">
        <v>231</v>
      </c>
      <c r="B6" s="177" t="s">
        <v>294</v>
      </c>
      <c r="C6" s="177"/>
      <c r="D6" s="177"/>
      <c r="E6" s="177"/>
      <c r="F6" s="177"/>
      <c r="G6" s="177" t="s">
        <v>299</v>
      </c>
      <c r="H6" s="31"/>
    </row>
    <row r="7" spans="1:256" ht="30.2" customHeight="1" x14ac:dyDescent="0.25">
      <c r="A7" s="176"/>
      <c r="B7" s="81" t="s">
        <v>295</v>
      </c>
      <c r="C7" s="33" t="s">
        <v>296</v>
      </c>
      <c r="D7" s="81" t="s">
        <v>297</v>
      </c>
      <c r="E7" s="81" t="s">
        <v>226</v>
      </c>
      <c r="F7" s="81" t="s">
        <v>298</v>
      </c>
      <c r="G7" s="177"/>
      <c r="H7" s="31"/>
    </row>
    <row r="8" spans="1:256" ht="15.2" customHeight="1" x14ac:dyDescent="0.25">
      <c r="A8" s="16" t="s">
        <v>232</v>
      </c>
      <c r="B8" s="34"/>
      <c r="C8" s="34"/>
      <c r="D8" s="34"/>
      <c r="E8" s="34"/>
      <c r="F8" s="34"/>
      <c r="G8" s="34"/>
      <c r="H8" s="31"/>
    </row>
    <row r="9" spans="1:256" ht="15.2" customHeight="1" x14ac:dyDescent="0.25">
      <c r="A9" s="18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3"/>
    </row>
    <row r="10" spans="1:256" ht="15.2" customHeight="1" x14ac:dyDescent="0.25">
      <c r="A10" s="18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1"/>
    </row>
    <row r="11" spans="1:256" ht="15.2" customHeight="1" x14ac:dyDescent="0.25">
      <c r="A11" s="18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1"/>
    </row>
    <row r="12" spans="1:256" ht="15.2" customHeight="1" x14ac:dyDescent="0.25">
      <c r="A12" s="18" t="s">
        <v>236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1"/>
    </row>
    <row r="13" spans="1:256" ht="15.2" customHeight="1" x14ac:dyDescent="0.25">
      <c r="A13" s="18" t="s">
        <v>237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f>+F13-B13</f>
        <v>0</v>
      </c>
      <c r="H13" s="31"/>
    </row>
    <row r="14" spans="1:256" ht="15.2" customHeight="1" x14ac:dyDescent="0.25">
      <c r="A14" s="18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/>
      <c r="H14" s="31"/>
    </row>
    <row r="15" spans="1:256" ht="15.2" customHeight="1" x14ac:dyDescent="0.25">
      <c r="A15" s="77" t="s">
        <v>239</v>
      </c>
      <c r="B15" s="25">
        <v>5700000</v>
      </c>
      <c r="C15" s="25">
        <v>1365311.33</v>
      </c>
      <c r="D15" s="25">
        <v>7066292.8700000001</v>
      </c>
      <c r="E15" s="25">
        <v>7064547.5800000001</v>
      </c>
      <c r="F15" s="25">
        <v>7064547.5800000001</v>
      </c>
      <c r="G15" s="25">
        <f>+D15-B15</f>
        <v>1366292.87</v>
      </c>
      <c r="H15" s="31"/>
      <c r="IV15" s="141"/>
    </row>
    <row r="16" spans="1:256" ht="15.2" customHeight="1" x14ac:dyDescent="0.25">
      <c r="A16" s="28" t="s">
        <v>240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 x14ac:dyDescent="0.25">
      <c r="A17" s="18" t="s">
        <v>241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/>
    </row>
    <row r="18" spans="1:8" ht="15.2" customHeight="1" x14ac:dyDescent="0.25">
      <c r="A18" s="18" t="s">
        <v>242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1"/>
    </row>
    <row r="19" spans="1:8" ht="15.2" customHeight="1" x14ac:dyDescent="0.25">
      <c r="A19" s="18" t="s">
        <v>243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1"/>
    </row>
    <row r="20" spans="1:8" ht="15.2" customHeight="1" x14ac:dyDescent="0.25">
      <c r="A20" s="18" t="s">
        <v>244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1"/>
    </row>
    <row r="21" spans="1:8" ht="15.2" customHeight="1" x14ac:dyDescent="0.25">
      <c r="A21" s="18" t="s">
        <v>245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1"/>
    </row>
    <row r="22" spans="1:8" ht="15.2" customHeight="1" x14ac:dyDescent="0.25">
      <c r="A22" s="18" t="s">
        <v>246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1"/>
    </row>
    <row r="23" spans="1:8" ht="15.2" customHeight="1" x14ac:dyDescent="0.25">
      <c r="A23" s="18" t="s">
        <v>247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 x14ac:dyDescent="0.25">
      <c r="A24" s="18" t="s">
        <v>248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8" ht="15.2" customHeight="1" x14ac:dyDescent="0.25">
      <c r="A25" s="18" t="s">
        <v>249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 x14ac:dyDescent="0.25">
      <c r="A26" s="18" t="s">
        <v>250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 x14ac:dyDescent="0.25">
      <c r="A27" s="18" t="s">
        <v>251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 ht="15.2" customHeight="1" x14ac:dyDescent="0.25">
      <c r="A28" s="18" t="s">
        <v>252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1"/>
    </row>
    <row r="29" spans="1:8" ht="15.2" customHeight="1" x14ac:dyDescent="0.25">
      <c r="A29" s="18" t="s">
        <v>253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1"/>
    </row>
    <row r="30" spans="1:8" ht="15.2" customHeight="1" x14ac:dyDescent="0.25">
      <c r="A30" s="18" t="s">
        <v>254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1"/>
    </row>
    <row r="31" spans="1:8" ht="15.2" customHeight="1" x14ac:dyDescent="0.25">
      <c r="A31" s="18" t="s">
        <v>255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1"/>
    </row>
    <row r="32" spans="1:8" ht="15.2" customHeight="1" x14ac:dyDescent="0.25">
      <c r="A32" s="18" t="s">
        <v>256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1"/>
    </row>
    <row r="33" spans="1:256" ht="15.2" customHeight="1" x14ac:dyDescent="0.25">
      <c r="A33" s="18" t="s">
        <v>257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1"/>
    </row>
    <row r="34" spans="1:256" ht="15.2" customHeight="1" x14ac:dyDescent="0.25">
      <c r="A34" s="18" t="s">
        <v>258</v>
      </c>
      <c r="B34" s="25">
        <v>17935788</v>
      </c>
      <c r="C34" s="25">
        <v>8444685.6499999985</v>
      </c>
      <c r="D34" s="25">
        <v>26380473.649999999</v>
      </c>
      <c r="E34" s="25">
        <v>26381237.399999999</v>
      </c>
      <c r="F34" s="25">
        <v>26381237.399999999</v>
      </c>
      <c r="G34" s="25">
        <f>+D34-B34</f>
        <v>8444685.6499999985</v>
      </c>
      <c r="H34" s="31"/>
      <c r="IV34" s="141"/>
    </row>
    <row r="35" spans="1:256" ht="15.2" customHeight="1" x14ac:dyDescent="0.25">
      <c r="A35" s="18" t="s">
        <v>259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1"/>
    </row>
    <row r="36" spans="1:256" ht="15.2" customHeight="1" x14ac:dyDescent="0.25">
      <c r="A36" s="18" t="s">
        <v>260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1"/>
    </row>
    <row r="37" spans="1:256" ht="15.2" customHeight="1" x14ac:dyDescent="0.25">
      <c r="A37" s="18" t="s">
        <v>261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1"/>
    </row>
    <row r="38" spans="1:256" ht="15.2" customHeight="1" x14ac:dyDescent="0.25">
      <c r="A38" s="18" t="s">
        <v>262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1"/>
    </row>
    <row r="39" spans="1:256" ht="15.2" customHeight="1" x14ac:dyDescent="0.25">
      <c r="A39" s="18" t="s">
        <v>263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1"/>
    </row>
    <row r="40" spans="1:256" ht="14.45" customHeight="1" x14ac:dyDescent="0.25">
      <c r="A40" s="19"/>
      <c r="B40" s="82"/>
      <c r="C40" s="82"/>
      <c r="D40" s="82"/>
      <c r="E40" s="82"/>
      <c r="F40" s="82"/>
      <c r="G40" s="82"/>
      <c r="H40" s="31"/>
    </row>
    <row r="41" spans="1:256" ht="15.2" customHeight="1" x14ac:dyDescent="0.25">
      <c r="A41" s="17" t="s">
        <v>264</v>
      </c>
      <c r="B41" s="32">
        <f>+B34+B15</f>
        <v>23635788</v>
      </c>
      <c r="C41" s="32">
        <f>+C34+C15</f>
        <v>9809996.9799999986</v>
      </c>
      <c r="D41" s="32">
        <f>+D34+D15</f>
        <v>33446766.52</v>
      </c>
      <c r="E41" s="32">
        <f>+E34+E15</f>
        <v>33445784.979999997</v>
      </c>
      <c r="F41" s="32">
        <f>+F34+F15</f>
        <v>33445784.979999997</v>
      </c>
      <c r="G41" s="32">
        <v>9810168.6400000006</v>
      </c>
      <c r="H41" s="31"/>
    </row>
    <row r="42" spans="1:256" ht="15.2" customHeight="1" x14ac:dyDescent="0.25">
      <c r="A42" s="17" t="s">
        <v>265</v>
      </c>
      <c r="B42" s="46"/>
      <c r="C42" s="46"/>
      <c r="D42" s="142"/>
      <c r="E42" s="142"/>
      <c r="F42" s="142"/>
      <c r="G42" s="142"/>
      <c r="H42" s="83"/>
    </row>
    <row r="43" spans="1:256" ht="14.45" customHeight="1" x14ac:dyDescent="0.25">
      <c r="A43" s="19"/>
      <c r="B43" s="88"/>
      <c r="C43" s="19"/>
      <c r="D43" s="19"/>
      <c r="E43" s="19"/>
      <c r="F43" s="88"/>
      <c r="G43" s="88"/>
      <c r="H43" s="31"/>
    </row>
    <row r="44" spans="1:256" ht="15.2" customHeight="1" x14ac:dyDescent="0.25">
      <c r="A44" s="17" t="s">
        <v>266</v>
      </c>
      <c r="B44" s="19"/>
      <c r="C44" s="19"/>
      <c r="D44" s="19"/>
      <c r="E44" s="19"/>
      <c r="F44" s="19"/>
      <c r="G44" s="19"/>
      <c r="H44" s="31"/>
    </row>
    <row r="45" spans="1:256" ht="15.2" customHeight="1" x14ac:dyDescent="0.25">
      <c r="A45" s="18" t="s">
        <v>267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1"/>
    </row>
    <row r="46" spans="1:256" x14ac:dyDescent="0.25">
      <c r="A46" s="78" t="s">
        <v>268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1"/>
    </row>
    <row r="47" spans="1:256" x14ac:dyDescent="0.25">
      <c r="A47" s="78" t="s">
        <v>269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1"/>
    </row>
    <row r="48" spans="1:256" x14ac:dyDescent="0.25">
      <c r="A48" s="78" t="s">
        <v>270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1"/>
    </row>
    <row r="49" spans="1:8" ht="30.2" customHeight="1" x14ac:dyDescent="0.25">
      <c r="A49" s="78" t="s">
        <v>271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1"/>
    </row>
    <row r="50" spans="1:8" x14ac:dyDescent="0.25">
      <c r="A50" s="78" t="s">
        <v>272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1"/>
    </row>
    <row r="51" spans="1:8" x14ac:dyDescent="0.25">
      <c r="A51" s="78" t="s">
        <v>273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1"/>
    </row>
    <row r="52" spans="1:8" ht="30" x14ac:dyDescent="0.25">
      <c r="A52" s="79" t="s">
        <v>274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1"/>
    </row>
    <row r="53" spans="1:8" ht="15.2" customHeight="1" x14ac:dyDescent="0.25">
      <c r="A53" s="18" t="s">
        <v>275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1"/>
    </row>
    <row r="54" spans="1:8" ht="15.2" customHeight="1" x14ac:dyDescent="0.25">
      <c r="A54" s="18" t="s">
        <v>276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1"/>
    </row>
    <row r="55" spans="1:8" x14ac:dyDescent="0.25">
      <c r="A55" s="79" t="s">
        <v>277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1"/>
    </row>
    <row r="56" spans="1:8" x14ac:dyDescent="0.25">
      <c r="A56" s="78" t="s">
        <v>278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1"/>
    </row>
    <row r="57" spans="1:8" x14ac:dyDescent="0.25">
      <c r="A57" s="78" t="s">
        <v>279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1"/>
    </row>
    <row r="58" spans="1:8" x14ac:dyDescent="0.25">
      <c r="A58" s="79" t="s">
        <v>280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1"/>
    </row>
    <row r="59" spans="1:8" ht="15.2" customHeight="1" x14ac:dyDescent="0.25">
      <c r="A59" s="18" t="s">
        <v>281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1"/>
    </row>
    <row r="60" spans="1:8" ht="30" x14ac:dyDescent="0.25">
      <c r="A60" s="78" t="s">
        <v>282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1"/>
    </row>
    <row r="61" spans="1:8" x14ac:dyDescent="0.25">
      <c r="A61" s="78" t="s">
        <v>283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1"/>
    </row>
    <row r="62" spans="1:8" ht="15.2" customHeight="1" x14ac:dyDescent="0.25">
      <c r="A62" s="18" t="s">
        <v>284</v>
      </c>
      <c r="B62" s="25">
        <v>54446564.280000001</v>
      </c>
      <c r="C62" s="25">
        <v>3139367.28</v>
      </c>
      <c r="D62" s="25">
        <v>54447342.07</v>
      </c>
      <c r="E62" s="25">
        <v>54446564.280000001</v>
      </c>
      <c r="F62" s="25">
        <v>54446564.280000001</v>
      </c>
      <c r="G62" s="25">
        <v>3139367.28</v>
      </c>
      <c r="H62" s="31"/>
    </row>
    <row r="63" spans="1:8" ht="15.2" customHeight="1" x14ac:dyDescent="0.25">
      <c r="A63" s="18" t="s">
        <v>285</v>
      </c>
      <c r="B63" s="25"/>
      <c r="C63" s="25"/>
      <c r="D63" s="25"/>
      <c r="E63" s="25"/>
      <c r="F63" s="25"/>
      <c r="G63" s="25"/>
      <c r="H63" s="31"/>
    </row>
    <row r="64" spans="1:8" ht="14.45" customHeight="1" x14ac:dyDescent="0.25">
      <c r="A64" s="19"/>
      <c r="B64" s="19"/>
      <c r="C64" s="19"/>
      <c r="D64" s="19"/>
      <c r="E64" s="19"/>
      <c r="F64" s="19"/>
      <c r="G64" s="19"/>
      <c r="H64" s="31"/>
    </row>
    <row r="65" spans="1:8" ht="15.2" customHeight="1" x14ac:dyDescent="0.25">
      <c r="A65" s="17" t="s">
        <v>286</v>
      </c>
      <c r="B65" s="32">
        <f>+B62</f>
        <v>54446564.280000001</v>
      </c>
      <c r="C65" s="32">
        <f>+C62</f>
        <v>3139367.28</v>
      </c>
      <c r="D65" s="32">
        <f>+D62</f>
        <v>54447342.07</v>
      </c>
      <c r="E65" s="32">
        <f>+E62</f>
        <v>54446564.280000001</v>
      </c>
      <c r="F65" s="32">
        <f>+F62</f>
        <v>54446564.280000001</v>
      </c>
      <c r="G65" s="32"/>
      <c r="H65" s="31"/>
    </row>
    <row r="66" spans="1:8" ht="14.45" customHeight="1" x14ac:dyDescent="0.25">
      <c r="A66" s="19"/>
      <c r="B66" s="19"/>
      <c r="C66" s="19"/>
      <c r="D66" s="19"/>
      <c r="E66" s="88"/>
      <c r="F66" s="88"/>
      <c r="G66" s="19"/>
      <c r="H66" s="31"/>
    </row>
    <row r="67" spans="1:8" ht="15.2" customHeight="1" x14ac:dyDescent="0.25">
      <c r="A67" s="17" t="s">
        <v>287</v>
      </c>
      <c r="B67" s="32">
        <v>0</v>
      </c>
      <c r="C67" s="32">
        <v>0</v>
      </c>
      <c r="D67" s="32">
        <v>0</v>
      </c>
      <c r="E67" s="32">
        <v>0</v>
      </c>
      <c r="F67" s="32">
        <v>0</v>
      </c>
      <c r="G67" s="32">
        <v>0</v>
      </c>
      <c r="H67" s="31"/>
    </row>
    <row r="68" spans="1:8" ht="15.2" customHeight="1" x14ac:dyDescent="0.25">
      <c r="A68" s="18" t="s">
        <v>288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1"/>
    </row>
    <row r="69" spans="1:8" ht="14.45" customHeight="1" x14ac:dyDescent="0.25">
      <c r="A69" s="19"/>
      <c r="B69" s="19"/>
      <c r="C69" s="19"/>
      <c r="D69" s="19"/>
      <c r="E69" s="19"/>
      <c r="F69" s="19"/>
      <c r="G69" s="19"/>
      <c r="H69" s="31"/>
    </row>
    <row r="70" spans="1:8" ht="15.2" customHeight="1" x14ac:dyDescent="0.25">
      <c r="A70" s="17" t="s">
        <v>289</v>
      </c>
      <c r="B70" s="32">
        <f>+B41+B65+B67</f>
        <v>78082352.280000001</v>
      </c>
      <c r="C70" s="32">
        <f>+C41+C65+C67</f>
        <v>12949364.259999998</v>
      </c>
      <c r="D70" s="32">
        <f>+D41+D65+D67</f>
        <v>87894108.590000004</v>
      </c>
      <c r="E70" s="32">
        <f>+E41+E65+E67</f>
        <v>87892349.25999999</v>
      </c>
      <c r="F70" s="32">
        <f>+F41+F65+F67</f>
        <v>87892349.25999999</v>
      </c>
      <c r="G70" s="32">
        <v>12950313.74</v>
      </c>
      <c r="H70" s="31"/>
    </row>
    <row r="71" spans="1:8" ht="14.45" customHeight="1" x14ac:dyDescent="0.25">
      <c r="A71" s="19"/>
      <c r="B71" s="19"/>
      <c r="C71" s="19"/>
      <c r="D71" s="19"/>
      <c r="E71" s="88"/>
      <c r="F71" s="88"/>
      <c r="G71" s="19"/>
      <c r="H71" s="31"/>
    </row>
    <row r="72" spans="1:8" ht="15.2" customHeight="1" x14ac:dyDescent="0.25">
      <c r="A72" s="17" t="s">
        <v>290</v>
      </c>
      <c r="B72" s="19"/>
      <c r="C72" s="19"/>
      <c r="D72" s="19"/>
      <c r="E72" s="19"/>
      <c r="F72" s="19"/>
      <c r="G72" s="19"/>
      <c r="H72" s="31"/>
    </row>
    <row r="73" spans="1:8" ht="30" x14ac:dyDescent="0.25">
      <c r="A73" s="78" t="s">
        <v>291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1"/>
    </row>
    <row r="74" spans="1:8" ht="30" x14ac:dyDescent="0.25">
      <c r="A74" s="78" t="s">
        <v>292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1"/>
    </row>
    <row r="75" spans="1:8" x14ac:dyDescent="0.25">
      <c r="A75" s="80" t="s">
        <v>293</v>
      </c>
      <c r="B75" s="32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1"/>
    </row>
    <row r="76" spans="1:8" ht="14.45" customHeight="1" x14ac:dyDescent="0.25">
      <c r="A76" s="26"/>
      <c r="B76" s="21"/>
      <c r="C76" s="21"/>
      <c r="D76" s="21"/>
      <c r="E76" s="21"/>
      <c r="F76" s="21"/>
      <c r="G76" s="21"/>
      <c r="H76" s="31"/>
    </row>
    <row r="77" spans="1:8" x14ac:dyDescent="0.25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  <pageSetup scale="4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64"/>
  <sheetViews>
    <sheetView topLeftCell="A11" workbookViewId="0">
      <selection activeCell="B84" sqref="B84:G105"/>
    </sheetView>
  </sheetViews>
  <sheetFormatPr baseColWidth="10" defaultColWidth="13.42578125" defaultRowHeight="15" x14ac:dyDescent="0.25"/>
  <cols>
    <col min="1" max="1" width="71.28515625" customWidth="1"/>
    <col min="2" max="6" width="20.7109375" customWidth="1"/>
    <col min="7" max="7" width="17.5703125" customWidth="1"/>
    <col min="8" max="255" width="0" hidden="1" customWidth="1"/>
  </cols>
  <sheetData>
    <row r="1" spans="1:256" ht="56.65" customHeight="1" x14ac:dyDescent="0.25">
      <c r="A1" s="179" t="s">
        <v>300</v>
      </c>
      <c r="B1" s="171"/>
      <c r="C1" s="171"/>
      <c r="D1" s="171"/>
      <c r="E1" s="171"/>
      <c r="F1" s="171"/>
      <c r="G1" s="171"/>
    </row>
    <row r="2" spans="1:256" ht="14.45" customHeight="1" x14ac:dyDescent="0.25">
      <c r="A2" s="180" t="s">
        <v>7</v>
      </c>
      <c r="B2" s="180"/>
      <c r="C2" s="180"/>
      <c r="D2" s="180"/>
      <c r="E2" s="180"/>
      <c r="F2" s="180"/>
      <c r="G2" s="180"/>
      <c r="H2" s="31"/>
    </row>
    <row r="3" spans="1:256" ht="14.45" customHeight="1" x14ac:dyDescent="0.25">
      <c r="A3" s="181" t="s">
        <v>301</v>
      </c>
      <c r="B3" s="181"/>
      <c r="C3" s="181"/>
      <c r="D3" s="181"/>
      <c r="E3" s="181"/>
      <c r="F3" s="181"/>
      <c r="G3" s="181"/>
      <c r="H3" s="31"/>
    </row>
    <row r="4" spans="1:256" ht="14.45" customHeight="1" x14ac:dyDescent="0.25">
      <c r="A4" s="181" t="s">
        <v>302</v>
      </c>
      <c r="B4" s="181"/>
      <c r="C4" s="181"/>
      <c r="D4" s="181"/>
      <c r="E4" s="181"/>
      <c r="F4" s="181"/>
      <c r="G4" s="181"/>
      <c r="H4" s="31"/>
    </row>
    <row r="5" spans="1:256" ht="14.45" customHeight="1" x14ac:dyDescent="0.25">
      <c r="A5" s="181" t="s">
        <v>171</v>
      </c>
      <c r="B5" s="181"/>
      <c r="C5" s="181"/>
      <c r="D5" s="181"/>
      <c r="E5" s="181"/>
      <c r="F5" s="181"/>
      <c r="G5" s="181"/>
      <c r="H5" s="31"/>
    </row>
    <row r="6" spans="1:256" ht="14.45" customHeight="1" x14ac:dyDescent="0.25">
      <c r="A6" s="182" t="s">
        <v>14</v>
      </c>
      <c r="B6" s="182"/>
      <c r="C6" s="182"/>
      <c r="D6" s="182"/>
      <c r="E6" s="182"/>
      <c r="F6" s="182"/>
      <c r="G6" s="182"/>
      <c r="H6" s="31"/>
    </row>
    <row r="7" spans="1:256" ht="15.2" customHeight="1" x14ac:dyDescent="0.25">
      <c r="A7" s="178" t="s">
        <v>188</v>
      </c>
      <c r="B7" s="178" t="s">
        <v>379</v>
      </c>
      <c r="C7" s="178"/>
      <c r="D7" s="178"/>
      <c r="E7" s="178"/>
      <c r="F7" s="178"/>
      <c r="G7" s="178" t="s">
        <v>384</v>
      </c>
      <c r="H7" s="31"/>
    </row>
    <row r="8" spans="1:256" ht="30.2" customHeight="1" x14ac:dyDescent="0.25">
      <c r="A8" s="178"/>
      <c r="B8" s="43" t="s">
        <v>380</v>
      </c>
      <c r="C8" s="43" t="s">
        <v>381</v>
      </c>
      <c r="D8" s="43" t="s">
        <v>382</v>
      </c>
      <c r="E8" s="43" t="s">
        <v>226</v>
      </c>
      <c r="F8" s="43" t="s">
        <v>383</v>
      </c>
      <c r="G8" s="178"/>
      <c r="H8" s="31"/>
    </row>
    <row r="9" spans="1:256" ht="15.2" customHeight="1" x14ac:dyDescent="0.25">
      <c r="A9" s="53" t="s">
        <v>303</v>
      </c>
      <c r="B9" s="73">
        <v>23635780</v>
      </c>
      <c r="C9" s="73">
        <v>3660951.5</v>
      </c>
      <c r="D9" s="73">
        <v>27296731.5</v>
      </c>
      <c r="E9" s="73">
        <v>25412897.602899991</v>
      </c>
      <c r="F9" s="73">
        <v>25412897.602899991</v>
      </c>
      <c r="G9" s="73">
        <v>-1883833.897100009</v>
      </c>
      <c r="H9" s="31"/>
      <c r="IV9" s="141"/>
    </row>
    <row r="10" spans="1:256" ht="15.2" customHeight="1" x14ac:dyDescent="0.25">
      <c r="A10" s="54" t="s">
        <v>304</v>
      </c>
      <c r="B10" s="144">
        <v>17566312</v>
      </c>
      <c r="C10" s="144">
        <v>1659038.93</v>
      </c>
      <c r="D10" s="144">
        <v>19225350.93</v>
      </c>
      <c r="E10" s="144">
        <v>19705259.092899993</v>
      </c>
      <c r="F10" s="144">
        <v>19705259.092899993</v>
      </c>
      <c r="G10" s="144">
        <v>-5103862.72</v>
      </c>
      <c r="H10" s="31"/>
      <c r="IV10" s="141"/>
    </row>
    <row r="11" spans="1:256" ht="15.2" customHeight="1" x14ac:dyDescent="0.25">
      <c r="A11" s="54" t="s">
        <v>305</v>
      </c>
      <c r="B11" s="25">
        <v>11593765.92</v>
      </c>
      <c r="C11" s="144">
        <v>1659038.93</v>
      </c>
      <c r="D11" s="25">
        <v>4623341.9699999988</v>
      </c>
      <c r="E11" s="25">
        <v>3855445.3688999936</v>
      </c>
      <c r="F11" s="25">
        <v>3855445.3688999936</v>
      </c>
      <c r="G11" s="25">
        <v>-767896.60110000521</v>
      </c>
      <c r="H11" s="31"/>
      <c r="IV11" s="141"/>
    </row>
    <row r="12" spans="1:256" ht="15.2" customHeight="1" x14ac:dyDescent="0.25">
      <c r="A12" s="54" t="s">
        <v>306</v>
      </c>
      <c r="B12" s="25">
        <v>526989.36</v>
      </c>
      <c r="C12" s="144"/>
      <c r="D12" s="25">
        <v>526989.36</v>
      </c>
      <c r="E12" s="25">
        <v>1212357.1869000001</v>
      </c>
      <c r="F12" s="25">
        <v>1212357.1869000001</v>
      </c>
      <c r="G12" s="25">
        <v>685367.8269000001</v>
      </c>
      <c r="H12" s="31"/>
      <c r="IV12" s="141"/>
    </row>
    <row r="13" spans="1:256" ht="15.2" customHeight="1" x14ac:dyDescent="0.25">
      <c r="A13" s="54" t="s">
        <v>307</v>
      </c>
      <c r="B13" s="25">
        <v>3161936.16</v>
      </c>
      <c r="C13" s="144"/>
      <c r="D13" s="25">
        <v>3161936.16</v>
      </c>
      <c r="E13" s="25">
        <v>5559868.2767999992</v>
      </c>
      <c r="F13" s="25">
        <v>5559868.2767999992</v>
      </c>
      <c r="G13" s="25">
        <v>2397932.116799999</v>
      </c>
      <c r="H13" s="31"/>
      <c r="IV13" s="141"/>
    </row>
    <row r="14" spans="1:256" ht="15.2" customHeight="1" x14ac:dyDescent="0.25">
      <c r="A14" s="54" t="s">
        <v>308</v>
      </c>
      <c r="B14" s="25">
        <v>2107957.44</v>
      </c>
      <c r="C14" s="144"/>
      <c r="D14" s="25">
        <v>2107957.44</v>
      </c>
      <c r="E14" s="25">
        <v>4134602.4532000008</v>
      </c>
      <c r="F14" s="25">
        <v>4134602.4532000008</v>
      </c>
      <c r="G14" s="25">
        <v>2026645.0132000009</v>
      </c>
      <c r="H14" s="31"/>
      <c r="IV14" s="141"/>
    </row>
    <row r="15" spans="1:256" ht="15.2" customHeight="1" x14ac:dyDescent="0.25">
      <c r="A15" s="54" t="s">
        <v>309</v>
      </c>
      <c r="B15" s="25">
        <v>175663.12</v>
      </c>
      <c r="C15" s="144"/>
      <c r="D15" s="25">
        <v>175663.12</v>
      </c>
      <c r="E15" s="25">
        <v>4942985.8070999999</v>
      </c>
      <c r="F15" s="25">
        <v>4942985.8070999999</v>
      </c>
      <c r="G15" s="25">
        <v>4767322.6870999997</v>
      </c>
      <c r="H15" s="31"/>
      <c r="IV15" s="141"/>
    </row>
    <row r="16" spans="1:256" ht="15.2" customHeight="1" x14ac:dyDescent="0.25">
      <c r="A16" s="54" t="s">
        <v>310</v>
      </c>
      <c r="B16" s="25">
        <v>0</v>
      </c>
      <c r="C16" s="144"/>
      <c r="D16" s="25">
        <v>0</v>
      </c>
      <c r="E16" s="25">
        <v>0</v>
      </c>
      <c r="F16" s="25">
        <v>0</v>
      </c>
      <c r="G16" s="25">
        <v>0</v>
      </c>
      <c r="H16" s="31"/>
      <c r="IV16" s="141"/>
    </row>
    <row r="17" spans="1:256" ht="15.2" customHeight="1" x14ac:dyDescent="0.25">
      <c r="A17" s="54" t="s">
        <v>311</v>
      </c>
      <c r="B17" s="25">
        <v>0</v>
      </c>
      <c r="C17" s="144"/>
      <c r="D17" s="25">
        <v>0</v>
      </c>
      <c r="E17" s="25">
        <v>2296600.3926000004</v>
      </c>
      <c r="F17" s="25">
        <v>2296600.3926000004</v>
      </c>
      <c r="G17" s="25">
        <v>2296600.3926000004</v>
      </c>
      <c r="H17" s="31"/>
      <c r="IV17" s="141"/>
    </row>
    <row r="18" spans="1:256" ht="15.2" customHeight="1" x14ac:dyDescent="0.25">
      <c r="A18" s="54" t="s">
        <v>312</v>
      </c>
      <c r="B18" s="144">
        <v>1070897</v>
      </c>
      <c r="C18" s="144">
        <v>855919.14999999991</v>
      </c>
      <c r="D18" s="144">
        <v>2407046.63</v>
      </c>
      <c r="E18" s="144">
        <v>2407046.63</v>
      </c>
      <c r="F18" s="144">
        <v>2407046.63</v>
      </c>
      <c r="G18" s="144">
        <v>-669328.30000000005</v>
      </c>
      <c r="H18" s="31"/>
      <c r="IV18" s="144"/>
    </row>
    <row r="19" spans="1:256" ht="15.2" customHeight="1" x14ac:dyDescent="0.25">
      <c r="A19" s="54" t="s">
        <v>313</v>
      </c>
      <c r="B19" s="25">
        <v>521197</v>
      </c>
      <c r="C19" s="25">
        <v>272294.95999999996</v>
      </c>
      <c r="D19" s="25">
        <v>793491.96</v>
      </c>
      <c r="E19" s="25">
        <v>939058.29</v>
      </c>
      <c r="F19" s="25">
        <v>939058.29</v>
      </c>
      <c r="G19" s="25">
        <v>-334664.14999999997</v>
      </c>
      <c r="H19" s="31"/>
    </row>
    <row r="20" spans="1:256" ht="15.2" customHeight="1" x14ac:dyDescent="0.25">
      <c r="A20" s="54" t="s">
        <v>314</v>
      </c>
      <c r="B20" s="25">
        <v>122500</v>
      </c>
      <c r="C20" s="25">
        <v>154438.15000000002</v>
      </c>
      <c r="D20" s="25">
        <v>276938.15000000002</v>
      </c>
      <c r="E20" s="25">
        <v>472223.34</v>
      </c>
      <c r="F20" s="25">
        <v>472223.34</v>
      </c>
      <c r="G20" s="25">
        <v>-195285.19</v>
      </c>
      <c r="H20" s="31"/>
      <c r="IV20" s="141"/>
    </row>
    <row r="21" spans="1:256" ht="15.2" customHeight="1" x14ac:dyDescent="0.25">
      <c r="A21" s="54" t="s">
        <v>315</v>
      </c>
      <c r="B21" s="25">
        <v>56000</v>
      </c>
      <c r="C21" s="25">
        <v>-23000</v>
      </c>
      <c r="D21" s="25">
        <v>33000</v>
      </c>
      <c r="E21" s="25">
        <v>3000</v>
      </c>
      <c r="F21" s="25">
        <v>3000</v>
      </c>
      <c r="G21" s="25">
        <v>30000</v>
      </c>
      <c r="H21" s="31"/>
    </row>
    <row r="22" spans="1:256" ht="15.2" customHeight="1" x14ac:dyDescent="0.25">
      <c r="A22" s="54" t="s">
        <v>316</v>
      </c>
      <c r="B22" s="25">
        <v>50000</v>
      </c>
      <c r="C22" s="25">
        <v>277890.49</v>
      </c>
      <c r="D22" s="25">
        <v>808120.97</v>
      </c>
      <c r="E22" s="25">
        <v>381232.79</v>
      </c>
      <c r="F22" s="25">
        <v>381232.79</v>
      </c>
      <c r="G22" s="25">
        <v>-53342.3</v>
      </c>
      <c r="H22" s="31"/>
    </row>
    <row r="23" spans="1:256" ht="15.2" customHeight="1" x14ac:dyDescent="0.25">
      <c r="A23" s="54" t="s">
        <v>317</v>
      </c>
      <c r="B23" s="25">
        <v>0</v>
      </c>
      <c r="C23" s="25">
        <v>10592.72</v>
      </c>
      <c r="D23" s="25">
        <v>10592.72</v>
      </c>
      <c r="E23" s="25">
        <v>5592.72</v>
      </c>
      <c r="F23" s="25">
        <v>5592.72</v>
      </c>
      <c r="G23" s="25">
        <v>5000</v>
      </c>
      <c r="H23" s="31"/>
    </row>
    <row r="24" spans="1:256" ht="15.2" customHeight="1" x14ac:dyDescent="0.25">
      <c r="A24" s="54" t="s">
        <v>318</v>
      </c>
      <c r="B24" s="25">
        <v>34300</v>
      </c>
      <c r="C24" s="25">
        <v>65142.720000000001</v>
      </c>
      <c r="D24" s="25">
        <v>99442.72</v>
      </c>
      <c r="E24" s="25">
        <v>145257.04</v>
      </c>
      <c r="F24" s="25">
        <v>145257.04</v>
      </c>
      <c r="G24" s="25">
        <v>-45814.32</v>
      </c>
      <c r="H24" s="31"/>
    </row>
    <row r="25" spans="1:256" ht="15.2" customHeight="1" x14ac:dyDescent="0.25">
      <c r="A25" s="54" t="s">
        <v>319</v>
      </c>
      <c r="B25" s="25">
        <v>57000</v>
      </c>
      <c r="C25" s="25">
        <v>77199.38</v>
      </c>
      <c r="D25" s="25">
        <v>134199.38</v>
      </c>
      <c r="E25" s="25">
        <v>192805.8</v>
      </c>
      <c r="F25" s="25">
        <v>192805.8</v>
      </c>
      <c r="G25" s="25">
        <v>-58606.42</v>
      </c>
      <c r="H25" s="31"/>
    </row>
    <row r="26" spans="1:256" ht="15.2" customHeight="1" x14ac:dyDescent="0.25">
      <c r="A26" s="54" t="s">
        <v>320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256" ht="15.2" customHeight="1" x14ac:dyDescent="0.25">
      <c r="A27" s="54" t="s">
        <v>321</v>
      </c>
      <c r="B27" s="25">
        <v>229900</v>
      </c>
      <c r="C27" s="25">
        <v>21360.73000000001</v>
      </c>
      <c r="D27" s="25">
        <v>251260.73</v>
      </c>
      <c r="E27" s="25">
        <v>267876.65000000002</v>
      </c>
      <c r="F27" s="25">
        <v>267876.65000000002</v>
      </c>
      <c r="G27" s="25">
        <v>-16615.919999999998</v>
      </c>
      <c r="H27" s="31"/>
    </row>
    <row r="28" spans="1:256" ht="15.2" customHeight="1" x14ac:dyDescent="0.25">
      <c r="A28" s="54" t="s">
        <v>322</v>
      </c>
      <c r="B28" s="144">
        <v>4998571</v>
      </c>
      <c r="C28" s="144">
        <v>608903.79999999993</v>
      </c>
      <c r="D28" s="144">
        <v>5607474.7999999998</v>
      </c>
      <c r="E28" s="144">
        <v>2769443.22</v>
      </c>
      <c r="F28" s="144">
        <v>2769443.22</v>
      </c>
      <c r="G28" s="144">
        <v>-1702736.7999999998</v>
      </c>
      <c r="H28" s="31"/>
      <c r="IV28" s="141"/>
    </row>
    <row r="29" spans="1:256" ht="15.2" customHeight="1" x14ac:dyDescent="0.25">
      <c r="A29" s="54" t="s">
        <v>323</v>
      </c>
      <c r="B29" s="25">
        <v>543089</v>
      </c>
      <c r="C29" s="25">
        <v>1027805.9299999999</v>
      </c>
      <c r="D29" s="25">
        <v>1570894.93</v>
      </c>
      <c r="E29" s="25">
        <v>630642.22</v>
      </c>
      <c r="F29" s="25">
        <v>630642.22</v>
      </c>
      <c r="G29" s="25">
        <v>-392313.79</v>
      </c>
      <c r="H29" s="31"/>
      <c r="IV29" s="141"/>
    </row>
    <row r="30" spans="1:256" ht="15.2" customHeight="1" x14ac:dyDescent="0.25">
      <c r="A30" s="54" t="s">
        <v>324</v>
      </c>
      <c r="B30" s="25">
        <v>294800</v>
      </c>
      <c r="C30" s="25">
        <v>164921.08000000002</v>
      </c>
      <c r="D30" s="25">
        <v>459721.08</v>
      </c>
      <c r="E30" s="25">
        <v>276210.26</v>
      </c>
      <c r="F30" s="25">
        <v>276210.26</v>
      </c>
      <c r="G30" s="25">
        <v>-230804.58</v>
      </c>
      <c r="H30" s="31"/>
      <c r="IV30" s="141"/>
    </row>
    <row r="31" spans="1:256" ht="15.2" customHeight="1" x14ac:dyDescent="0.25">
      <c r="A31" s="54" t="s">
        <v>325</v>
      </c>
      <c r="B31" s="25">
        <v>1775700</v>
      </c>
      <c r="C31" s="25">
        <v>-578129.82000000007</v>
      </c>
      <c r="D31" s="25">
        <v>1197570.18</v>
      </c>
      <c r="E31" s="25">
        <v>659118.06999999995</v>
      </c>
      <c r="F31" s="25">
        <v>659118.06999999995</v>
      </c>
      <c r="G31" s="25">
        <v>-450224.99</v>
      </c>
      <c r="H31" s="31"/>
      <c r="IV31" s="141"/>
    </row>
    <row r="32" spans="1:256" ht="15.2" customHeight="1" x14ac:dyDescent="0.25">
      <c r="A32" s="54" t="s">
        <v>326</v>
      </c>
      <c r="B32" s="25">
        <v>208300</v>
      </c>
      <c r="C32" s="25">
        <v>-48686.81</v>
      </c>
      <c r="D32" s="25">
        <v>159613.19</v>
      </c>
      <c r="E32" s="25">
        <v>57964.800000000003</v>
      </c>
      <c r="F32" s="25">
        <v>57964.800000000003</v>
      </c>
      <c r="G32" s="25">
        <v>14701.19</v>
      </c>
      <c r="H32" s="31"/>
    </row>
    <row r="33" spans="1:8" ht="15.2" customHeight="1" x14ac:dyDescent="0.25">
      <c r="A33" s="54" t="s">
        <v>327</v>
      </c>
      <c r="B33" s="25">
        <v>1563405</v>
      </c>
      <c r="C33" s="25">
        <v>-120571.12999999989</v>
      </c>
      <c r="D33" s="25">
        <v>1442833.87</v>
      </c>
      <c r="E33" s="25">
        <v>833453.92</v>
      </c>
      <c r="F33" s="25">
        <v>833453.92</v>
      </c>
      <c r="G33" s="25">
        <v>-640800.92000000004</v>
      </c>
      <c r="H33" s="31"/>
    </row>
    <row r="34" spans="1:8" ht="15.2" customHeight="1" x14ac:dyDescent="0.25">
      <c r="A34" s="54" t="s">
        <v>328</v>
      </c>
      <c r="B34" s="25">
        <v>30000</v>
      </c>
      <c r="C34" s="25">
        <v>-30000</v>
      </c>
      <c r="D34" s="25">
        <v>0</v>
      </c>
      <c r="E34" s="25">
        <v>0</v>
      </c>
      <c r="F34" s="25">
        <v>0</v>
      </c>
      <c r="G34" s="25">
        <v>0</v>
      </c>
      <c r="H34" s="31"/>
    </row>
    <row r="35" spans="1:8" ht="15.2" customHeight="1" x14ac:dyDescent="0.25">
      <c r="A35" s="54" t="s">
        <v>329</v>
      </c>
      <c r="B35" s="25">
        <v>146827</v>
      </c>
      <c r="C35" s="25">
        <v>-49449.759999999995</v>
      </c>
      <c r="D35" s="25">
        <v>97377.24</v>
      </c>
      <c r="E35" s="25">
        <v>33017.85</v>
      </c>
      <c r="F35" s="25">
        <v>33017.85</v>
      </c>
      <c r="G35" s="25">
        <v>14832.22</v>
      </c>
      <c r="H35" s="31"/>
    </row>
    <row r="36" spans="1:8" ht="15.2" customHeight="1" x14ac:dyDescent="0.25">
      <c r="A36" s="54" t="s">
        <v>330</v>
      </c>
      <c r="B36" s="25">
        <v>50000</v>
      </c>
      <c r="C36" s="25">
        <v>545781.43999999994</v>
      </c>
      <c r="D36" s="25">
        <v>595781.43999999994</v>
      </c>
      <c r="E36" s="25">
        <v>239704.58</v>
      </c>
      <c r="F36" s="25">
        <v>239704.58</v>
      </c>
      <c r="G36" s="25">
        <v>-3480</v>
      </c>
      <c r="H36" s="31"/>
    </row>
    <row r="37" spans="1:8" ht="15.2" customHeight="1" x14ac:dyDescent="0.25">
      <c r="A37" s="54" t="s">
        <v>331</v>
      </c>
      <c r="B37" s="25">
        <v>386450</v>
      </c>
      <c r="C37" s="25">
        <v>-302767.13</v>
      </c>
      <c r="D37" s="25">
        <v>83682.87</v>
      </c>
      <c r="E37" s="25">
        <v>39331.519999999997</v>
      </c>
      <c r="F37" s="25">
        <v>39331.519999999997</v>
      </c>
      <c r="G37" s="25">
        <v>-14645.93</v>
      </c>
      <c r="H37" s="31"/>
    </row>
    <row r="38" spans="1:8" ht="15.2" customHeight="1" x14ac:dyDescent="0.25">
      <c r="A38" s="54" t="s">
        <v>332</v>
      </c>
      <c r="B38" s="144">
        <v>0</v>
      </c>
      <c r="C38" s="144">
        <v>537089.62</v>
      </c>
      <c r="D38" s="144">
        <v>537089.62</v>
      </c>
      <c r="E38" s="144">
        <v>531148.66</v>
      </c>
      <c r="F38" s="144">
        <v>531148.66</v>
      </c>
      <c r="G38" s="144">
        <v>-51424.26</v>
      </c>
      <c r="H38" s="31"/>
    </row>
    <row r="39" spans="1:8" ht="15.2" customHeight="1" x14ac:dyDescent="0.25">
      <c r="A39" s="54" t="s">
        <v>333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1"/>
    </row>
    <row r="40" spans="1:8" ht="15.2" customHeight="1" x14ac:dyDescent="0.25">
      <c r="A40" s="54" t="s">
        <v>334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1"/>
    </row>
    <row r="41" spans="1:8" ht="15.2" customHeight="1" x14ac:dyDescent="0.25">
      <c r="A41" s="54" t="s">
        <v>335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1"/>
    </row>
    <row r="42" spans="1:8" ht="15.2" customHeight="1" x14ac:dyDescent="0.25">
      <c r="A42" s="54"/>
      <c r="B42" s="25">
        <v>0</v>
      </c>
      <c r="C42" s="25">
        <v>537089.62</v>
      </c>
      <c r="D42" s="25">
        <v>537089.62</v>
      </c>
      <c r="E42" s="25">
        <v>531148.66</v>
      </c>
      <c r="F42" s="25">
        <v>531148.66</v>
      </c>
      <c r="G42" s="25">
        <v>-51424.26</v>
      </c>
      <c r="H42" s="31"/>
    </row>
    <row r="43" spans="1:8" ht="15.2" customHeight="1" x14ac:dyDescent="0.25">
      <c r="A43" s="54" t="s">
        <v>337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1"/>
    </row>
    <row r="44" spans="1:8" ht="15.2" customHeight="1" x14ac:dyDescent="0.25">
      <c r="A44" s="54" t="s">
        <v>338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1"/>
    </row>
    <row r="45" spans="1:8" ht="15.2" customHeight="1" x14ac:dyDescent="0.25">
      <c r="A45" s="54" t="s">
        <v>339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1"/>
    </row>
    <row r="46" spans="1:8" ht="15.2" customHeight="1" x14ac:dyDescent="0.25">
      <c r="A46" s="54" t="s">
        <v>340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1"/>
    </row>
    <row r="47" spans="1:8" ht="15.2" customHeight="1" x14ac:dyDescent="0.25">
      <c r="A47" s="54" t="s">
        <v>341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1"/>
    </row>
    <row r="48" spans="1:8" ht="15.2" customHeight="1" x14ac:dyDescent="0.25">
      <c r="A48" s="54" t="s">
        <v>342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1"/>
    </row>
    <row r="49" spans="1:8" ht="15.2" customHeight="1" x14ac:dyDescent="0.25">
      <c r="A49" s="54" t="s">
        <v>343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1"/>
    </row>
    <row r="50" spans="1:8" ht="15.2" customHeight="1" x14ac:dyDescent="0.25">
      <c r="A50" s="54" t="s">
        <v>344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1"/>
    </row>
    <row r="51" spans="1:8" ht="15.2" customHeight="1" x14ac:dyDescent="0.25">
      <c r="A51" s="54" t="s">
        <v>345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1"/>
    </row>
    <row r="52" spans="1:8" ht="15.2" customHeight="1" x14ac:dyDescent="0.25">
      <c r="A52" s="54" t="s">
        <v>346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1"/>
    </row>
    <row r="53" spans="1:8" ht="15.2" customHeight="1" x14ac:dyDescent="0.25">
      <c r="A53" s="54" t="s">
        <v>347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1"/>
    </row>
    <row r="54" spans="1:8" ht="15.2" customHeight="1" x14ac:dyDescent="0.25">
      <c r="A54" s="54" t="s">
        <v>348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1"/>
    </row>
    <row r="55" spans="1:8" ht="15.2" customHeight="1" x14ac:dyDescent="0.25">
      <c r="A55" s="54" t="s">
        <v>349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1"/>
    </row>
    <row r="56" spans="1:8" ht="15.2" customHeight="1" x14ac:dyDescent="0.25">
      <c r="A56" s="54" t="s">
        <v>350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1"/>
    </row>
    <row r="57" spans="1:8" ht="15.2" customHeight="1" x14ac:dyDescent="0.25">
      <c r="A57" s="54" t="s">
        <v>351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1"/>
    </row>
    <row r="58" spans="1:8" ht="15.2" customHeight="1" x14ac:dyDescent="0.25">
      <c r="A58" s="54" t="s">
        <v>352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1"/>
    </row>
    <row r="59" spans="1:8" ht="15.2" customHeight="1" x14ac:dyDescent="0.25">
      <c r="A59" s="54" t="s">
        <v>353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1"/>
    </row>
    <row r="60" spans="1:8" ht="15.2" customHeight="1" x14ac:dyDescent="0.25">
      <c r="A60" s="54" t="s">
        <v>354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1"/>
    </row>
    <row r="61" spans="1:8" ht="15.2" customHeight="1" x14ac:dyDescent="0.25">
      <c r="A61" s="54" t="s">
        <v>355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1"/>
    </row>
    <row r="62" spans="1:8" ht="15.2" customHeight="1" x14ac:dyDescent="0.25">
      <c r="A62" s="54" t="s">
        <v>356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1"/>
    </row>
    <row r="63" spans="1:8" ht="15.2" customHeight="1" x14ac:dyDescent="0.25">
      <c r="A63" s="54" t="s">
        <v>357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1"/>
    </row>
    <row r="64" spans="1:8" ht="15.2" customHeight="1" x14ac:dyDescent="0.25">
      <c r="A64" s="54" t="s">
        <v>358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1"/>
    </row>
    <row r="65" spans="1:8" ht="15.2" customHeight="1" x14ac:dyDescent="0.25">
      <c r="A65" s="54" t="s">
        <v>359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1"/>
    </row>
    <row r="66" spans="1:8" ht="15.2" customHeight="1" x14ac:dyDescent="0.25">
      <c r="A66" s="54" t="s">
        <v>360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1"/>
    </row>
    <row r="67" spans="1:8" ht="15.2" customHeight="1" x14ac:dyDescent="0.25">
      <c r="A67" s="54" t="s">
        <v>361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1"/>
    </row>
    <row r="68" spans="1:8" ht="15.2" customHeight="1" x14ac:dyDescent="0.25">
      <c r="A68" s="54" t="s">
        <v>362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1"/>
    </row>
    <row r="69" spans="1:8" ht="15.2" customHeight="1" x14ac:dyDescent="0.25">
      <c r="A69" s="54" t="s">
        <v>363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1"/>
    </row>
    <row r="70" spans="1:8" ht="15.2" customHeight="1" x14ac:dyDescent="0.25">
      <c r="A70" s="54" t="s">
        <v>364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1"/>
    </row>
    <row r="71" spans="1:8" ht="15.2" customHeight="1" x14ac:dyDescent="0.25">
      <c r="A71" s="54" t="s">
        <v>365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1"/>
    </row>
    <row r="72" spans="1:8" ht="15.2" customHeight="1" x14ac:dyDescent="0.25">
      <c r="A72" s="54" t="s">
        <v>366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1"/>
    </row>
    <row r="73" spans="1:8" ht="15.2" customHeight="1" x14ac:dyDescent="0.25">
      <c r="A73" s="54" t="s">
        <v>367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1"/>
    </row>
    <row r="74" spans="1:8" ht="15.2" customHeight="1" x14ac:dyDescent="0.25">
      <c r="A74" s="54" t="s">
        <v>368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1"/>
    </row>
    <row r="75" spans="1:8" ht="15.2" customHeight="1" x14ac:dyDescent="0.25">
      <c r="A75" s="54" t="s">
        <v>369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1"/>
    </row>
    <row r="76" spans="1:8" ht="15.2" customHeight="1" x14ac:dyDescent="0.25">
      <c r="A76" s="54" t="s">
        <v>370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1"/>
    </row>
    <row r="77" spans="1:8" ht="15.2" customHeight="1" x14ac:dyDescent="0.25">
      <c r="A77" s="54" t="s">
        <v>371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1"/>
    </row>
    <row r="78" spans="1:8" ht="15.2" customHeight="1" x14ac:dyDescent="0.25">
      <c r="A78" s="54" t="s">
        <v>372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1"/>
    </row>
    <row r="79" spans="1:8" ht="15.2" customHeight="1" x14ac:dyDescent="0.25">
      <c r="A79" s="54" t="s">
        <v>373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1"/>
    </row>
    <row r="80" spans="1:8" ht="15.2" customHeight="1" x14ac:dyDescent="0.25">
      <c r="A80" s="54" t="s">
        <v>374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1"/>
    </row>
    <row r="81" spans="1:256" ht="15.2" customHeight="1" x14ac:dyDescent="0.25">
      <c r="A81" s="54" t="s">
        <v>375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1"/>
    </row>
    <row r="82" spans="1:256" ht="15.2" customHeight="1" x14ac:dyDescent="0.25">
      <c r="A82" s="54" t="s">
        <v>376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1"/>
    </row>
    <row r="83" spans="1:256" ht="14.45" customHeight="1" x14ac:dyDescent="0.25">
      <c r="A83" s="54"/>
      <c r="B83" s="59"/>
      <c r="C83" s="59"/>
      <c r="D83" s="143"/>
      <c r="E83" s="59"/>
      <c r="F83" s="59"/>
      <c r="G83" s="59"/>
      <c r="H83" s="31"/>
      <c r="IV83" s="141"/>
    </row>
    <row r="84" spans="1:256" ht="15.2" customHeight="1" x14ac:dyDescent="0.25">
      <c r="A84" s="55" t="s">
        <v>377</v>
      </c>
      <c r="B84" s="32">
        <v>51307197</v>
      </c>
      <c r="C84" s="32">
        <v>0</v>
      </c>
      <c r="D84" s="32">
        <v>51307197</v>
      </c>
      <c r="E84" s="32">
        <v>51307205</v>
      </c>
      <c r="F84" s="32">
        <v>51307205</v>
      </c>
      <c r="G84" s="32">
        <v>6001778.2999999998</v>
      </c>
      <c r="H84" s="31"/>
    </row>
    <row r="85" spans="1:256" ht="15.2" customHeight="1" x14ac:dyDescent="0.25">
      <c r="A85" s="54" t="s">
        <v>304</v>
      </c>
      <c r="B85" s="25">
        <v>50554619</v>
      </c>
      <c r="C85" s="25">
        <v>0</v>
      </c>
      <c r="D85" s="25">
        <v>50554619</v>
      </c>
      <c r="E85" s="25">
        <v>50554619</v>
      </c>
      <c r="F85" s="25">
        <v>50554619</v>
      </c>
      <c r="G85" s="25">
        <v>6001786.2999999998</v>
      </c>
      <c r="H85" s="31"/>
    </row>
    <row r="86" spans="1:256" ht="15.2" customHeight="1" x14ac:dyDescent="0.25">
      <c r="A86" s="54" t="s">
        <v>305</v>
      </c>
      <c r="B86" s="25">
        <v>33594577</v>
      </c>
      <c r="C86" s="25">
        <v>-5680398.8200000003</v>
      </c>
      <c r="D86" s="25">
        <v>27914178.18</v>
      </c>
      <c r="E86" s="25">
        <v>28682074.781100005</v>
      </c>
      <c r="F86" s="25">
        <v>28682074.781100005</v>
      </c>
      <c r="G86" s="25">
        <v>2074471.17</v>
      </c>
      <c r="H86" s="31"/>
    </row>
    <row r="87" spans="1:256" ht="15.2" customHeight="1" x14ac:dyDescent="0.25">
      <c r="A87" s="54" t="s">
        <v>306</v>
      </c>
      <c r="B87" s="25">
        <v>1326101</v>
      </c>
      <c r="C87" s="25">
        <v>0</v>
      </c>
      <c r="D87" s="25">
        <v>1326101</v>
      </c>
      <c r="E87" s="25">
        <v>1089194.3931</v>
      </c>
      <c r="F87" s="25">
        <v>1089194.3931</v>
      </c>
      <c r="G87" s="25">
        <v>344844.79</v>
      </c>
      <c r="H87" s="31"/>
    </row>
    <row r="88" spans="1:256" ht="15.2" customHeight="1" x14ac:dyDescent="0.25">
      <c r="A88" s="54" t="s">
        <v>307</v>
      </c>
      <c r="B88" s="25">
        <v>9282715</v>
      </c>
      <c r="C88" s="25">
        <v>0</v>
      </c>
      <c r="D88" s="25">
        <v>9282715</v>
      </c>
      <c r="E88" s="25">
        <v>4134602.4532000008</v>
      </c>
      <c r="F88" s="25">
        <v>4134602.4532000008</v>
      </c>
      <c r="G88" s="25">
        <v>1071234.57</v>
      </c>
      <c r="H88" s="31"/>
    </row>
    <row r="89" spans="1:256" ht="15.2" customHeight="1" x14ac:dyDescent="0.25">
      <c r="A89" s="54" t="s">
        <v>308</v>
      </c>
      <c r="B89" s="25">
        <v>5894354</v>
      </c>
      <c r="C89" s="25">
        <v>-328350.70000000019</v>
      </c>
      <c r="D89" s="25">
        <v>5566003.2999999998</v>
      </c>
      <c r="E89" s="25">
        <v>4617888.1671000002</v>
      </c>
      <c r="F89" s="25">
        <v>4617888.1671000002</v>
      </c>
      <c r="G89" s="25">
        <v>5100086.28</v>
      </c>
      <c r="H89" s="31"/>
    </row>
    <row r="90" spans="1:256" ht="15.2" customHeight="1" x14ac:dyDescent="0.25">
      <c r="A90" s="54" t="s">
        <v>309</v>
      </c>
      <c r="B90" s="25">
        <v>456872</v>
      </c>
      <c r="C90" s="25">
        <v>3468791.14</v>
      </c>
      <c r="D90" s="25">
        <v>3925663.14</v>
      </c>
      <c r="E90" s="25">
        <v>601841.1786000001</v>
      </c>
      <c r="F90" s="25">
        <v>601841.1786000001</v>
      </c>
      <c r="G90" s="25">
        <v>-2370064.7200000002</v>
      </c>
      <c r="H90" s="31"/>
    </row>
    <row r="91" spans="1:256" ht="15.2" customHeight="1" x14ac:dyDescent="0.25">
      <c r="A91" s="54" t="s">
        <v>310</v>
      </c>
      <c r="B91" s="25">
        <v>0</v>
      </c>
      <c r="C91" s="25">
        <v>1455990.55</v>
      </c>
      <c r="D91" s="25">
        <v>1455990.55</v>
      </c>
      <c r="E91" s="25">
        <v>187438.37400000001</v>
      </c>
      <c r="F91" s="25">
        <v>187438.37400000001</v>
      </c>
      <c r="G91" s="25">
        <v>0</v>
      </c>
      <c r="H91" s="31"/>
    </row>
    <row r="92" spans="1:256" ht="15.2" customHeight="1" x14ac:dyDescent="0.25">
      <c r="A92" s="54" t="s">
        <v>311</v>
      </c>
      <c r="B92" s="25">
        <v>0</v>
      </c>
      <c r="C92" s="25">
        <v>1083967.83</v>
      </c>
      <c r="D92" s="25">
        <v>1083967.83</v>
      </c>
      <c r="E92" s="25">
        <v>74975.327400000009</v>
      </c>
      <c r="F92" s="25">
        <v>74975.327400000009</v>
      </c>
      <c r="G92" s="25">
        <v>-218785.79</v>
      </c>
      <c r="H92" s="31"/>
    </row>
    <row r="93" spans="1:256" ht="15.2" customHeight="1" x14ac:dyDescent="0.25">
      <c r="A93" s="54" t="s">
        <v>312</v>
      </c>
      <c r="B93" s="25">
        <v>0</v>
      </c>
      <c r="C93" s="25">
        <v>0</v>
      </c>
      <c r="D93" s="25">
        <v>0</v>
      </c>
      <c r="E93" s="25">
        <v>0</v>
      </c>
      <c r="F93" s="25">
        <v>0</v>
      </c>
      <c r="G93" s="25">
        <v>0</v>
      </c>
      <c r="H93" s="31"/>
    </row>
    <row r="94" spans="1:256" ht="15.2" customHeight="1" x14ac:dyDescent="0.25">
      <c r="A94" s="54" t="s">
        <v>313</v>
      </c>
      <c r="B94" s="25">
        <v>0</v>
      </c>
      <c r="C94" s="25">
        <v>0</v>
      </c>
      <c r="D94" s="25">
        <v>0</v>
      </c>
      <c r="E94" s="25">
        <v>0</v>
      </c>
      <c r="F94" s="25">
        <v>0</v>
      </c>
      <c r="G94" s="25">
        <v>0</v>
      </c>
      <c r="H94" s="31"/>
    </row>
    <row r="95" spans="1:256" ht="15.2" customHeight="1" x14ac:dyDescent="0.25">
      <c r="A95" s="54" t="s">
        <v>314</v>
      </c>
      <c r="B95" s="25">
        <v>0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31"/>
    </row>
    <row r="96" spans="1:256" ht="15.2" customHeight="1" x14ac:dyDescent="0.25">
      <c r="A96" s="54" t="s">
        <v>315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1"/>
    </row>
    <row r="97" spans="1:8" ht="15.2" customHeight="1" x14ac:dyDescent="0.25">
      <c r="A97" s="54" t="s">
        <v>316</v>
      </c>
      <c r="B97" s="25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31"/>
    </row>
    <row r="98" spans="1:8" ht="15.2" customHeight="1" x14ac:dyDescent="0.25">
      <c r="A98" s="84" t="s">
        <v>317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1"/>
    </row>
    <row r="99" spans="1:8" ht="15.2" customHeight="1" x14ac:dyDescent="0.25">
      <c r="A99" s="54" t="s">
        <v>318</v>
      </c>
      <c r="B99" s="25">
        <v>0</v>
      </c>
      <c r="C99" s="25">
        <v>0</v>
      </c>
      <c r="D99" s="25">
        <v>0</v>
      </c>
      <c r="E99" s="25">
        <v>0</v>
      </c>
      <c r="F99" s="25">
        <v>0</v>
      </c>
      <c r="G99" s="25">
        <v>0</v>
      </c>
      <c r="H99" s="31"/>
    </row>
    <row r="100" spans="1:8" ht="15.2" customHeight="1" x14ac:dyDescent="0.25">
      <c r="A100" s="54" t="s">
        <v>319</v>
      </c>
      <c r="B100" s="25">
        <v>0</v>
      </c>
      <c r="C100" s="25">
        <v>0</v>
      </c>
      <c r="D100" s="25">
        <v>0</v>
      </c>
      <c r="E100" s="25">
        <v>0</v>
      </c>
      <c r="F100" s="25">
        <v>0</v>
      </c>
      <c r="G100" s="25">
        <v>0</v>
      </c>
      <c r="H100" s="31"/>
    </row>
    <row r="101" spans="1:8" ht="15.2" customHeight="1" x14ac:dyDescent="0.25">
      <c r="A101" s="54" t="s">
        <v>320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1"/>
    </row>
    <row r="102" spans="1:8" ht="15.2" customHeight="1" x14ac:dyDescent="0.25">
      <c r="A102" s="54" t="s">
        <v>321</v>
      </c>
      <c r="B102" s="25">
        <v>0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31"/>
    </row>
    <row r="103" spans="1:8" ht="15.2" customHeight="1" x14ac:dyDescent="0.25">
      <c r="A103" s="54" t="s">
        <v>322</v>
      </c>
      <c r="B103" s="25">
        <v>752578</v>
      </c>
      <c r="C103" s="25">
        <v>0</v>
      </c>
      <c r="D103" s="25">
        <v>752578</v>
      </c>
      <c r="E103" s="25">
        <v>752586</v>
      </c>
      <c r="F103" s="25">
        <v>752586</v>
      </c>
      <c r="G103" s="25">
        <v>-8</v>
      </c>
      <c r="H103" s="31"/>
    </row>
    <row r="104" spans="1:8" ht="15.2" customHeight="1" x14ac:dyDescent="0.25">
      <c r="A104" s="54" t="s">
        <v>323</v>
      </c>
      <c r="B104" s="25">
        <v>752578</v>
      </c>
      <c r="C104" s="25">
        <v>0</v>
      </c>
      <c r="D104" s="25">
        <v>752578</v>
      </c>
      <c r="E104" s="25">
        <v>752586</v>
      </c>
      <c r="F104" s="25">
        <v>752586</v>
      </c>
      <c r="G104" s="25">
        <v>-8</v>
      </c>
      <c r="H104" s="31"/>
    </row>
    <row r="105" spans="1:8" ht="15.2" customHeight="1" x14ac:dyDescent="0.25">
      <c r="A105" s="54" t="s">
        <v>324</v>
      </c>
      <c r="B105" s="25">
        <v>0</v>
      </c>
      <c r="C105" s="25">
        <v>0</v>
      </c>
      <c r="D105" s="25">
        <v>0</v>
      </c>
      <c r="E105" s="25">
        <v>0</v>
      </c>
      <c r="F105" s="25">
        <v>0</v>
      </c>
      <c r="G105" s="25">
        <v>0</v>
      </c>
      <c r="H105" s="31"/>
    </row>
    <row r="106" spans="1:8" ht="15.2" customHeight="1" x14ac:dyDescent="0.25">
      <c r="A106" s="54" t="s">
        <v>325</v>
      </c>
      <c r="B106" s="25">
        <v>0</v>
      </c>
      <c r="C106" s="25">
        <v>0</v>
      </c>
      <c r="D106" s="25">
        <v>0</v>
      </c>
      <c r="E106" s="25">
        <v>0</v>
      </c>
      <c r="F106" s="25">
        <v>0</v>
      </c>
      <c r="G106" s="25">
        <v>0</v>
      </c>
      <c r="H106" s="31"/>
    </row>
    <row r="107" spans="1:8" ht="15.2" customHeight="1" x14ac:dyDescent="0.25">
      <c r="A107" s="54" t="s">
        <v>326</v>
      </c>
      <c r="B107" s="25">
        <v>0</v>
      </c>
      <c r="C107" s="25">
        <v>0</v>
      </c>
      <c r="D107" s="25">
        <v>0</v>
      </c>
      <c r="E107" s="25">
        <v>0</v>
      </c>
      <c r="F107" s="25">
        <v>0</v>
      </c>
      <c r="G107" s="25">
        <v>0</v>
      </c>
      <c r="H107" s="31"/>
    </row>
    <row r="108" spans="1:8" ht="15.2" customHeight="1" x14ac:dyDescent="0.25">
      <c r="A108" s="54" t="s">
        <v>327</v>
      </c>
      <c r="B108" s="25">
        <v>0</v>
      </c>
      <c r="C108" s="25">
        <v>0</v>
      </c>
      <c r="D108" s="25">
        <v>0</v>
      </c>
      <c r="E108" s="25">
        <v>0</v>
      </c>
      <c r="F108" s="25">
        <v>0</v>
      </c>
      <c r="G108" s="25">
        <v>0</v>
      </c>
      <c r="H108" s="31"/>
    </row>
    <row r="109" spans="1:8" ht="15.2" customHeight="1" x14ac:dyDescent="0.25">
      <c r="A109" s="54" t="s">
        <v>328</v>
      </c>
      <c r="B109" s="25">
        <v>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31"/>
    </row>
    <row r="110" spans="1:8" ht="15.2" customHeight="1" x14ac:dyDescent="0.25">
      <c r="A110" s="54" t="s">
        <v>329</v>
      </c>
      <c r="B110" s="25">
        <v>0</v>
      </c>
      <c r="C110" s="25">
        <v>0</v>
      </c>
      <c r="D110" s="25">
        <v>0</v>
      </c>
      <c r="E110" s="25">
        <v>0</v>
      </c>
      <c r="F110" s="25">
        <v>0</v>
      </c>
      <c r="G110" s="25">
        <v>0</v>
      </c>
      <c r="H110" s="31"/>
    </row>
    <row r="111" spans="1:8" ht="15.2" customHeight="1" x14ac:dyDescent="0.25">
      <c r="A111" s="54" t="s">
        <v>330</v>
      </c>
      <c r="B111" s="25">
        <v>0</v>
      </c>
      <c r="C111" s="25">
        <v>0</v>
      </c>
      <c r="D111" s="25">
        <v>0</v>
      </c>
      <c r="E111" s="25">
        <v>0</v>
      </c>
      <c r="F111" s="25">
        <v>0</v>
      </c>
      <c r="G111" s="25">
        <v>0</v>
      </c>
      <c r="H111" s="31"/>
    </row>
    <row r="112" spans="1:8" ht="15.2" customHeight="1" x14ac:dyDescent="0.25">
      <c r="A112" s="54" t="s">
        <v>331</v>
      </c>
      <c r="B112" s="25">
        <v>0</v>
      </c>
      <c r="C112" s="25">
        <v>0</v>
      </c>
      <c r="D112" s="25">
        <v>0</v>
      </c>
      <c r="E112" s="25">
        <v>0</v>
      </c>
      <c r="F112" s="25">
        <v>0</v>
      </c>
      <c r="G112" s="25">
        <v>0</v>
      </c>
      <c r="H112" s="31"/>
    </row>
    <row r="113" spans="1:8" ht="15.2" customHeight="1" x14ac:dyDescent="0.25">
      <c r="A113" s="54" t="s">
        <v>332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1"/>
    </row>
    <row r="114" spans="1:8" ht="15.2" customHeight="1" x14ac:dyDescent="0.25">
      <c r="A114" s="54" t="s">
        <v>333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1"/>
    </row>
    <row r="115" spans="1:8" ht="15.2" customHeight="1" x14ac:dyDescent="0.25">
      <c r="A115" s="54" t="s">
        <v>334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1"/>
    </row>
    <row r="116" spans="1:8" ht="15.2" customHeight="1" x14ac:dyDescent="0.25">
      <c r="A116" s="54" t="s">
        <v>335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1"/>
    </row>
    <row r="117" spans="1:8" ht="15.2" customHeight="1" x14ac:dyDescent="0.25">
      <c r="A117" s="54" t="s">
        <v>336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1"/>
    </row>
    <row r="118" spans="1:8" ht="15.2" customHeight="1" x14ac:dyDescent="0.25">
      <c r="A118" s="54" t="s">
        <v>337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1"/>
    </row>
    <row r="119" spans="1:8" ht="15.2" customHeight="1" x14ac:dyDescent="0.25">
      <c r="A119" s="54" t="s">
        <v>338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1"/>
    </row>
    <row r="120" spans="1:8" ht="15.2" customHeight="1" x14ac:dyDescent="0.25">
      <c r="A120" s="54" t="s">
        <v>339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1"/>
    </row>
    <row r="121" spans="1:8" ht="15.2" customHeight="1" x14ac:dyDescent="0.25">
      <c r="A121" s="54" t="s">
        <v>340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1"/>
    </row>
    <row r="122" spans="1:8" ht="15.2" customHeight="1" x14ac:dyDescent="0.25">
      <c r="A122" s="54" t="s">
        <v>341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1"/>
    </row>
    <row r="123" spans="1:8" ht="15.2" customHeight="1" x14ac:dyDescent="0.25">
      <c r="A123" s="54" t="s">
        <v>342</v>
      </c>
      <c r="B123" s="25">
        <v>0</v>
      </c>
      <c r="C123" s="25">
        <v>0</v>
      </c>
      <c r="D123" s="25">
        <v>0</v>
      </c>
      <c r="E123" s="25">
        <v>0</v>
      </c>
      <c r="F123" s="25">
        <v>0</v>
      </c>
      <c r="G123" s="25">
        <v>0</v>
      </c>
      <c r="H123" s="31"/>
    </row>
    <row r="124" spans="1:8" ht="15.2" customHeight="1" x14ac:dyDescent="0.25">
      <c r="A124" s="54" t="s">
        <v>343</v>
      </c>
      <c r="B124" s="25">
        <v>0</v>
      </c>
      <c r="C124" s="25">
        <v>0</v>
      </c>
      <c r="D124" s="25">
        <v>0</v>
      </c>
      <c r="E124" s="25">
        <v>0</v>
      </c>
      <c r="F124" s="25">
        <v>0</v>
      </c>
      <c r="G124" s="25">
        <v>0</v>
      </c>
      <c r="H124" s="31"/>
    </row>
    <row r="125" spans="1:8" ht="15.2" customHeight="1" x14ac:dyDescent="0.25">
      <c r="A125" s="54" t="s">
        <v>344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1"/>
    </row>
    <row r="126" spans="1:8" ht="15.2" customHeight="1" x14ac:dyDescent="0.25">
      <c r="A126" s="54" t="s">
        <v>345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1"/>
    </row>
    <row r="127" spans="1:8" ht="15.2" customHeight="1" x14ac:dyDescent="0.25">
      <c r="A127" s="54" t="s">
        <v>346</v>
      </c>
      <c r="B127" s="25">
        <v>0</v>
      </c>
      <c r="C127" s="25">
        <v>0</v>
      </c>
      <c r="D127" s="25">
        <v>0</v>
      </c>
      <c r="E127" s="25">
        <v>0</v>
      </c>
      <c r="F127" s="25">
        <v>0</v>
      </c>
      <c r="G127" s="25">
        <v>0</v>
      </c>
      <c r="H127" s="31"/>
    </row>
    <row r="128" spans="1:8" ht="15.2" customHeight="1" x14ac:dyDescent="0.25">
      <c r="A128" s="54" t="s">
        <v>347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1"/>
    </row>
    <row r="129" spans="1:8" ht="15.2" customHeight="1" x14ac:dyDescent="0.25">
      <c r="A129" s="54" t="s">
        <v>348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1"/>
    </row>
    <row r="130" spans="1:8" ht="15.2" customHeight="1" x14ac:dyDescent="0.25">
      <c r="A130" s="54" t="s">
        <v>349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1"/>
    </row>
    <row r="131" spans="1:8" ht="15.2" customHeight="1" x14ac:dyDescent="0.25">
      <c r="A131" s="54" t="s">
        <v>350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1"/>
    </row>
    <row r="132" spans="1:8" ht="15.2" customHeight="1" x14ac:dyDescent="0.25">
      <c r="A132" s="54" t="s">
        <v>351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1"/>
    </row>
    <row r="133" spans="1:8" ht="15.2" customHeight="1" x14ac:dyDescent="0.25">
      <c r="A133" s="54" t="s">
        <v>352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1"/>
    </row>
    <row r="134" spans="1:8" ht="15.2" customHeight="1" x14ac:dyDescent="0.25">
      <c r="A134" s="54" t="s">
        <v>353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1"/>
    </row>
    <row r="135" spans="1:8" ht="15.2" customHeight="1" x14ac:dyDescent="0.25">
      <c r="A135" s="54" t="s">
        <v>354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1"/>
    </row>
    <row r="136" spans="1:8" ht="15.2" customHeight="1" x14ac:dyDescent="0.25">
      <c r="A136" s="54" t="s">
        <v>355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1"/>
    </row>
    <row r="137" spans="1:8" ht="15.2" customHeight="1" x14ac:dyDescent="0.25">
      <c r="A137" s="54" t="s">
        <v>356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1"/>
    </row>
    <row r="138" spans="1:8" ht="15.2" customHeight="1" x14ac:dyDescent="0.25">
      <c r="A138" s="54" t="s">
        <v>357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1"/>
    </row>
    <row r="139" spans="1:8" ht="15.2" customHeight="1" x14ac:dyDescent="0.25">
      <c r="A139" s="54" t="s">
        <v>358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1"/>
    </row>
    <row r="140" spans="1:8" ht="15.2" customHeight="1" x14ac:dyDescent="0.25">
      <c r="A140" s="54" t="s">
        <v>359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1"/>
    </row>
    <row r="141" spans="1:8" ht="15.2" customHeight="1" x14ac:dyDescent="0.25">
      <c r="A141" s="54" t="s">
        <v>360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1"/>
    </row>
    <row r="142" spans="1:8" ht="15.2" customHeight="1" x14ac:dyDescent="0.25">
      <c r="A142" s="54" t="s">
        <v>361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1"/>
    </row>
    <row r="143" spans="1:8" ht="15.2" customHeight="1" x14ac:dyDescent="0.25">
      <c r="A143" s="54" t="s">
        <v>362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1"/>
    </row>
    <row r="144" spans="1:8" ht="15.2" customHeight="1" x14ac:dyDescent="0.25">
      <c r="A144" s="54" t="s">
        <v>363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1"/>
    </row>
    <row r="145" spans="1:8" ht="15.2" customHeight="1" x14ac:dyDescent="0.25">
      <c r="A145" s="54" t="s">
        <v>364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1"/>
    </row>
    <row r="146" spans="1:8" ht="15.2" customHeight="1" x14ac:dyDescent="0.25">
      <c r="A146" s="54" t="s">
        <v>365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1"/>
    </row>
    <row r="147" spans="1:8" ht="15.2" customHeight="1" x14ac:dyDescent="0.25">
      <c r="A147" s="54" t="s">
        <v>366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1"/>
    </row>
    <row r="148" spans="1:8" ht="15.2" customHeight="1" x14ac:dyDescent="0.25">
      <c r="A148" s="54" t="s">
        <v>367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1"/>
    </row>
    <row r="149" spans="1:8" ht="15.2" customHeight="1" x14ac:dyDescent="0.25">
      <c r="A149" s="54" t="s">
        <v>368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1"/>
    </row>
    <row r="150" spans="1:8" ht="15.2" customHeight="1" x14ac:dyDescent="0.25">
      <c r="A150" s="54" t="s">
        <v>369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1"/>
    </row>
    <row r="151" spans="1:8" ht="15.2" customHeight="1" x14ac:dyDescent="0.25">
      <c r="A151" s="54" t="s">
        <v>370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1"/>
    </row>
    <row r="152" spans="1:8" ht="15.2" customHeight="1" x14ac:dyDescent="0.25">
      <c r="A152" s="54" t="s">
        <v>371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1"/>
    </row>
    <row r="153" spans="1:8" ht="15.2" customHeight="1" x14ac:dyDescent="0.25">
      <c r="A153" s="54" t="s">
        <v>372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1"/>
    </row>
    <row r="154" spans="1:8" ht="15.2" customHeight="1" x14ac:dyDescent="0.25">
      <c r="A154" s="84" t="s">
        <v>373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1"/>
    </row>
    <row r="155" spans="1:8" ht="15.2" customHeight="1" x14ac:dyDescent="0.25">
      <c r="A155" s="54" t="s">
        <v>374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1"/>
    </row>
    <row r="156" spans="1:8" ht="15.2" customHeight="1" x14ac:dyDescent="0.25">
      <c r="A156" s="54" t="s">
        <v>375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1"/>
    </row>
    <row r="157" spans="1:8" ht="15.2" customHeight="1" x14ac:dyDescent="0.25">
      <c r="A157" s="54" t="s">
        <v>376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1"/>
    </row>
    <row r="158" spans="1:8" ht="14.45" customHeight="1" x14ac:dyDescent="0.25">
      <c r="A158" s="84"/>
      <c r="B158" s="59"/>
      <c r="C158" s="59"/>
      <c r="D158" s="59"/>
      <c r="E158" s="59"/>
      <c r="F158" s="59"/>
      <c r="G158" s="59"/>
      <c r="H158" s="31"/>
    </row>
    <row r="159" spans="1:8" ht="15.2" customHeight="1" x14ac:dyDescent="0.25">
      <c r="A159" s="85" t="s">
        <v>378</v>
      </c>
      <c r="B159" s="32">
        <f>+B84+B9</f>
        <v>74942977</v>
      </c>
      <c r="C159" s="32">
        <f>+C84+C9</f>
        <v>3660951.5</v>
      </c>
      <c r="D159" s="32">
        <f>+B159+C159</f>
        <v>78603928.5</v>
      </c>
      <c r="E159" s="32">
        <f>+E9+E84</f>
        <v>76720102.602899998</v>
      </c>
      <c r="F159" s="32">
        <f>+F9+F84</f>
        <v>76720102.602899998</v>
      </c>
      <c r="G159" s="32">
        <f>+D159-B159</f>
        <v>3660951.5</v>
      </c>
      <c r="H159" s="31"/>
    </row>
    <row r="160" spans="1:8" ht="14.45" customHeight="1" x14ac:dyDescent="0.25">
      <c r="A160" s="60"/>
      <c r="B160" s="68"/>
      <c r="C160" s="68"/>
      <c r="D160" s="68"/>
      <c r="E160" s="68"/>
      <c r="F160" s="68"/>
      <c r="G160" s="68"/>
      <c r="H160" s="31"/>
    </row>
    <row r="161" spans="1:7" x14ac:dyDescent="0.25">
      <c r="A161" s="22"/>
      <c r="B161" s="22"/>
      <c r="C161" s="22"/>
      <c r="D161" s="22"/>
      <c r="E161" s="22"/>
      <c r="F161" s="22"/>
      <c r="G161" s="22"/>
    </row>
    <row r="162" spans="1:7" x14ac:dyDescent="0.25">
      <c r="B162" s="146"/>
      <c r="C162" s="146"/>
      <c r="D162" s="147"/>
      <c r="E162" s="145"/>
    </row>
    <row r="163" spans="1:7" x14ac:dyDescent="0.25">
      <c r="B163" s="145"/>
      <c r="C163" s="145"/>
      <c r="D163" s="146"/>
      <c r="E163" s="146"/>
    </row>
    <row r="164" spans="1:7" x14ac:dyDescent="0.25">
      <c r="D164" s="141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  <pageSetup scale="4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8"/>
  <sheetViews>
    <sheetView workbookViewId="0">
      <selection activeCell="E31" sqref="E31"/>
    </sheetView>
  </sheetViews>
  <sheetFormatPr baseColWidth="10" defaultRowHeight="15" x14ac:dyDescent="0.2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 x14ac:dyDescent="0.25">
      <c r="A1" s="179" t="s">
        <v>385</v>
      </c>
      <c r="B1" s="179"/>
      <c r="C1" s="179"/>
      <c r="D1" s="179"/>
      <c r="E1" s="179"/>
      <c r="F1" s="179"/>
      <c r="G1" s="179"/>
    </row>
    <row r="2" spans="1:8" ht="14.45" customHeight="1" x14ac:dyDescent="0.25">
      <c r="A2" s="156" t="s">
        <v>7</v>
      </c>
      <c r="B2" s="157"/>
      <c r="C2" s="157"/>
      <c r="D2" s="157"/>
      <c r="E2" s="157"/>
      <c r="F2" s="157"/>
      <c r="G2" s="158"/>
      <c r="H2" s="31"/>
    </row>
    <row r="3" spans="1:8" ht="14.45" customHeight="1" x14ac:dyDescent="0.25">
      <c r="A3" s="162" t="s">
        <v>301</v>
      </c>
      <c r="B3" s="163"/>
      <c r="C3" s="163"/>
      <c r="D3" s="163"/>
      <c r="E3" s="163"/>
      <c r="F3" s="163"/>
      <c r="G3" s="164"/>
      <c r="H3" s="31"/>
    </row>
    <row r="4" spans="1:8" ht="14.45" customHeight="1" x14ac:dyDescent="0.25">
      <c r="A4" s="162" t="s">
        <v>386</v>
      </c>
      <c r="B4" s="163"/>
      <c r="C4" s="163"/>
      <c r="D4" s="163"/>
      <c r="E4" s="163"/>
      <c r="F4" s="163"/>
      <c r="G4" s="164"/>
      <c r="H4" s="31"/>
    </row>
    <row r="5" spans="1:8" ht="14.45" customHeight="1" x14ac:dyDescent="0.25">
      <c r="A5" s="162" t="s">
        <v>171</v>
      </c>
      <c r="B5" s="163"/>
      <c r="C5" s="163"/>
      <c r="D5" s="163"/>
      <c r="E5" s="163"/>
      <c r="F5" s="163"/>
      <c r="G5" s="164"/>
      <c r="H5" s="31"/>
    </row>
    <row r="6" spans="1:8" ht="14.45" customHeight="1" x14ac:dyDescent="0.25">
      <c r="A6" s="172" t="s">
        <v>14</v>
      </c>
      <c r="B6" s="173"/>
      <c r="C6" s="173"/>
      <c r="D6" s="173"/>
      <c r="E6" s="173"/>
      <c r="F6" s="173"/>
      <c r="G6" s="174"/>
      <c r="H6" s="31"/>
    </row>
    <row r="7" spans="1:8" ht="14.45" customHeight="1" x14ac:dyDescent="0.25">
      <c r="A7" s="180" t="s">
        <v>188</v>
      </c>
      <c r="B7" s="183" t="s">
        <v>379</v>
      </c>
      <c r="C7" s="183"/>
      <c r="D7" s="183"/>
      <c r="E7" s="183"/>
      <c r="F7" s="183"/>
      <c r="G7" s="178" t="s">
        <v>384</v>
      </c>
      <c r="H7" s="31"/>
    </row>
    <row r="8" spans="1:8" ht="30.2" customHeight="1" x14ac:dyDescent="0.25">
      <c r="A8" s="182"/>
      <c r="B8" s="87" t="s">
        <v>380</v>
      </c>
      <c r="C8" s="43" t="s">
        <v>296</v>
      </c>
      <c r="D8" s="87" t="s">
        <v>297</v>
      </c>
      <c r="E8" s="87" t="s">
        <v>226</v>
      </c>
      <c r="F8" s="87" t="s">
        <v>228</v>
      </c>
      <c r="G8" s="178"/>
      <c r="H8" s="31"/>
    </row>
    <row r="9" spans="1:8" ht="15.2" customHeight="1" x14ac:dyDescent="0.25">
      <c r="A9" s="53" t="s">
        <v>387</v>
      </c>
      <c r="B9" s="73">
        <v>23635788</v>
      </c>
      <c r="C9" s="73">
        <v>3180713.02</v>
      </c>
      <c r="D9" s="73">
        <v>27296731.5</v>
      </c>
      <c r="E9" s="73">
        <v>25412897.602899991</v>
      </c>
      <c r="F9" s="73">
        <v>25412897.602899991</v>
      </c>
      <c r="G9" s="73">
        <f>+GASTO_NE_T4-GASTO_NE_T3</f>
        <v>-1883833.897100009</v>
      </c>
      <c r="H9" s="31"/>
    </row>
    <row r="10" spans="1:8" x14ac:dyDescent="0.25">
      <c r="A10" s="54" t="s">
        <v>388</v>
      </c>
      <c r="B10" s="88">
        <v>0</v>
      </c>
      <c r="C10" s="88">
        <v>0</v>
      </c>
      <c r="D10" s="88">
        <v>0</v>
      </c>
      <c r="E10" s="88">
        <v>0</v>
      </c>
      <c r="F10" s="88">
        <v>0</v>
      </c>
      <c r="G10" s="88">
        <v>0</v>
      </c>
      <c r="H10" s="31"/>
    </row>
    <row r="11" spans="1:8" x14ac:dyDescent="0.25">
      <c r="A11" s="54" t="s">
        <v>389</v>
      </c>
      <c r="B11" s="88">
        <v>23635788</v>
      </c>
      <c r="C11" s="88">
        <v>3180713.02</v>
      </c>
      <c r="D11" s="88">
        <v>26816501.02</v>
      </c>
      <c r="E11" s="88">
        <v>34154755.280000001</v>
      </c>
      <c r="F11" s="88">
        <v>34154754.880000003</v>
      </c>
      <c r="G11" s="73">
        <f>+GASTO_NE_T4-GASTO_NE_T3</f>
        <v>-1883833.897100009</v>
      </c>
      <c r="H11" s="31"/>
    </row>
    <row r="12" spans="1:8" ht="15.2" customHeight="1" x14ac:dyDescent="0.25">
      <c r="A12" s="86" t="s">
        <v>153</v>
      </c>
      <c r="B12" s="59"/>
      <c r="C12" s="59"/>
      <c r="D12" s="59"/>
      <c r="E12" s="59"/>
      <c r="F12" s="59"/>
      <c r="G12" s="59"/>
      <c r="H12" s="31"/>
    </row>
    <row r="13" spans="1:8" ht="15.2" customHeight="1" x14ac:dyDescent="0.25">
      <c r="A13" s="55" t="s">
        <v>390</v>
      </c>
      <c r="B13" s="32">
        <v>51307197</v>
      </c>
      <c r="C13" s="32">
        <v>0</v>
      </c>
      <c r="D13" s="32">
        <v>51307197</v>
      </c>
      <c r="E13" s="32">
        <v>51307197</v>
      </c>
      <c r="F13" s="32">
        <v>51307197</v>
      </c>
      <c r="G13" s="73">
        <v>0</v>
      </c>
      <c r="H13" s="31"/>
    </row>
    <row r="14" spans="1:8" x14ac:dyDescent="0.25">
      <c r="A14" s="54" t="s">
        <v>388</v>
      </c>
      <c r="B14" s="88">
        <v>0</v>
      </c>
      <c r="C14" s="88">
        <v>0</v>
      </c>
      <c r="D14" s="88">
        <v>0</v>
      </c>
      <c r="E14" s="88">
        <v>0</v>
      </c>
      <c r="F14" s="88">
        <v>0</v>
      </c>
      <c r="G14" s="88">
        <v>0</v>
      </c>
      <c r="H14" s="31"/>
    </row>
    <row r="15" spans="1:8" x14ac:dyDescent="0.25">
      <c r="A15" s="54" t="s">
        <v>389</v>
      </c>
      <c r="B15" s="88">
        <v>51307197</v>
      </c>
      <c r="C15" s="88">
        <v>0</v>
      </c>
      <c r="D15" s="88">
        <v>51307197</v>
      </c>
      <c r="E15" s="88">
        <v>51307197</v>
      </c>
      <c r="F15" s="88">
        <v>51307197</v>
      </c>
      <c r="G15" s="88">
        <v>0</v>
      </c>
      <c r="H15" s="31"/>
    </row>
    <row r="16" spans="1:8" ht="15.2" customHeight="1" x14ac:dyDescent="0.25">
      <c r="A16" s="86" t="s">
        <v>153</v>
      </c>
      <c r="B16" s="59"/>
      <c r="C16" s="59"/>
      <c r="D16" s="59"/>
      <c r="E16" s="59"/>
      <c r="F16" s="59"/>
      <c r="G16" s="59"/>
      <c r="H16" s="31"/>
    </row>
    <row r="17" spans="1:8" ht="15.2" customHeight="1" x14ac:dyDescent="0.25">
      <c r="A17" s="55" t="s">
        <v>378</v>
      </c>
      <c r="B17" s="32">
        <v>74942985</v>
      </c>
      <c r="C17" s="32">
        <v>3180713.02</v>
      </c>
      <c r="D17" s="32">
        <v>78123698.019999996</v>
      </c>
      <c r="E17" s="32">
        <v>79460173.980000004</v>
      </c>
      <c r="F17" s="32">
        <v>79460173.569999993</v>
      </c>
      <c r="G17" s="32">
        <f>+GASTO_NE_T6</f>
        <v>-1883833.897100009</v>
      </c>
      <c r="H17" s="31"/>
    </row>
    <row r="18" spans="1:8" ht="14.45" customHeight="1" x14ac:dyDescent="0.25">
      <c r="A18" s="60"/>
      <c r="B18" s="60"/>
      <c r="C18" s="60"/>
      <c r="D18" s="60"/>
      <c r="E18" s="60"/>
      <c r="F18" s="60"/>
      <c r="G18" s="60"/>
      <c r="H18" s="31"/>
    </row>
    <row r="19" spans="1:8" ht="14.45" customHeight="1" x14ac:dyDescent="0.25">
      <c r="A19" s="22"/>
      <c r="B19" s="22"/>
      <c r="C19" s="22"/>
      <c r="D19" s="22"/>
      <c r="E19" s="22"/>
      <c r="F19" s="22"/>
      <c r="G19" s="22"/>
    </row>
    <row r="20" spans="1:8" ht="14.45" customHeight="1" x14ac:dyDescent="0.25"/>
    <row r="21" spans="1:8" ht="14.45" customHeight="1" x14ac:dyDescent="0.25"/>
    <row r="22" spans="1:8" ht="14.45" customHeight="1" x14ac:dyDescent="0.25"/>
    <row r="23" spans="1:8" ht="14.45" customHeight="1" x14ac:dyDescent="0.25"/>
    <row r="24" spans="1:8" ht="14.45" customHeight="1" x14ac:dyDescent="0.25"/>
    <row r="25" spans="1:8" ht="14.45" customHeight="1" x14ac:dyDescent="0.25"/>
    <row r="26" spans="1:8" ht="14.45" customHeight="1" x14ac:dyDescent="0.25"/>
    <row r="27" spans="1:8" ht="14.45" customHeight="1" x14ac:dyDescent="0.25"/>
    <row r="28" spans="1:8" ht="14.45" customHeight="1" x14ac:dyDescent="0.25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  <pageSetup scale="6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79"/>
  <sheetViews>
    <sheetView topLeftCell="A4" workbookViewId="0">
      <selection activeCell="D20" sqref="D20"/>
    </sheetView>
  </sheetViews>
  <sheetFormatPr baseColWidth="10" defaultRowHeight="15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 x14ac:dyDescent="0.25">
      <c r="A1" s="187" t="s">
        <v>391</v>
      </c>
      <c r="B1" s="188"/>
      <c r="C1" s="188"/>
      <c r="D1" s="188"/>
      <c r="E1" s="188"/>
      <c r="F1" s="188"/>
      <c r="G1" s="188"/>
      <c r="H1" s="31"/>
    </row>
    <row r="2" spans="1:8" ht="14.45" customHeight="1" x14ac:dyDescent="0.25">
      <c r="A2" s="156" t="s">
        <v>7</v>
      </c>
      <c r="B2" s="157"/>
      <c r="C2" s="157"/>
      <c r="D2" s="157"/>
      <c r="E2" s="157"/>
      <c r="F2" s="157"/>
      <c r="G2" s="158"/>
      <c r="H2" s="31"/>
    </row>
    <row r="3" spans="1:8" ht="14.45" customHeight="1" x14ac:dyDescent="0.25">
      <c r="A3" s="162" t="s">
        <v>392</v>
      </c>
      <c r="B3" s="163"/>
      <c r="C3" s="163"/>
      <c r="D3" s="163"/>
      <c r="E3" s="163"/>
      <c r="F3" s="163"/>
      <c r="G3" s="164"/>
      <c r="H3" s="31"/>
    </row>
    <row r="4" spans="1:8" ht="14.45" customHeight="1" x14ac:dyDescent="0.25">
      <c r="A4" s="162" t="s">
        <v>393</v>
      </c>
      <c r="B4" s="163"/>
      <c r="C4" s="163"/>
      <c r="D4" s="163"/>
      <c r="E4" s="163"/>
      <c r="F4" s="163"/>
      <c r="G4" s="164"/>
      <c r="H4" s="31"/>
    </row>
    <row r="5" spans="1:8" ht="14.45" customHeight="1" x14ac:dyDescent="0.25">
      <c r="A5" s="162" t="s">
        <v>171</v>
      </c>
      <c r="B5" s="163"/>
      <c r="C5" s="163"/>
      <c r="D5" s="163"/>
      <c r="E5" s="163"/>
      <c r="F5" s="163"/>
      <c r="G5" s="164"/>
      <c r="H5" s="31"/>
    </row>
    <row r="6" spans="1:8" ht="14.45" customHeight="1" x14ac:dyDescent="0.25">
      <c r="A6" s="172" t="s">
        <v>14</v>
      </c>
      <c r="B6" s="173"/>
      <c r="C6" s="173"/>
      <c r="D6" s="173"/>
      <c r="E6" s="173"/>
      <c r="F6" s="173"/>
      <c r="G6" s="174"/>
      <c r="H6" s="31"/>
    </row>
    <row r="7" spans="1:8" ht="14.45" customHeight="1" x14ac:dyDescent="0.25">
      <c r="A7" s="158" t="s">
        <v>188</v>
      </c>
      <c r="B7" s="184" t="s">
        <v>379</v>
      </c>
      <c r="C7" s="185"/>
      <c r="D7" s="185"/>
      <c r="E7" s="185"/>
      <c r="F7" s="186"/>
      <c r="G7" s="178" t="s">
        <v>431</v>
      </c>
      <c r="H7" s="31"/>
    </row>
    <row r="8" spans="1:8" ht="30.95" customHeight="1" x14ac:dyDescent="0.25">
      <c r="A8" s="174"/>
      <c r="B8" s="87" t="s">
        <v>380</v>
      </c>
      <c r="C8" s="43" t="s">
        <v>430</v>
      </c>
      <c r="D8" s="87" t="s">
        <v>382</v>
      </c>
      <c r="E8" s="87" t="s">
        <v>226</v>
      </c>
      <c r="F8" s="87" t="s">
        <v>228</v>
      </c>
      <c r="G8" s="178"/>
      <c r="H8" s="31"/>
    </row>
    <row r="9" spans="1:8" ht="15.2" customHeight="1" x14ac:dyDescent="0.25">
      <c r="A9" s="53" t="s">
        <v>394</v>
      </c>
      <c r="B9" s="73">
        <v>23635788</v>
      </c>
      <c r="C9" s="73">
        <v>3180713.02</v>
      </c>
      <c r="D9" s="73">
        <v>27296731.5</v>
      </c>
      <c r="E9" s="73">
        <v>25412897.602899991</v>
      </c>
      <c r="F9" s="73">
        <v>25412897.602899991</v>
      </c>
      <c r="G9" s="73">
        <f>+E9-D9</f>
        <v>-1883833.897100009</v>
      </c>
      <c r="H9" s="31"/>
    </row>
    <row r="10" spans="1:8" ht="15.2" customHeight="1" x14ac:dyDescent="0.25">
      <c r="A10" s="54" t="s">
        <v>395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1"/>
    </row>
    <row r="11" spans="1:8" ht="15.2" customHeight="1" x14ac:dyDescent="0.25">
      <c r="A11" s="54" t="s">
        <v>396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1"/>
    </row>
    <row r="12" spans="1:8" ht="15.2" customHeight="1" x14ac:dyDescent="0.25">
      <c r="A12" s="54" t="s">
        <v>397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1"/>
    </row>
    <row r="13" spans="1:8" ht="15.2" customHeight="1" x14ac:dyDescent="0.25">
      <c r="A13" s="54" t="s">
        <v>398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 x14ac:dyDescent="0.25">
      <c r="A14" s="54" t="s">
        <v>399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8" ht="15.2" customHeight="1" x14ac:dyDescent="0.25">
      <c r="A15" s="54" t="s">
        <v>400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1"/>
    </row>
    <row r="16" spans="1:8" ht="15.2" customHeight="1" x14ac:dyDescent="0.25">
      <c r="A16" s="54" t="s">
        <v>401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 x14ac:dyDescent="0.25">
      <c r="A17" s="54" t="s">
        <v>402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/>
    </row>
    <row r="18" spans="1:8" ht="15.2" customHeight="1" x14ac:dyDescent="0.25">
      <c r="A18" s="54" t="s">
        <v>403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1"/>
    </row>
    <row r="19" spans="1:8" ht="15.2" customHeight="1" x14ac:dyDescent="0.25">
      <c r="A19" s="54" t="s">
        <v>404</v>
      </c>
      <c r="B19" s="25">
        <v>23635788</v>
      </c>
      <c r="C19" s="25">
        <v>3180713.02</v>
      </c>
      <c r="D19" s="25">
        <v>27296731.5</v>
      </c>
      <c r="E19" s="25">
        <v>25412897.602899991</v>
      </c>
      <c r="F19" s="25">
        <v>25412897.602899991</v>
      </c>
      <c r="G19" s="25">
        <v>-7338254.2599999998</v>
      </c>
      <c r="H19" s="31"/>
    </row>
    <row r="20" spans="1:8" ht="15.2" customHeight="1" x14ac:dyDescent="0.25">
      <c r="A20" s="54" t="s">
        <v>405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1"/>
    </row>
    <row r="21" spans="1:8" ht="15.2" customHeight="1" x14ac:dyDescent="0.25">
      <c r="A21" s="54" t="s">
        <v>406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1"/>
    </row>
    <row r="22" spans="1:8" ht="15.2" customHeight="1" x14ac:dyDescent="0.25">
      <c r="A22" s="54" t="s">
        <v>407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1"/>
    </row>
    <row r="23" spans="1:8" ht="15.2" customHeight="1" x14ac:dyDescent="0.25">
      <c r="A23" s="54" t="s">
        <v>408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 x14ac:dyDescent="0.25">
      <c r="A24" s="54" t="s">
        <v>409</v>
      </c>
      <c r="B24" s="25">
        <v>23635788</v>
      </c>
      <c r="C24" s="25">
        <v>3180713.02</v>
      </c>
      <c r="D24" s="25">
        <v>27296731.5</v>
      </c>
      <c r="E24" s="25">
        <v>25412897.602899991</v>
      </c>
      <c r="F24" s="25">
        <v>25412897.602899991</v>
      </c>
      <c r="G24" s="25">
        <v>-7338254.2599999998</v>
      </c>
      <c r="H24" s="31"/>
    </row>
    <row r="25" spans="1:8" ht="15.2" customHeight="1" x14ac:dyDescent="0.25">
      <c r="A25" s="54" t="s">
        <v>410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 x14ac:dyDescent="0.25">
      <c r="A26" s="54" t="s">
        <v>411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 x14ac:dyDescent="0.25">
      <c r="A27" s="54" t="s">
        <v>412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 x14ac:dyDescent="0.25">
      <c r="A28" s="89" t="s">
        <v>413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1"/>
    </row>
    <row r="29" spans="1:8" ht="15.2" customHeight="1" x14ac:dyDescent="0.25">
      <c r="A29" s="54" t="s">
        <v>414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1"/>
    </row>
    <row r="30" spans="1:8" ht="15.2" customHeight="1" x14ac:dyDescent="0.25">
      <c r="A30" s="54" t="s">
        <v>415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1"/>
    </row>
    <row r="31" spans="1:8" ht="15.2" customHeight="1" x14ac:dyDescent="0.25">
      <c r="A31" s="54" t="s">
        <v>416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1"/>
    </row>
    <row r="32" spans="1:8" ht="15.2" customHeight="1" x14ac:dyDescent="0.25">
      <c r="A32" s="54" t="s">
        <v>417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1"/>
    </row>
    <row r="33" spans="1:8" ht="15.2" customHeight="1" x14ac:dyDescent="0.25">
      <c r="A33" s="54" t="s">
        <v>418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1"/>
    </row>
    <row r="34" spans="1:8" ht="15.2" customHeight="1" x14ac:dyDescent="0.25">
      <c r="A34" s="54" t="s">
        <v>419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1"/>
    </row>
    <row r="35" spans="1:8" ht="15.2" customHeight="1" x14ac:dyDescent="0.25">
      <c r="A35" s="54" t="s">
        <v>420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1"/>
    </row>
    <row r="36" spans="1:8" ht="15.2" customHeight="1" x14ac:dyDescent="0.25">
      <c r="A36" s="54" t="s">
        <v>421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1"/>
    </row>
    <row r="37" spans="1:8" ht="30.2" customHeight="1" x14ac:dyDescent="0.25">
      <c r="A37" s="89" t="s">
        <v>422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1"/>
    </row>
    <row r="38" spans="1:8" x14ac:dyDescent="0.25">
      <c r="A38" s="89" t="s">
        <v>423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1"/>
    </row>
    <row r="39" spans="1:8" ht="30.2" customHeight="1" x14ac:dyDescent="0.25">
      <c r="A39" s="89" t="s">
        <v>424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1"/>
    </row>
    <row r="40" spans="1:8" x14ac:dyDescent="0.25">
      <c r="A40" s="89" t="s">
        <v>425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1"/>
    </row>
    <row r="41" spans="1:8" x14ac:dyDescent="0.25">
      <c r="A41" s="89" t="s">
        <v>426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1"/>
    </row>
    <row r="42" spans="1:8" ht="14.45" customHeight="1" x14ac:dyDescent="0.25">
      <c r="A42" s="89"/>
      <c r="B42" s="82"/>
      <c r="C42" s="82"/>
      <c r="D42" s="82"/>
      <c r="E42" s="82"/>
      <c r="F42" s="82"/>
      <c r="G42" s="82"/>
      <c r="H42" s="31"/>
    </row>
    <row r="43" spans="1:8" ht="15.2" customHeight="1" x14ac:dyDescent="0.25">
      <c r="A43" s="55" t="s">
        <v>427</v>
      </c>
      <c r="B43" s="32">
        <v>51307197</v>
      </c>
      <c r="C43" s="32">
        <v>0</v>
      </c>
      <c r="D43" s="32">
        <v>51307197</v>
      </c>
      <c r="E43" s="32">
        <v>45305418.700000003</v>
      </c>
      <c r="F43" s="32">
        <v>45305418.689999998</v>
      </c>
      <c r="G43" s="32">
        <v>6001778.2999999998</v>
      </c>
      <c r="H43" s="31"/>
    </row>
    <row r="44" spans="1:8" ht="15.2" customHeight="1" x14ac:dyDescent="0.25">
      <c r="A44" s="54" t="s">
        <v>428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1"/>
    </row>
    <row r="45" spans="1:8" x14ac:dyDescent="0.25">
      <c r="A45" s="89" t="s">
        <v>396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1"/>
    </row>
    <row r="46" spans="1:8" x14ac:dyDescent="0.25">
      <c r="A46" s="89" t="s">
        <v>397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1"/>
    </row>
    <row r="47" spans="1:8" x14ac:dyDescent="0.25">
      <c r="A47" s="89" t="s">
        <v>398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1"/>
    </row>
    <row r="48" spans="1:8" x14ac:dyDescent="0.25">
      <c r="A48" s="89" t="s">
        <v>399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1"/>
    </row>
    <row r="49" spans="1:8" x14ac:dyDescent="0.25">
      <c r="A49" s="89" t="s">
        <v>400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1"/>
    </row>
    <row r="50" spans="1:8" x14ac:dyDescent="0.25">
      <c r="A50" s="89" t="s">
        <v>401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1"/>
    </row>
    <row r="51" spans="1:8" x14ac:dyDescent="0.25">
      <c r="A51" s="89" t="s">
        <v>402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1"/>
    </row>
    <row r="52" spans="1:8" x14ac:dyDescent="0.25">
      <c r="A52" s="89" t="s">
        <v>403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1"/>
    </row>
    <row r="53" spans="1:8" ht="15.2" customHeight="1" x14ac:dyDescent="0.25">
      <c r="A53" s="54" t="s">
        <v>404</v>
      </c>
      <c r="B53" s="25">
        <v>51307197</v>
      </c>
      <c r="C53" s="25">
        <v>0</v>
      </c>
      <c r="D53" s="25">
        <v>51307197</v>
      </c>
      <c r="E53" s="25">
        <v>51307197</v>
      </c>
      <c r="F53" s="25">
        <v>51307197</v>
      </c>
      <c r="G53" s="25">
        <v>6001778.2999999998</v>
      </c>
      <c r="H53" s="31"/>
    </row>
    <row r="54" spans="1:8" x14ac:dyDescent="0.25">
      <c r="A54" s="89" t="s">
        <v>405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1"/>
    </row>
    <row r="55" spans="1:8" x14ac:dyDescent="0.25">
      <c r="A55" s="89" t="s">
        <v>406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1"/>
    </row>
    <row r="56" spans="1:8" x14ac:dyDescent="0.25">
      <c r="A56" s="89" t="s">
        <v>407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1"/>
    </row>
    <row r="57" spans="1:8" x14ac:dyDescent="0.25">
      <c r="A57" s="90" t="s">
        <v>408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1"/>
    </row>
    <row r="58" spans="1:8" x14ac:dyDescent="0.25">
      <c r="A58" s="89" t="s">
        <v>409</v>
      </c>
      <c r="B58" s="25">
        <v>51307197</v>
      </c>
      <c r="C58" s="25">
        <v>0</v>
      </c>
      <c r="D58" s="25">
        <v>51307197</v>
      </c>
      <c r="E58" s="25">
        <v>51307197</v>
      </c>
      <c r="F58" s="25">
        <v>51307197</v>
      </c>
      <c r="G58" s="25">
        <v>6001778.2999999998</v>
      </c>
      <c r="H58" s="31"/>
    </row>
    <row r="59" spans="1:8" x14ac:dyDescent="0.25">
      <c r="A59" s="89" t="s">
        <v>410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1"/>
    </row>
    <row r="60" spans="1:8" x14ac:dyDescent="0.25">
      <c r="A60" s="89" t="s">
        <v>411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1"/>
    </row>
    <row r="61" spans="1:8" ht="15.2" customHeight="1" x14ac:dyDescent="0.25">
      <c r="A61" s="54" t="s">
        <v>412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1"/>
    </row>
    <row r="62" spans="1:8" x14ac:dyDescent="0.25">
      <c r="A62" s="89" t="s">
        <v>413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1"/>
    </row>
    <row r="63" spans="1:8" x14ac:dyDescent="0.25">
      <c r="A63" s="89" t="s">
        <v>414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1"/>
    </row>
    <row r="64" spans="1:8" x14ac:dyDescent="0.25">
      <c r="A64" s="89" t="s">
        <v>415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1"/>
    </row>
    <row r="65" spans="1:8" x14ac:dyDescent="0.25">
      <c r="A65" s="89" t="s">
        <v>416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1"/>
    </row>
    <row r="66" spans="1:8" x14ac:dyDescent="0.25">
      <c r="A66" s="89" t="s">
        <v>417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1"/>
    </row>
    <row r="67" spans="1:8" x14ac:dyDescent="0.25">
      <c r="A67" s="89" t="s">
        <v>418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1"/>
    </row>
    <row r="68" spans="1:8" x14ac:dyDescent="0.25">
      <c r="A68" s="89" t="s">
        <v>419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1"/>
    </row>
    <row r="69" spans="1:8" x14ac:dyDescent="0.25">
      <c r="A69" s="89" t="s">
        <v>420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1"/>
    </row>
    <row r="70" spans="1:8" x14ac:dyDescent="0.25">
      <c r="A70" s="89" t="s">
        <v>421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1"/>
    </row>
    <row r="71" spans="1:8" x14ac:dyDescent="0.25">
      <c r="A71" s="89" t="s">
        <v>429</v>
      </c>
      <c r="B71" s="91">
        <v>0</v>
      </c>
      <c r="C71" s="91">
        <v>0</v>
      </c>
      <c r="D71" s="91">
        <v>0</v>
      </c>
      <c r="E71" s="91">
        <v>0</v>
      </c>
      <c r="F71" s="91">
        <v>0</v>
      </c>
      <c r="G71" s="91">
        <v>0</v>
      </c>
      <c r="H71" s="31"/>
    </row>
    <row r="72" spans="1:8" x14ac:dyDescent="0.25">
      <c r="A72" s="89" t="s">
        <v>423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1"/>
    </row>
    <row r="73" spans="1:8" ht="30.2" customHeight="1" x14ac:dyDescent="0.25">
      <c r="A73" s="89" t="s">
        <v>424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1"/>
    </row>
    <row r="74" spans="1:8" x14ac:dyDescent="0.25">
      <c r="A74" s="89" t="s">
        <v>425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1"/>
    </row>
    <row r="75" spans="1:8" x14ac:dyDescent="0.25">
      <c r="A75" s="89" t="s">
        <v>426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1"/>
    </row>
    <row r="76" spans="1:8" ht="14.45" customHeight="1" x14ac:dyDescent="0.25">
      <c r="A76" s="59"/>
      <c r="B76" s="59"/>
      <c r="C76" s="59"/>
      <c r="D76" s="59"/>
      <c r="E76" s="59"/>
      <c r="F76" s="59"/>
      <c r="G76" s="59"/>
      <c r="H76" s="31"/>
    </row>
    <row r="77" spans="1:8" ht="15.2" customHeight="1" x14ac:dyDescent="0.25">
      <c r="A77" s="55" t="s">
        <v>378</v>
      </c>
      <c r="B77" s="32">
        <v>74942985</v>
      </c>
      <c r="C77" s="32">
        <v>3180713.02</v>
      </c>
      <c r="D77" s="32">
        <f>+'Formato 6 a)'!D159</f>
        <v>78603928.5</v>
      </c>
      <c r="E77" s="32">
        <f>+'Formato 6 a)'!E159</f>
        <v>76720102.602899998</v>
      </c>
      <c r="F77" s="32">
        <f>+E77</f>
        <v>76720102.602899998</v>
      </c>
      <c r="G77" s="32">
        <v>0</v>
      </c>
      <c r="H77" s="31"/>
    </row>
    <row r="78" spans="1:8" ht="14.45" customHeight="1" x14ac:dyDescent="0.25">
      <c r="A78" s="60"/>
      <c r="B78" s="68"/>
      <c r="C78" s="68"/>
      <c r="D78" s="68"/>
      <c r="E78" s="68"/>
      <c r="F78" s="68"/>
      <c r="G78" s="68"/>
      <c r="H78" s="31"/>
    </row>
    <row r="79" spans="1:8" x14ac:dyDescent="0.25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  <pageSetup scale="6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1"/>
  <sheetViews>
    <sheetView workbookViewId="0">
      <selection activeCell="B11" sqref="B11:F25"/>
    </sheetView>
  </sheetViews>
  <sheetFormatPr baseColWidth="10" defaultRowHeight="15" x14ac:dyDescent="0.2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 x14ac:dyDescent="0.25">
      <c r="A1" s="179" t="s">
        <v>432</v>
      </c>
      <c r="B1" s="171"/>
      <c r="C1" s="171"/>
      <c r="D1" s="171"/>
      <c r="E1" s="171"/>
      <c r="F1" s="171"/>
      <c r="G1" s="171"/>
    </row>
    <row r="2" spans="1:8" ht="14.45" customHeight="1" x14ac:dyDescent="0.25">
      <c r="A2" s="156" t="s">
        <v>7</v>
      </c>
      <c r="B2" s="157"/>
      <c r="C2" s="157"/>
      <c r="D2" s="157"/>
      <c r="E2" s="157"/>
      <c r="F2" s="157"/>
      <c r="G2" s="158"/>
      <c r="H2" s="31"/>
    </row>
    <row r="3" spans="1:8" ht="14.45" customHeight="1" x14ac:dyDescent="0.25">
      <c r="A3" s="162" t="s">
        <v>301</v>
      </c>
      <c r="B3" s="163"/>
      <c r="C3" s="163"/>
      <c r="D3" s="163"/>
      <c r="E3" s="163"/>
      <c r="F3" s="163"/>
      <c r="G3" s="164"/>
      <c r="H3" s="31"/>
    </row>
    <row r="4" spans="1:8" ht="14.45" customHeight="1" x14ac:dyDescent="0.25">
      <c r="A4" s="162" t="s">
        <v>433</v>
      </c>
      <c r="B4" s="163"/>
      <c r="C4" s="163"/>
      <c r="D4" s="163"/>
      <c r="E4" s="163"/>
      <c r="F4" s="163"/>
      <c r="G4" s="164"/>
      <c r="H4" s="31"/>
    </row>
    <row r="5" spans="1:8" ht="14.45" customHeight="1" x14ac:dyDescent="0.25">
      <c r="A5" s="162" t="s">
        <v>171</v>
      </c>
      <c r="B5" s="163"/>
      <c r="C5" s="163"/>
      <c r="D5" s="163"/>
      <c r="E5" s="163"/>
      <c r="F5" s="163"/>
      <c r="G5" s="164"/>
      <c r="H5" s="31"/>
    </row>
    <row r="6" spans="1:8" ht="14.45" customHeight="1" x14ac:dyDescent="0.25">
      <c r="A6" s="172" t="s">
        <v>14</v>
      </c>
      <c r="B6" s="173"/>
      <c r="C6" s="173"/>
      <c r="D6" s="173"/>
      <c r="E6" s="173"/>
      <c r="F6" s="173"/>
      <c r="G6" s="174"/>
      <c r="H6" s="31"/>
    </row>
    <row r="7" spans="1:8" ht="14.45" customHeight="1" x14ac:dyDescent="0.25">
      <c r="A7" s="180" t="s">
        <v>434</v>
      </c>
      <c r="B7" s="178" t="s">
        <v>379</v>
      </c>
      <c r="C7" s="178"/>
      <c r="D7" s="178"/>
      <c r="E7" s="178"/>
      <c r="F7" s="178"/>
      <c r="G7" s="178" t="s">
        <v>384</v>
      </c>
      <c r="H7" s="31"/>
    </row>
    <row r="8" spans="1:8" ht="30.2" customHeight="1" x14ac:dyDescent="0.25">
      <c r="A8" s="182"/>
      <c r="B8" s="43" t="s">
        <v>380</v>
      </c>
      <c r="C8" s="43" t="s">
        <v>430</v>
      </c>
      <c r="D8" s="43" t="s">
        <v>297</v>
      </c>
      <c r="E8" s="43" t="s">
        <v>226</v>
      </c>
      <c r="F8" s="43" t="s">
        <v>228</v>
      </c>
      <c r="G8" s="178"/>
      <c r="H8" s="31"/>
    </row>
    <row r="9" spans="1:8" ht="15.2" customHeight="1" x14ac:dyDescent="0.25">
      <c r="A9" s="53" t="s">
        <v>435</v>
      </c>
      <c r="B9" s="92">
        <v>0</v>
      </c>
      <c r="C9" s="92">
        <v>0</v>
      </c>
      <c r="D9" s="92">
        <v>0</v>
      </c>
      <c r="E9" s="92">
        <v>0</v>
      </c>
      <c r="F9" s="92">
        <v>0</v>
      </c>
      <c r="G9" s="92">
        <v>0</v>
      </c>
      <c r="H9" s="31"/>
    </row>
    <row r="10" spans="1:8" ht="15.2" customHeight="1" x14ac:dyDescent="0.25">
      <c r="A10" s="54" t="s">
        <v>436</v>
      </c>
      <c r="B10" s="93">
        <v>0</v>
      </c>
      <c r="C10" s="93">
        <v>0</v>
      </c>
      <c r="D10" s="93">
        <v>0</v>
      </c>
      <c r="E10" s="93">
        <v>0</v>
      </c>
      <c r="F10" s="93">
        <v>0</v>
      </c>
      <c r="G10" s="93">
        <v>0</v>
      </c>
      <c r="H10" s="31"/>
    </row>
    <row r="11" spans="1:8" ht="15.2" customHeight="1" x14ac:dyDescent="0.25">
      <c r="A11" s="54" t="s">
        <v>437</v>
      </c>
      <c r="B11" s="93">
        <v>17566312</v>
      </c>
      <c r="C11" s="93">
        <v>1659038.93</v>
      </c>
      <c r="D11" s="93">
        <v>19225350.93</v>
      </c>
      <c r="E11" s="93">
        <v>19705259.092899993</v>
      </c>
      <c r="F11" s="93">
        <v>19705259.092899993</v>
      </c>
      <c r="G11" s="93">
        <f>+F11-D11</f>
        <v>479908.16289999336</v>
      </c>
      <c r="H11" s="31"/>
    </row>
    <row r="12" spans="1:8" ht="15.2" customHeight="1" x14ac:dyDescent="0.25">
      <c r="A12" s="54" t="s">
        <v>438</v>
      </c>
      <c r="B12" s="93">
        <v>0</v>
      </c>
      <c r="C12" s="93">
        <v>0</v>
      </c>
      <c r="D12" s="93">
        <v>0</v>
      </c>
      <c r="E12" s="93">
        <v>0</v>
      </c>
      <c r="F12" s="93">
        <v>0</v>
      </c>
      <c r="G12" s="93">
        <v>0</v>
      </c>
      <c r="H12" s="31"/>
    </row>
    <row r="13" spans="1:8" ht="15.2" customHeight="1" x14ac:dyDescent="0.25">
      <c r="A13" s="54" t="s">
        <v>439</v>
      </c>
      <c r="B13" s="93">
        <v>0</v>
      </c>
      <c r="C13" s="93">
        <v>0</v>
      </c>
      <c r="D13" s="93">
        <v>0</v>
      </c>
      <c r="E13" s="93">
        <v>0</v>
      </c>
      <c r="F13" s="93">
        <v>0</v>
      </c>
      <c r="G13" s="93">
        <v>0</v>
      </c>
      <c r="H13" s="31"/>
    </row>
    <row r="14" spans="1:8" ht="15.2" customHeight="1" x14ac:dyDescent="0.25">
      <c r="A14" s="54" t="s">
        <v>440</v>
      </c>
      <c r="B14" s="93">
        <v>0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31"/>
    </row>
    <row r="15" spans="1:8" ht="15.2" customHeight="1" x14ac:dyDescent="0.25">
      <c r="A15" s="54" t="s">
        <v>441</v>
      </c>
      <c r="B15" s="93">
        <v>0</v>
      </c>
      <c r="C15" s="93">
        <v>0</v>
      </c>
      <c r="D15" s="93">
        <v>0</v>
      </c>
      <c r="E15" s="93">
        <v>0</v>
      </c>
      <c r="F15" s="93">
        <v>0</v>
      </c>
      <c r="G15" s="93">
        <v>0</v>
      </c>
      <c r="H15" s="31"/>
    </row>
    <row r="16" spans="1:8" x14ac:dyDescent="0.25">
      <c r="A16" s="89" t="s">
        <v>442</v>
      </c>
      <c r="B16" s="93">
        <v>0</v>
      </c>
      <c r="C16" s="93">
        <v>0</v>
      </c>
      <c r="D16" s="93">
        <v>0</v>
      </c>
      <c r="E16" s="93">
        <v>0</v>
      </c>
      <c r="F16" s="93">
        <v>0</v>
      </c>
      <c r="G16" s="93">
        <v>0</v>
      </c>
      <c r="H16" s="31"/>
    </row>
    <row r="17" spans="1:8" ht="15.2" customHeight="1" x14ac:dyDescent="0.25">
      <c r="A17" s="54" t="s">
        <v>443</v>
      </c>
      <c r="B17" s="93">
        <v>0</v>
      </c>
      <c r="C17" s="93">
        <v>0</v>
      </c>
      <c r="D17" s="93">
        <v>0</v>
      </c>
      <c r="E17" s="93">
        <v>0</v>
      </c>
      <c r="F17" s="93">
        <v>0</v>
      </c>
      <c r="G17" s="93">
        <v>0</v>
      </c>
      <c r="H17" s="31"/>
    </row>
    <row r="18" spans="1:8" ht="14.45" customHeight="1" x14ac:dyDescent="0.25">
      <c r="A18" s="59"/>
      <c r="B18" s="94"/>
      <c r="C18" s="94"/>
      <c r="D18" s="94"/>
      <c r="E18" s="94"/>
      <c r="F18" s="94"/>
      <c r="G18" s="94"/>
      <c r="H18" s="31"/>
    </row>
    <row r="19" spans="1:8" ht="15.2" customHeight="1" x14ac:dyDescent="0.25">
      <c r="A19" s="85" t="s">
        <v>444</v>
      </c>
      <c r="B19" s="95">
        <v>0</v>
      </c>
      <c r="C19" s="95">
        <v>0</v>
      </c>
      <c r="D19" s="95">
        <v>0</v>
      </c>
      <c r="E19" s="95">
        <v>0</v>
      </c>
      <c r="F19" s="95">
        <v>0</v>
      </c>
      <c r="G19" s="95">
        <v>0</v>
      </c>
      <c r="H19" s="31"/>
    </row>
    <row r="20" spans="1:8" ht="15.2" customHeight="1" x14ac:dyDescent="0.25">
      <c r="A20" s="54" t="s">
        <v>436</v>
      </c>
      <c r="B20" s="93">
        <v>0</v>
      </c>
      <c r="C20" s="93">
        <v>0</v>
      </c>
      <c r="D20" s="93">
        <v>0</v>
      </c>
      <c r="E20" s="93">
        <v>0</v>
      </c>
      <c r="F20" s="93">
        <v>0</v>
      </c>
      <c r="G20" s="93">
        <v>0</v>
      </c>
      <c r="H20" s="31"/>
    </row>
    <row r="21" spans="1:8" ht="15.2" customHeight="1" x14ac:dyDescent="0.25">
      <c r="A21" s="54" t="s">
        <v>437</v>
      </c>
      <c r="B21" s="93">
        <v>50554619</v>
      </c>
      <c r="C21" s="93">
        <v>0</v>
      </c>
      <c r="D21" s="93">
        <v>27914178.18</v>
      </c>
      <c r="E21" s="93">
        <v>28682074.781100005</v>
      </c>
      <c r="F21" s="93">
        <v>28682074.781100005</v>
      </c>
      <c r="G21" s="93">
        <f>+F21-D21</f>
        <v>767896.60110000521</v>
      </c>
      <c r="H21" s="31"/>
    </row>
    <row r="22" spans="1:8" ht="15.2" customHeight="1" x14ac:dyDescent="0.25">
      <c r="A22" s="54" t="s">
        <v>438</v>
      </c>
      <c r="B22" s="93">
        <v>0</v>
      </c>
      <c r="C22" s="93">
        <v>0</v>
      </c>
      <c r="D22" s="93">
        <v>0</v>
      </c>
      <c r="E22" s="93">
        <v>0</v>
      </c>
      <c r="F22" s="93">
        <v>0</v>
      </c>
      <c r="G22" s="93">
        <v>0</v>
      </c>
      <c r="H22" s="31"/>
    </row>
    <row r="23" spans="1:8" ht="15.2" customHeight="1" x14ac:dyDescent="0.25">
      <c r="A23" s="54" t="s">
        <v>439</v>
      </c>
      <c r="B23" s="93">
        <v>0</v>
      </c>
      <c r="C23" s="93">
        <v>0</v>
      </c>
      <c r="D23" s="93">
        <v>0</v>
      </c>
      <c r="E23" s="93">
        <v>0</v>
      </c>
      <c r="F23" s="93">
        <v>0</v>
      </c>
      <c r="G23" s="93">
        <v>0</v>
      </c>
      <c r="H23" s="31"/>
    </row>
    <row r="24" spans="1:8" ht="15.2" customHeight="1" x14ac:dyDescent="0.25">
      <c r="A24" s="54" t="s">
        <v>440</v>
      </c>
      <c r="B24" s="93">
        <v>0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31"/>
    </row>
    <row r="25" spans="1:8" ht="15.2" customHeight="1" x14ac:dyDescent="0.25">
      <c r="A25" s="54" t="s">
        <v>441</v>
      </c>
      <c r="B25" s="93">
        <v>0</v>
      </c>
      <c r="C25" s="93">
        <v>0</v>
      </c>
      <c r="D25" s="93">
        <v>0</v>
      </c>
      <c r="E25" s="93">
        <v>0</v>
      </c>
      <c r="F25" s="93">
        <v>0</v>
      </c>
      <c r="G25" s="93">
        <v>0</v>
      </c>
      <c r="H25" s="31"/>
    </row>
    <row r="26" spans="1:8" x14ac:dyDescent="0.25">
      <c r="A26" s="89" t="s">
        <v>442</v>
      </c>
      <c r="B26" s="93">
        <v>0</v>
      </c>
      <c r="C26" s="93">
        <v>0</v>
      </c>
      <c r="D26" s="93">
        <v>0</v>
      </c>
      <c r="E26" s="93">
        <v>0</v>
      </c>
      <c r="F26" s="93">
        <v>0</v>
      </c>
      <c r="G26" s="93">
        <v>0</v>
      </c>
      <c r="H26" s="31"/>
    </row>
    <row r="27" spans="1:8" ht="15.2" customHeight="1" x14ac:dyDescent="0.25">
      <c r="A27" s="54" t="s">
        <v>443</v>
      </c>
      <c r="B27" s="93">
        <v>0</v>
      </c>
      <c r="C27" s="93">
        <v>0</v>
      </c>
      <c r="D27" s="93">
        <v>0</v>
      </c>
      <c r="E27" s="93">
        <v>0</v>
      </c>
      <c r="F27" s="93">
        <v>0</v>
      </c>
      <c r="G27" s="93">
        <v>0</v>
      </c>
      <c r="H27" s="31"/>
    </row>
    <row r="28" spans="1:8" ht="14.45" customHeight="1" x14ac:dyDescent="0.25">
      <c r="A28" s="59"/>
      <c r="B28" s="94"/>
      <c r="C28" s="94"/>
      <c r="D28" s="94"/>
      <c r="E28" s="94"/>
      <c r="F28" s="94"/>
      <c r="G28" s="94"/>
      <c r="H28" s="31"/>
    </row>
    <row r="29" spans="1:8" ht="15.2" customHeight="1" x14ac:dyDescent="0.25">
      <c r="A29" s="55" t="s">
        <v>445</v>
      </c>
      <c r="B29" s="95">
        <v>0</v>
      </c>
      <c r="C29" s="95">
        <v>0</v>
      </c>
      <c r="D29" s="95">
        <v>0</v>
      </c>
      <c r="E29" s="95">
        <v>0</v>
      </c>
      <c r="F29" s="95">
        <v>0</v>
      </c>
      <c r="G29" s="95">
        <v>0</v>
      </c>
      <c r="H29" s="31"/>
    </row>
    <row r="30" spans="1:8" ht="14.45" customHeight="1" x14ac:dyDescent="0.25">
      <c r="A30" s="60"/>
      <c r="B30" s="96"/>
      <c r="C30" s="96"/>
      <c r="D30" s="96"/>
      <c r="E30" s="96"/>
      <c r="F30" s="96"/>
      <c r="G30" s="96"/>
      <c r="H30" s="31"/>
    </row>
    <row r="31" spans="1:8" x14ac:dyDescent="0.25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  <pageSetup scale="5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9"/>
  <sheetViews>
    <sheetView topLeftCell="A8" workbookViewId="0">
      <selection activeCell="B8" sqref="B8:G33"/>
    </sheetView>
  </sheetViews>
  <sheetFormatPr baseColWidth="10" defaultColWidth="12.7109375" defaultRowHeight="15" x14ac:dyDescent="0.25"/>
  <cols>
    <col min="1" max="1" width="81.42578125" customWidth="1"/>
    <col min="2" max="7" width="20.7109375" customWidth="1"/>
    <col min="8" max="255" width="10.85546875" hidden="1" customWidth="1"/>
  </cols>
  <sheetData>
    <row r="1" spans="1:256" ht="37.700000000000003" customHeight="1" x14ac:dyDescent="0.25">
      <c r="A1" s="171" t="s">
        <v>446</v>
      </c>
      <c r="B1" s="171"/>
      <c r="C1" s="171"/>
      <c r="D1" s="171"/>
      <c r="E1" s="171"/>
      <c r="F1" s="171"/>
      <c r="G1" s="171"/>
    </row>
    <row r="2" spans="1:256" ht="14.45" customHeight="1" x14ac:dyDescent="0.25">
      <c r="A2" s="156" t="s">
        <v>7</v>
      </c>
      <c r="B2" s="157"/>
      <c r="C2" s="157"/>
      <c r="D2" s="157"/>
      <c r="E2" s="157"/>
      <c r="F2" s="157"/>
      <c r="G2" s="158"/>
      <c r="H2" s="31"/>
    </row>
    <row r="3" spans="1:256" ht="14.45" customHeight="1" x14ac:dyDescent="0.25">
      <c r="A3" s="162" t="s">
        <v>447</v>
      </c>
      <c r="B3" s="163"/>
      <c r="C3" s="163"/>
      <c r="D3" s="163"/>
      <c r="E3" s="163"/>
      <c r="F3" s="163"/>
      <c r="G3" s="164"/>
      <c r="H3" s="31"/>
    </row>
    <row r="4" spans="1:256" ht="14.45" customHeight="1" x14ac:dyDescent="0.25">
      <c r="A4" s="162" t="s">
        <v>14</v>
      </c>
      <c r="B4" s="163"/>
      <c r="C4" s="163"/>
      <c r="D4" s="163"/>
      <c r="E4" s="163"/>
      <c r="F4" s="163"/>
      <c r="G4" s="164"/>
      <c r="H4" s="31"/>
    </row>
    <row r="5" spans="1:256" ht="14.45" customHeight="1" x14ac:dyDescent="0.25">
      <c r="A5" s="172" t="s">
        <v>448</v>
      </c>
      <c r="B5" s="173"/>
      <c r="C5" s="173"/>
      <c r="D5" s="173"/>
      <c r="E5" s="173"/>
      <c r="F5" s="173"/>
      <c r="G5" s="174"/>
      <c r="H5" s="31"/>
    </row>
    <row r="6" spans="1:256" ht="14.45" customHeight="1" x14ac:dyDescent="0.25">
      <c r="A6" s="180" t="s">
        <v>449</v>
      </c>
      <c r="B6" s="189" t="s">
        <v>9</v>
      </c>
      <c r="C6" s="189" t="s">
        <v>465</v>
      </c>
      <c r="D6" s="189" t="s">
        <v>466</v>
      </c>
      <c r="E6" s="189" t="s">
        <v>467</v>
      </c>
      <c r="F6" s="189" t="s">
        <v>468</v>
      </c>
      <c r="G6" s="189" t="s">
        <v>469</v>
      </c>
      <c r="H6" s="31"/>
    </row>
    <row r="7" spans="1:256" ht="48.4" customHeight="1" x14ac:dyDescent="0.25">
      <c r="A7" s="182"/>
      <c r="B7" s="190"/>
      <c r="C7" s="190"/>
      <c r="D7" s="190"/>
      <c r="E7" s="190"/>
      <c r="F7" s="190"/>
      <c r="G7" s="190"/>
      <c r="H7" s="31"/>
    </row>
    <row r="8" spans="1:256" ht="15.2" customHeight="1" x14ac:dyDescent="0.25">
      <c r="A8" s="53" t="s">
        <v>450</v>
      </c>
      <c r="B8" s="73">
        <v>33445784.989999998</v>
      </c>
      <c r="C8" s="73">
        <v>33445784.979999997</v>
      </c>
      <c r="D8" s="73">
        <v>33445784.979999997</v>
      </c>
      <c r="E8" s="73">
        <v>33445784.979999997</v>
      </c>
      <c r="F8" s="73">
        <v>33445784.979999997</v>
      </c>
      <c r="G8" s="73">
        <v>33445784.979999997</v>
      </c>
      <c r="H8" s="31"/>
    </row>
    <row r="9" spans="1:256" ht="15.2" customHeight="1" x14ac:dyDescent="0.25">
      <c r="A9" s="54" t="s">
        <v>233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1"/>
    </row>
    <row r="10" spans="1:256" ht="15.2" customHeight="1" x14ac:dyDescent="0.25">
      <c r="A10" s="54" t="s">
        <v>234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1"/>
    </row>
    <row r="11" spans="1:256" ht="15.2" customHeight="1" x14ac:dyDescent="0.25">
      <c r="A11" s="54" t="s">
        <v>235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1"/>
    </row>
    <row r="12" spans="1:256" ht="15.2" customHeight="1" x14ac:dyDescent="0.25">
      <c r="A12" s="54" t="s">
        <v>451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1"/>
    </row>
    <row r="13" spans="1:256" ht="15.2" customHeight="1" x14ac:dyDescent="0.25">
      <c r="A13" s="54" t="s">
        <v>237</v>
      </c>
      <c r="B13" s="25">
        <v>0</v>
      </c>
      <c r="C13" s="25">
        <v>0.01</v>
      </c>
      <c r="D13" s="25">
        <v>0.01</v>
      </c>
      <c r="E13" s="25">
        <v>0.01</v>
      </c>
      <c r="F13" s="25">
        <v>0.01</v>
      </c>
      <c r="G13" s="25">
        <v>0.01</v>
      </c>
      <c r="H13" s="31"/>
    </row>
    <row r="14" spans="1:256" ht="15.2" customHeight="1" x14ac:dyDescent="0.25">
      <c r="A14" s="54" t="s">
        <v>238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256" ht="15.2" customHeight="1" x14ac:dyDescent="0.25">
      <c r="A15" s="54" t="s">
        <v>452</v>
      </c>
      <c r="B15" s="25">
        <v>7064547.5800000001</v>
      </c>
      <c r="C15" s="25">
        <v>7065311.3300000001</v>
      </c>
      <c r="D15" s="25">
        <v>7065311.3300000001</v>
      </c>
      <c r="E15" s="25">
        <v>7065311.3300000001</v>
      </c>
      <c r="F15" s="25">
        <v>7065311.3300000001</v>
      </c>
      <c r="G15" s="25">
        <v>7065311.3300000001</v>
      </c>
      <c r="H15" s="31"/>
      <c r="IV15" s="141"/>
    </row>
    <row r="16" spans="1:256" ht="15.2" customHeight="1" x14ac:dyDescent="0.25">
      <c r="A16" s="54" t="s">
        <v>453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256" ht="15.2" customHeight="1" x14ac:dyDescent="0.25">
      <c r="A17" s="84" t="s">
        <v>454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/>
      <c r="IV17" s="141"/>
    </row>
    <row r="18" spans="1:256" ht="15.2" customHeight="1" x14ac:dyDescent="0.25">
      <c r="A18" s="54" t="s">
        <v>258</v>
      </c>
      <c r="B18" s="25">
        <v>26381237.449999999</v>
      </c>
      <c r="C18" s="25">
        <v>26380473.649999999</v>
      </c>
      <c r="D18" s="25">
        <v>26380473.649999999</v>
      </c>
      <c r="E18" s="25">
        <v>26380473.649999999</v>
      </c>
      <c r="F18" s="25">
        <v>26380473.649999999</v>
      </c>
      <c r="G18" s="25">
        <v>26380473.649999999</v>
      </c>
      <c r="H18" s="31"/>
    </row>
    <row r="19" spans="1:256" ht="15.2" customHeight="1" x14ac:dyDescent="0.25">
      <c r="A19" s="54" t="s">
        <v>259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1"/>
    </row>
    <row r="20" spans="1:256" ht="15.2" customHeight="1" x14ac:dyDescent="0.25">
      <c r="A20" s="54" t="s">
        <v>455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1"/>
    </row>
    <row r="21" spans="1:256" ht="14.45" customHeight="1" x14ac:dyDescent="0.25">
      <c r="A21" s="59"/>
      <c r="B21" s="59"/>
      <c r="C21" s="59"/>
      <c r="D21" s="59"/>
      <c r="E21" s="59"/>
      <c r="F21" s="59"/>
      <c r="G21" s="59"/>
      <c r="H21" s="31"/>
    </row>
    <row r="22" spans="1:256" ht="15.2" customHeight="1" x14ac:dyDescent="0.25">
      <c r="A22" s="55" t="s">
        <v>456</v>
      </c>
      <c r="B22" s="32">
        <v>54446564.270000003</v>
      </c>
      <c r="C22" s="32">
        <v>54446564.280000001</v>
      </c>
      <c r="D22" s="32">
        <v>54446564.280000001</v>
      </c>
      <c r="E22" s="32">
        <v>54446564.280000001</v>
      </c>
      <c r="F22" s="32">
        <v>54446564.280000001</v>
      </c>
      <c r="G22" s="32">
        <v>54446564.280000001</v>
      </c>
      <c r="H22" s="31"/>
    </row>
    <row r="23" spans="1:256" ht="15.2" customHeight="1" x14ac:dyDescent="0.25">
      <c r="A23" s="54" t="s">
        <v>457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256" ht="15.2" customHeight="1" x14ac:dyDescent="0.25">
      <c r="A24" s="54" t="s">
        <v>458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256" ht="15.2" customHeight="1" x14ac:dyDescent="0.25">
      <c r="A25" s="54" t="s">
        <v>459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256" ht="15.2" customHeight="1" x14ac:dyDescent="0.25">
      <c r="A26" s="54" t="s">
        <v>284</v>
      </c>
      <c r="B26" s="25">
        <v>54446564.270000003</v>
      </c>
      <c r="C26" s="25">
        <v>54446564.280000001</v>
      </c>
      <c r="D26" s="25">
        <v>54446564.280000001</v>
      </c>
      <c r="E26" s="25">
        <v>54446564.280000001</v>
      </c>
      <c r="F26" s="25">
        <v>54446564.280000001</v>
      </c>
      <c r="G26" s="25">
        <v>54446564.280000001</v>
      </c>
      <c r="H26" s="31"/>
    </row>
    <row r="27" spans="1:256" ht="15.2" customHeight="1" x14ac:dyDescent="0.25">
      <c r="A27" s="54" t="s">
        <v>285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256" ht="14.45" customHeight="1" x14ac:dyDescent="0.25">
      <c r="A28" s="59"/>
      <c r="B28" s="59"/>
      <c r="C28" s="59"/>
      <c r="D28" s="59"/>
      <c r="E28" s="59"/>
      <c r="F28" s="59"/>
      <c r="G28" s="59"/>
      <c r="H28" s="31"/>
    </row>
    <row r="29" spans="1:256" ht="15.2" customHeight="1" x14ac:dyDescent="0.25">
      <c r="A29" s="55" t="s">
        <v>460</v>
      </c>
      <c r="B29" s="3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1"/>
    </row>
    <row r="30" spans="1:256" ht="15.2" customHeight="1" x14ac:dyDescent="0.25">
      <c r="A30" s="54" t="s">
        <v>288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1"/>
    </row>
    <row r="31" spans="1:256" ht="14.45" customHeight="1" x14ac:dyDescent="0.25">
      <c r="A31" s="59"/>
      <c r="B31" s="59"/>
      <c r="C31" s="59"/>
      <c r="D31" s="59"/>
      <c r="E31" s="59"/>
      <c r="F31" s="59"/>
      <c r="G31" s="59"/>
      <c r="H31" s="31"/>
    </row>
    <row r="32" spans="1:256" ht="15.2" customHeight="1" x14ac:dyDescent="0.25">
      <c r="A32" s="85" t="s">
        <v>461</v>
      </c>
      <c r="B32" s="32">
        <v>87892349.260000005</v>
      </c>
      <c r="C32" s="32">
        <v>87892349.269999996</v>
      </c>
      <c r="D32" s="32">
        <v>87892349.269999996</v>
      </c>
      <c r="E32" s="32">
        <v>87892349.269999996</v>
      </c>
      <c r="F32" s="32">
        <v>87892349.269999996</v>
      </c>
      <c r="G32" s="32">
        <v>87892349.269999996</v>
      </c>
      <c r="H32" s="31"/>
    </row>
    <row r="33" spans="1:8" ht="14.45" customHeight="1" x14ac:dyDescent="0.25">
      <c r="A33" s="59"/>
      <c r="B33" s="59"/>
      <c r="C33" s="59"/>
      <c r="D33" s="59"/>
      <c r="E33" s="59"/>
      <c r="F33" s="59"/>
      <c r="G33" s="59"/>
      <c r="H33" s="31"/>
    </row>
    <row r="34" spans="1:8" ht="15.2" customHeight="1" x14ac:dyDescent="0.25">
      <c r="A34" s="55" t="s">
        <v>290</v>
      </c>
      <c r="B34" s="63"/>
      <c r="C34" s="63"/>
      <c r="D34" s="63"/>
      <c r="E34" s="63"/>
      <c r="F34" s="63"/>
      <c r="G34" s="63"/>
      <c r="H34" s="31"/>
    </row>
    <row r="35" spans="1:8" ht="30.2" customHeight="1" x14ac:dyDescent="0.25">
      <c r="A35" s="89" t="s">
        <v>462</v>
      </c>
      <c r="B35" s="82" t="s">
        <v>464</v>
      </c>
      <c r="C35" s="82" t="s">
        <v>464</v>
      </c>
      <c r="D35" s="82" t="s">
        <v>464</v>
      </c>
      <c r="E35" s="82" t="s">
        <v>464</v>
      </c>
      <c r="F35" s="82" t="s">
        <v>464</v>
      </c>
      <c r="G35" s="82" t="s">
        <v>464</v>
      </c>
      <c r="H35" s="31"/>
    </row>
    <row r="36" spans="1:8" ht="30.2" customHeight="1" x14ac:dyDescent="0.25">
      <c r="A36" s="89" t="s">
        <v>292</v>
      </c>
      <c r="B36" s="82" t="s">
        <v>464</v>
      </c>
      <c r="C36" s="82" t="s">
        <v>464</v>
      </c>
      <c r="D36" s="82" t="s">
        <v>464</v>
      </c>
      <c r="E36" s="82" t="s">
        <v>464</v>
      </c>
      <c r="F36" s="82" t="s">
        <v>464</v>
      </c>
      <c r="G36" s="82" t="s">
        <v>464</v>
      </c>
      <c r="H36" s="31"/>
    </row>
    <row r="37" spans="1:8" ht="15.2" customHeight="1" x14ac:dyDescent="0.25">
      <c r="A37" s="55" t="s">
        <v>463</v>
      </c>
      <c r="B37" s="97" t="s">
        <v>464</v>
      </c>
      <c r="C37" s="97" t="s">
        <v>464</v>
      </c>
      <c r="D37" s="97" t="s">
        <v>464</v>
      </c>
      <c r="E37" s="97" t="s">
        <v>464</v>
      </c>
      <c r="F37" s="97" t="s">
        <v>464</v>
      </c>
      <c r="G37" s="97" t="s">
        <v>464</v>
      </c>
      <c r="H37" s="31"/>
    </row>
    <row r="38" spans="1:8" ht="14.45" customHeight="1" x14ac:dyDescent="0.25">
      <c r="A38" s="60"/>
      <c r="B38" s="68"/>
      <c r="C38" s="68"/>
      <c r="D38" s="68"/>
      <c r="E38" s="68"/>
      <c r="F38" s="68"/>
      <c r="G38" s="68"/>
      <c r="H38" s="31"/>
    </row>
    <row r="39" spans="1:8" x14ac:dyDescent="0.25">
      <c r="A39" s="22"/>
      <c r="B39" s="22"/>
      <c r="C39" s="22"/>
      <c r="D39" s="22"/>
      <c r="E39" s="22"/>
      <c r="F39" s="22"/>
      <c r="G39" s="2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  <pageSetup scale="6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2"/>
  <sheetViews>
    <sheetView topLeftCell="A2" workbookViewId="0">
      <selection activeCell="B8" sqref="B8:G24"/>
    </sheetView>
  </sheetViews>
  <sheetFormatPr baseColWidth="10" defaultRowHeight="15" x14ac:dyDescent="0.2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 x14ac:dyDescent="0.25">
      <c r="A1" s="171" t="s">
        <v>470</v>
      </c>
      <c r="B1" s="171"/>
      <c r="C1" s="171"/>
      <c r="D1" s="171"/>
      <c r="E1" s="171"/>
      <c r="F1" s="171"/>
      <c r="G1" s="171"/>
    </row>
    <row r="2" spans="1:8" ht="14.45" customHeight="1" x14ac:dyDescent="0.25">
      <c r="A2" s="156" t="s">
        <v>7</v>
      </c>
      <c r="B2" s="157"/>
      <c r="C2" s="157"/>
      <c r="D2" s="157"/>
      <c r="E2" s="157"/>
      <c r="F2" s="157"/>
      <c r="G2" s="158"/>
      <c r="H2" s="31"/>
    </row>
    <row r="3" spans="1:8" ht="14.45" customHeight="1" x14ac:dyDescent="0.25">
      <c r="A3" s="162" t="s">
        <v>471</v>
      </c>
      <c r="B3" s="163"/>
      <c r="C3" s="163"/>
      <c r="D3" s="163"/>
      <c r="E3" s="163"/>
      <c r="F3" s="163"/>
      <c r="G3" s="164"/>
      <c r="H3" s="31"/>
    </row>
    <row r="4" spans="1:8" ht="14.45" customHeight="1" x14ac:dyDescent="0.25">
      <c r="A4" s="162" t="s">
        <v>14</v>
      </c>
      <c r="B4" s="163"/>
      <c r="C4" s="163"/>
      <c r="D4" s="163"/>
      <c r="E4" s="163"/>
      <c r="F4" s="163"/>
      <c r="G4" s="164"/>
      <c r="H4" s="31"/>
    </row>
    <row r="5" spans="1:8" ht="14.45" customHeight="1" x14ac:dyDescent="0.25">
      <c r="A5" s="172" t="s">
        <v>448</v>
      </c>
      <c r="B5" s="173"/>
      <c r="C5" s="173"/>
      <c r="D5" s="173"/>
      <c r="E5" s="173"/>
      <c r="F5" s="173"/>
      <c r="G5" s="174"/>
      <c r="H5" s="31"/>
    </row>
    <row r="6" spans="1:8" ht="14.45" customHeight="1" x14ac:dyDescent="0.25">
      <c r="A6" s="191" t="s">
        <v>472</v>
      </c>
      <c r="B6" s="189" t="s">
        <v>9</v>
      </c>
      <c r="C6" s="189" t="s">
        <v>465</v>
      </c>
      <c r="D6" s="189" t="s">
        <v>466</v>
      </c>
      <c r="E6" s="189" t="s">
        <v>467</v>
      </c>
      <c r="F6" s="189" t="s">
        <v>468</v>
      </c>
      <c r="G6" s="189" t="s">
        <v>469</v>
      </c>
      <c r="H6" s="31"/>
    </row>
    <row r="7" spans="1:8" ht="48.4" customHeight="1" x14ac:dyDescent="0.25">
      <c r="A7" s="192"/>
      <c r="B7" s="190"/>
      <c r="C7" s="190"/>
      <c r="D7" s="190"/>
      <c r="E7" s="190"/>
      <c r="F7" s="190"/>
      <c r="G7" s="190"/>
      <c r="H7" s="31"/>
    </row>
    <row r="8" spans="1:8" ht="15.2" customHeight="1" x14ac:dyDescent="0.25">
      <c r="A8" s="53" t="s">
        <v>473</v>
      </c>
      <c r="B8" s="73">
        <v>25412897.602899991</v>
      </c>
      <c r="C8" s="73">
        <v>25877018.900615994</v>
      </c>
      <c r="D8" s="73">
        <v>24995764.121686794</v>
      </c>
      <c r="E8" s="73">
        <v>26245552.327771135</v>
      </c>
      <c r="F8" s="73">
        <v>27557829.944159694</v>
      </c>
      <c r="G8" s="73">
        <v>28935721.441367682</v>
      </c>
      <c r="H8" s="31"/>
    </row>
    <row r="9" spans="1:8" ht="15.2" customHeight="1" x14ac:dyDescent="0.25">
      <c r="A9" s="54" t="s">
        <v>474</v>
      </c>
      <c r="B9" s="25">
        <v>19705259.092899993</v>
      </c>
      <c r="C9" s="25">
        <v>20493469.456615992</v>
      </c>
      <c r="D9" s="25">
        <v>21518142.929446794</v>
      </c>
      <c r="E9" s="25">
        <v>22594050.075919136</v>
      </c>
      <c r="F9" s="25">
        <v>23723752.579715095</v>
      </c>
      <c r="G9" s="25">
        <v>24909940.208700851</v>
      </c>
      <c r="H9" s="31"/>
    </row>
    <row r="10" spans="1:8" ht="15.2" customHeight="1" x14ac:dyDescent="0.25">
      <c r="A10" s="54" t="s">
        <v>475</v>
      </c>
      <c r="B10" s="25">
        <v>2407046.63</v>
      </c>
      <c r="C10" s="25">
        <v>2503328.4951999998</v>
      </c>
      <c r="D10" s="25">
        <v>150199.70971199998</v>
      </c>
      <c r="E10" s="25">
        <v>157709.6951976</v>
      </c>
      <c r="F10" s="25">
        <v>165595.17995748</v>
      </c>
      <c r="G10" s="25">
        <v>173874.93895535401</v>
      </c>
      <c r="H10" s="31"/>
    </row>
    <row r="11" spans="1:8" ht="15.2" customHeight="1" x14ac:dyDescent="0.25">
      <c r="A11" s="54" t="s">
        <v>476</v>
      </c>
      <c r="B11" s="25">
        <v>2769443.22</v>
      </c>
      <c r="C11" s="25">
        <v>2880220.9488000004</v>
      </c>
      <c r="D11" s="25">
        <v>172813.25692800002</v>
      </c>
      <c r="E11" s="25">
        <v>181453.91977440001</v>
      </c>
      <c r="F11" s="25">
        <v>190526.61576312003</v>
      </c>
      <c r="G11" s="25">
        <v>200052.94655127605</v>
      </c>
      <c r="H11" s="31"/>
    </row>
    <row r="12" spans="1:8" ht="15.2" customHeight="1" x14ac:dyDescent="0.25">
      <c r="A12" s="54" t="s">
        <v>477</v>
      </c>
      <c r="B12" s="25">
        <v>531148.66</v>
      </c>
      <c r="D12" s="25">
        <v>3154608.2256</v>
      </c>
      <c r="E12" s="25">
        <v>3312338.6368800001</v>
      </c>
      <c r="F12" s="25">
        <v>3477955.5687240004</v>
      </c>
      <c r="G12" s="25">
        <v>3651853.3471602006</v>
      </c>
      <c r="H12" s="31"/>
    </row>
    <row r="13" spans="1:8" ht="15.2" customHeight="1" x14ac:dyDescent="0.25">
      <c r="A13" s="54" t="s">
        <v>478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 x14ac:dyDescent="0.25">
      <c r="A14" s="54" t="s">
        <v>479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8" ht="15.2" customHeight="1" x14ac:dyDescent="0.25">
      <c r="A15" s="54" t="s">
        <v>480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1"/>
    </row>
    <row r="16" spans="1:8" ht="15.2" customHeight="1" x14ac:dyDescent="0.25">
      <c r="A16" s="54" t="s">
        <v>481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 x14ac:dyDescent="0.25">
      <c r="A17" s="54" t="s">
        <v>482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1"/>
    </row>
    <row r="18" spans="1:8" ht="14.45" customHeight="1" x14ac:dyDescent="0.25">
      <c r="A18" s="65"/>
      <c r="B18" s="59"/>
      <c r="C18" s="59"/>
      <c r="D18" s="59"/>
      <c r="E18" s="59"/>
      <c r="F18" s="59"/>
      <c r="G18" s="59"/>
      <c r="H18" s="31"/>
    </row>
    <row r="19" spans="1:8" ht="15.2" customHeight="1" x14ac:dyDescent="0.25">
      <c r="A19" s="55" t="s">
        <v>483</v>
      </c>
      <c r="B19" s="32">
        <v>51307205</v>
      </c>
      <c r="C19" s="32">
        <v>53359493.200000003</v>
      </c>
      <c r="D19" s="32">
        <v>51307197</v>
      </c>
      <c r="E19" s="32">
        <v>51307197</v>
      </c>
      <c r="F19" s="32">
        <v>51307197</v>
      </c>
      <c r="G19" s="32">
        <v>51307197</v>
      </c>
      <c r="H19" s="31"/>
    </row>
    <row r="20" spans="1:8" ht="15.2" customHeight="1" x14ac:dyDescent="0.25">
      <c r="A20" s="54" t="s">
        <v>474</v>
      </c>
      <c r="B20" s="25">
        <v>50554619</v>
      </c>
      <c r="C20" s="25">
        <v>52576803.760000005</v>
      </c>
      <c r="D20" s="25">
        <v>50554619</v>
      </c>
      <c r="E20" s="25">
        <v>50554619</v>
      </c>
      <c r="F20" s="25">
        <v>50554619</v>
      </c>
      <c r="G20" s="25">
        <v>50554619</v>
      </c>
      <c r="H20" s="31"/>
    </row>
    <row r="21" spans="1:8" ht="15.2" customHeight="1" x14ac:dyDescent="0.25">
      <c r="A21" s="54" t="s">
        <v>475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1"/>
    </row>
    <row r="22" spans="1:8" ht="15.2" customHeight="1" x14ac:dyDescent="0.25">
      <c r="A22" s="54" t="s">
        <v>476</v>
      </c>
      <c r="B22" s="25">
        <v>752586</v>
      </c>
      <c r="C22" s="25">
        <v>782689.44000000006</v>
      </c>
      <c r="D22" s="25">
        <v>752578</v>
      </c>
      <c r="E22" s="25">
        <v>752578</v>
      </c>
      <c r="F22" s="25">
        <v>752578</v>
      </c>
      <c r="G22" s="25">
        <v>752578</v>
      </c>
      <c r="H22" s="31"/>
    </row>
    <row r="23" spans="1:8" ht="15.2" customHeight="1" x14ac:dyDescent="0.25">
      <c r="A23" s="54" t="s">
        <v>477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 x14ac:dyDescent="0.25">
      <c r="A24" s="54" t="s">
        <v>478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8" ht="15.2" customHeight="1" x14ac:dyDescent="0.25">
      <c r="A25" s="54" t="s">
        <v>479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 x14ac:dyDescent="0.25">
      <c r="A26" s="54" t="s">
        <v>480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 x14ac:dyDescent="0.25">
      <c r="A27" s="54" t="s">
        <v>484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 ht="15.2" customHeight="1" x14ac:dyDescent="0.25">
      <c r="A28" s="54" t="s">
        <v>482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1"/>
    </row>
    <row r="29" spans="1:8" ht="14.45" customHeight="1" x14ac:dyDescent="0.25">
      <c r="A29" s="59"/>
      <c r="B29" s="59"/>
      <c r="C29" s="59"/>
      <c r="D29" s="59"/>
      <c r="E29" s="59"/>
      <c r="F29" s="59"/>
      <c r="G29" s="59"/>
      <c r="H29" s="31"/>
    </row>
    <row r="30" spans="1:8" ht="15.2" customHeight="1" x14ac:dyDescent="0.25">
      <c r="A30" s="55" t="s">
        <v>485</v>
      </c>
      <c r="B30" s="32">
        <f>+B19+B8</f>
        <v>76720102.602899998</v>
      </c>
      <c r="C30" s="32">
        <v>78123698.019999996</v>
      </c>
      <c r="D30" s="32">
        <v>78123698.019999996</v>
      </c>
      <c r="E30" s="32">
        <v>78123698.019999996</v>
      </c>
      <c r="F30" s="32">
        <v>78123698.019999996</v>
      </c>
      <c r="G30" s="32">
        <v>78123698.019999996</v>
      </c>
      <c r="H30" s="31"/>
    </row>
    <row r="31" spans="1:8" ht="14.45" customHeight="1" x14ac:dyDescent="0.25">
      <c r="A31" s="60"/>
      <c r="B31" s="60"/>
      <c r="C31" s="60"/>
      <c r="D31" s="60"/>
      <c r="E31" s="60"/>
      <c r="F31" s="60"/>
      <c r="G31" s="60"/>
      <c r="H31" s="31"/>
    </row>
    <row r="32" spans="1:8" x14ac:dyDescent="0.25">
      <c r="A32" s="22"/>
      <c r="B32" s="22"/>
      <c r="C32" s="22"/>
      <c r="D32" s="22"/>
      <c r="E32" s="22"/>
      <c r="F32" s="22"/>
      <c r="G32" s="2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  <pageSetup scale="64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7"/>
  <sheetViews>
    <sheetView workbookViewId="0">
      <selection activeCell="B7" sqref="B7:G31"/>
    </sheetView>
  </sheetViews>
  <sheetFormatPr baseColWidth="10" defaultRowHeight="15" x14ac:dyDescent="0.25"/>
  <cols>
    <col min="1" max="1" width="88.140625" customWidth="1"/>
    <col min="2" max="7" width="20.7109375" customWidth="1"/>
    <col min="8" max="255" width="10.85546875" hidden="1" customWidth="1"/>
  </cols>
  <sheetData>
    <row r="1" spans="1:8" ht="21" x14ac:dyDescent="0.25">
      <c r="A1" s="171" t="s">
        <v>486</v>
      </c>
      <c r="B1" s="171"/>
      <c r="C1" s="171"/>
      <c r="D1" s="171"/>
      <c r="E1" s="171"/>
      <c r="F1" s="171"/>
      <c r="G1" s="171"/>
    </row>
    <row r="2" spans="1:8" ht="14.45" customHeight="1" x14ac:dyDescent="0.25">
      <c r="A2" s="156" t="s">
        <v>7</v>
      </c>
      <c r="B2" s="157"/>
      <c r="C2" s="157"/>
      <c r="D2" s="157"/>
      <c r="E2" s="157"/>
      <c r="F2" s="157"/>
      <c r="G2" s="158"/>
      <c r="H2" s="31"/>
    </row>
    <row r="3" spans="1:8" ht="14.45" customHeight="1" x14ac:dyDescent="0.25">
      <c r="A3" s="162" t="s">
        <v>487</v>
      </c>
      <c r="B3" s="163"/>
      <c r="C3" s="163"/>
      <c r="D3" s="163"/>
      <c r="E3" s="163"/>
      <c r="F3" s="163"/>
      <c r="G3" s="164"/>
      <c r="H3" s="31"/>
    </row>
    <row r="4" spans="1:8" ht="14.45" customHeight="1" x14ac:dyDescent="0.25">
      <c r="A4" s="172" t="s">
        <v>14</v>
      </c>
      <c r="B4" s="173"/>
      <c r="C4" s="173"/>
      <c r="D4" s="173"/>
      <c r="E4" s="173"/>
      <c r="F4" s="173"/>
      <c r="G4" s="174"/>
      <c r="H4" s="31"/>
    </row>
    <row r="5" spans="1:8" ht="14.45" customHeight="1" x14ac:dyDescent="0.25">
      <c r="A5" s="194" t="s">
        <v>449</v>
      </c>
      <c r="B5" s="189" t="s">
        <v>513</v>
      </c>
      <c r="C5" s="189" t="s">
        <v>514</v>
      </c>
      <c r="D5" s="189" t="s">
        <v>515</v>
      </c>
      <c r="E5" s="189" t="s">
        <v>516</v>
      </c>
      <c r="F5" s="189" t="s">
        <v>517</v>
      </c>
      <c r="G5" s="189" t="s">
        <v>9</v>
      </c>
      <c r="H5" s="31"/>
    </row>
    <row r="6" spans="1:8" ht="32.450000000000003" customHeight="1" x14ac:dyDescent="0.25">
      <c r="A6" s="195"/>
      <c r="B6" s="190"/>
      <c r="C6" s="190"/>
      <c r="D6" s="190"/>
      <c r="E6" s="190"/>
      <c r="F6" s="190"/>
      <c r="G6" s="190"/>
      <c r="H6" s="31"/>
    </row>
    <row r="7" spans="1:8" ht="15.2" customHeight="1" x14ac:dyDescent="0.25">
      <c r="A7" s="53" t="s">
        <v>488</v>
      </c>
      <c r="B7" s="73">
        <v>0</v>
      </c>
      <c r="C7" s="73">
        <v>0</v>
      </c>
      <c r="D7" s="73">
        <v>27208612.149999999</v>
      </c>
      <c r="E7" s="73">
        <v>29291121.109999999</v>
      </c>
      <c r="F7" s="73">
        <v>36414968.5</v>
      </c>
      <c r="G7" s="73">
        <v>33445784.989999998</v>
      </c>
      <c r="H7" s="31"/>
    </row>
    <row r="8" spans="1:8" ht="15.2" customHeight="1" x14ac:dyDescent="0.25">
      <c r="A8" s="54" t="s">
        <v>489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1"/>
    </row>
    <row r="9" spans="1:8" ht="15.2" customHeight="1" x14ac:dyDescent="0.25">
      <c r="A9" s="54" t="s">
        <v>490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1"/>
    </row>
    <row r="10" spans="1:8" ht="15.2" customHeight="1" x14ac:dyDescent="0.25">
      <c r="A10" s="54" t="s">
        <v>491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1"/>
    </row>
    <row r="11" spans="1:8" ht="15.2" customHeight="1" x14ac:dyDescent="0.25">
      <c r="A11" s="54" t="s">
        <v>492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1"/>
    </row>
    <row r="12" spans="1:8" ht="15.2" customHeight="1" x14ac:dyDescent="0.25">
      <c r="A12" s="54" t="s">
        <v>493</v>
      </c>
      <c r="B12" s="25">
        <v>0</v>
      </c>
      <c r="C12" s="25">
        <v>0</v>
      </c>
      <c r="D12" s="25">
        <v>293.20999999999998</v>
      </c>
      <c r="E12" s="25">
        <v>0</v>
      </c>
      <c r="F12" s="25">
        <v>0</v>
      </c>
      <c r="G12" s="25">
        <v>0.01</v>
      </c>
      <c r="H12" s="31"/>
    </row>
    <row r="13" spans="1:8" ht="15.2" customHeight="1" x14ac:dyDescent="0.25">
      <c r="A13" s="54" t="s">
        <v>494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 x14ac:dyDescent="0.25">
      <c r="A14" s="54" t="s">
        <v>495</v>
      </c>
      <c r="B14" s="25">
        <v>0</v>
      </c>
      <c r="C14" s="25">
        <v>0</v>
      </c>
      <c r="D14" s="25">
        <v>5955319.9199999999</v>
      </c>
      <c r="E14" s="25">
        <v>5031851.24</v>
      </c>
      <c r="F14" s="25">
        <v>9030141.1699999999</v>
      </c>
      <c r="G14" s="25">
        <v>7064547.5800000001</v>
      </c>
      <c r="H14" s="31"/>
    </row>
    <row r="15" spans="1:8" ht="15.2" customHeight="1" x14ac:dyDescent="0.25">
      <c r="A15" s="54" t="s">
        <v>496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1"/>
    </row>
    <row r="16" spans="1:8" ht="15.2" customHeight="1" x14ac:dyDescent="0.25">
      <c r="A16" s="54" t="s">
        <v>497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5.2" customHeight="1" x14ac:dyDescent="0.25">
      <c r="A17" s="54" t="s">
        <v>498</v>
      </c>
      <c r="B17" s="25">
        <v>0</v>
      </c>
      <c r="C17" s="25">
        <v>0</v>
      </c>
      <c r="D17" s="25">
        <v>21252999.02</v>
      </c>
      <c r="E17" s="25">
        <v>24259269.870000001</v>
      </c>
      <c r="F17" s="25">
        <v>27384827.329999998</v>
      </c>
      <c r="G17" s="25">
        <v>26381237.399999999</v>
      </c>
      <c r="H17" s="31"/>
    </row>
    <row r="18" spans="1:8" ht="15.2" customHeight="1" x14ac:dyDescent="0.25">
      <c r="A18" s="54" t="s">
        <v>499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1"/>
    </row>
    <row r="19" spans="1:8" ht="15.2" customHeight="1" x14ac:dyDescent="0.25">
      <c r="A19" s="54" t="s">
        <v>500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1"/>
    </row>
    <row r="20" spans="1:8" ht="14.45" customHeight="1" x14ac:dyDescent="0.25">
      <c r="A20" s="59"/>
      <c r="B20" s="59"/>
      <c r="C20" s="59"/>
      <c r="D20" s="59"/>
      <c r="E20" s="59"/>
      <c r="F20" s="59"/>
      <c r="G20" s="59"/>
      <c r="H20" s="31"/>
    </row>
    <row r="21" spans="1:8" ht="15.2" customHeight="1" x14ac:dyDescent="0.25">
      <c r="A21" s="55" t="s">
        <v>501</v>
      </c>
      <c r="B21" s="32">
        <v>0</v>
      </c>
      <c r="C21" s="32">
        <v>0</v>
      </c>
      <c r="D21" s="32">
        <v>44479246.5</v>
      </c>
      <c r="E21" s="32">
        <v>45738490.149999999</v>
      </c>
      <c r="F21" s="32">
        <v>50728550.520000003</v>
      </c>
      <c r="G21" s="32">
        <v>54446564.280000001</v>
      </c>
      <c r="H21" s="31"/>
    </row>
    <row r="22" spans="1:8" ht="15.2" customHeight="1" x14ac:dyDescent="0.25">
      <c r="A22" s="54" t="s">
        <v>502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1"/>
    </row>
    <row r="23" spans="1:8" ht="15.2" customHeight="1" x14ac:dyDescent="0.25">
      <c r="A23" s="54" t="s">
        <v>503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 x14ac:dyDescent="0.25">
      <c r="A24" s="54" t="s">
        <v>504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8" ht="15.2" customHeight="1" x14ac:dyDescent="0.25">
      <c r="A25" s="54" t="s">
        <v>505</v>
      </c>
      <c r="B25" s="25">
        <v>0</v>
      </c>
      <c r="C25" s="25">
        <v>0</v>
      </c>
      <c r="D25" s="25">
        <v>44478262.770000003</v>
      </c>
      <c r="E25" s="25">
        <v>45738490.149999999</v>
      </c>
      <c r="F25" s="25">
        <v>50728550.520000003</v>
      </c>
      <c r="G25" s="25">
        <v>54446564.280000001</v>
      </c>
      <c r="H25" s="31"/>
    </row>
    <row r="26" spans="1:8" ht="15.2" customHeight="1" x14ac:dyDescent="0.25">
      <c r="A26" s="54" t="s">
        <v>506</v>
      </c>
      <c r="B26" s="25">
        <v>0</v>
      </c>
      <c r="C26" s="25">
        <v>0</v>
      </c>
      <c r="D26" s="25">
        <v>983.73</v>
      </c>
      <c r="E26" s="25">
        <v>0</v>
      </c>
      <c r="F26" s="25">
        <v>0</v>
      </c>
      <c r="G26" s="25">
        <v>0</v>
      </c>
      <c r="H26" s="31"/>
    </row>
    <row r="27" spans="1:8" ht="14.45" customHeight="1" x14ac:dyDescent="0.25">
      <c r="A27" s="59"/>
      <c r="B27" s="59"/>
      <c r="C27" s="59"/>
      <c r="D27" s="59"/>
      <c r="E27" s="59"/>
      <c r="F27" s="59"/>
      <c r="G27" s="59"/>
      <c r="H27" s="31"/>
    </row>
    <row r="28" spans="1:8" ht="15.2" customHeight="1" x14ac:dyDescent="0.25">
      <c r="A28" s="55" t="s">
        <v>507</v>
      </c>
      <c r="B28" s="32">
        <v>0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1"/>
    </row>
    <row r="29" spans="1:8" ht="15.2" customHeight="1" x14ac:dyDescent="0.25">
      <c r="A29" s="54" t="s">
        <v>288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1"/>
    </row>
    <row r="30" spans="1:8" ht="14.45" customHeight="1" x14ac:dyDescent="0.25">
      <c r="A30" s="59"/>
      <c r="B30" s="59"/>
      <c r="C30" s="59"/>
      <c r="D30" s="59"/>
      <c r="E30" s="59"/>
      <c r="F30" s="59"/>
      <c r="G30" s="59"/>
      <c r="H30" s="31"/>
    </row>
    <row r="31" spans="1:8" ht="15.2" customHeight="1" x14ac:dyDescent="0.25">
      <c r="A31" s="55" t="s">
        <v>508</v>
      </c>
      <c r="B31" s="32">
        <v>0</v>
      </c>
      <c r="C31" s="32">
        <v>0</v>
      </c>
      <c r="D31" s="32">
        <v>71687858.650000006</v>
      </c>
      <c r="E31" s="32">
        <v>75029611.260000005</v>
      </c>
      <c r="F31" s="32">
        <v>87143519.019999996</v>
      </c>
      <c r="G31" s="32">
        <v>87892349.269999996</v>
      </c>
      <c r="H31" s="31"/>
    </row>
    <row r="32" spans="1:8" ht="14.45" customHeight="1" x14ac:dyDescent="0.25">
      <c r="A32" s="59"/>
      <c r="B32" s="59"/>
      <c r="C32" s="59"/>
      <c r="D32" s="59"/>
      <c r="E32" s="59"/>
      <c r="F32" s="59"/>
      <c r="G32" s="59"/>
      <c r="H32" s="31"/>
    </row>
    <row r="33" spans="1:8" ht="15.2" customHeight="1" x14ac:dyDescent="0.25">
      <c r="A33" s="55" t="s">
        <v>290</v>
      </c>
      <c r="B33" s="59"/>
      <c r="C33" s="59"/>
      <c r="D33" s="59"/>
      <c r="E33" s="59"/>
      <c r="F33" s="59"/>
      <c r="G33" s="59"/>
      <c r="H33" s="31"/>
    </row>
    <row r="34" spans="1:8" x14ac:dyDescent="0.25">
      <c r="A34" s="89" t="s">
        <v>462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1"/>
    </row>
    <row r="35" spans="1:8" ht="30.2" customHeight="1" x14ac:dyDescent="0.25">
      <c r="A35" s="89" t="s">
        <v>509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1"/>
    </row>
    <row r="36" spans="1:8" ht="15.2" customHeight="1" x14ac:dyDescent="0.25">
      <c r="A36" s="55" t="s">
        <v>510</v>
      </c>
      <c r="B36" s="32">
        <v>0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1"/>
    </row>
    <row r="37" spans="1:8" ht="14.45" customHeight="1" x14ac:dyDescent="0.25">
      <c r="A37" s="60"/>
      <c r="B37" s="60"/>
      <c r="C37" s="60"/>
      <c r="D37" s="60"/>
      <c r="E37" s="60"/>
      <c r="F37" s="60"/>
      <c r="G37" s="60"/>
      <c r="H37" s="31"/>
    </row>
    <row r="38" spans="1:8" ht="14.45" customHeight="1" x14ac:dyDescent="0.25">
      <c r="A38" s="98"/>
      <c r="B38" s="22"/>
      <c r="C38" s="22"/>
      <c r="D38" s="22"/>
      <c r="E38" s="22"/>
      <c r="F38" s="22"/>
      <c r="G38" s="22"/>
    </row>
    <row r="39" spans="1:8" ht="15.2" customHeight="1" x14ac:dyDescent="0.25">
      <c r="A39" s="193" t="s">
        <v>511</v>
      </c>
      <c r="B39" s="193"/>
      <c r="C39" s="193"/>
      <c r="D39" s="193"/>
      <c r="E39" s="193"/>
      <c r="F39" s="193"/>
      <c r="G39" s="193"/>
    </row>
    <row r="40" spans="1:8" ht="15.2" customHeight="1" x14ac:dyDescent="0.25">
      <c r="A40" s="193" t="s">
        <v>512</v>
      </c>
      <c r="B40" s="193"/>
      <c r="C40" s="193"/>
      <c r="D40" s="193"/>
      <c r="E40" s="193"/>
      <c r="F40" s="193"/>
      <c r="G40" s="193"/>
    </row>
    <row r="42" spans="1:8" ht="15.2" hidden="1" customHeight="1" x14ac:dyDescent="0.25"/>
    <row r="43" spans="1:8" ht="15.2" hidden="1" customHeight="1" x14ac:dyDescent="0.25"/>
    <row r="44" spans="1:8" ht="15.2" hidden="1" customHeight="1" x14ac:dyDescent="0.25"/>
    <row r="45" spans="1:8" ht="15.2" hidden="1" customHeight="1" x14ac:dyDescent="0.25"/>
    <row r="46" spans="1:8" ht="15.2" hidden="1" customHeight="1" x14ac:dyDescent="0.25"/>
    <row r="47" spans="1:8" ht="15.95" hidden="1" customHeight="1" x14ac:dyDescent="0.25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  <pageSetup scale="5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33"/>
  <sheetViews>
    <sheetView workbookViewId="0">
      <selection activeCell="B7" sqref="B7:G21"/>
    </sheetView>
  </sheetViews>
  <sheetFormatPr baseColWidth="10" defaultRowHeight="15" x14ac:dyDescent="0.25"/>
  <cols>
    <col min="1" max="1" width="69.42578125" customWidth="1"/>
    <col min="2" max="7" width="20.7109375" customWidth="1"/>
    <col min="8" max="255" width="10.85546875" hidden="1" customWidth="1"/>
  </cols>
  <sheetData>
    <row r="1" spans="1:8" ht="21" x14ac:dyDescent="0.25">
      <c r="A1" s="171" t="s">
        <v>518</v>
      </c>
      <c r="B1" s="171"/>
      <c r="C1" s="171"/>
      <c r="D1" s="171"/>
      <c r="E1" s="171"/>
      <c r="F1" s="171"/>
      <c r="G1" s="171"/>
    </row>
    <row r="2" spans="1:8" ht="14.45" customHeight="1" x14ac:dyDescent="0.25">
      <c r="A2" s="156" t="s">
        <v>7</v>
      </c>
      <c r="B2" s="157"/>
      <c r="C2" s="157"/>
      <c r="D2" s="157"/>
      <c r="E2" s="157"/>
      <c r="F2" s="157"/>
      <c r="G2" s="158"/>
      <c r="H2" s="31"/>
    </row>
    <row r="3" spans="1:8" ht="14.45" customHeight="1" x14ac:dyDescent="0.25">
      <c r="A3" s="162" t="s">
        <v>519</v>
      </c>
      <c r="B3" s="163"/>
      <c r="C3" s="163"/>
      <c r="D3" s="163"/>
      <c r="E3" s="163"/>
      <c r="F3" s="163"/>
      <c r="G3" s="164"/>
      <c r="H3" s="31"/>
    </row>
    <row r="4" spans="1:8" ht="14.45" customHeight="1" x14ac:dyDescent="0.25">
      <c r="A4" s="172" t="s">
        <v>14</v>
      </c>
      <c r="B4" s="173"/>
      <c r="C4" s="173"/>
      <c r="D4" s="173"/>
      <c r="E4" s="173"/>
      <c r="F4" s="173"/>
      <c r="G4" s="174"/>
      <c r="H4" s="31"/>
    </row>
    <row r="5" spans="1:8" ht="14.45" customHeight="1" x14ac:dyDescent="0.25">
      <c r="A5" s="196" t="s">
        <v>472</v>
      </c>
      <c r="B5" s="189" t="s">
        <v>513</v>
      </c>
      <c r="C5" s="189" t="s">
        <v>514</v>
      </c>
      <c r="D5" s="189" t="s">
        <v>515</v>
      </c>
      <c r="E5" s="189" t="s">
        <v>516</v>
      </c>
      <c r="F5" s="189" t="s">
        <v>517</v>
      </c>
      <c r="G5" s="189" t="s">
        <v>9</v>
      </c>
      <c r="H5" s="31"/>
    </row>
    <row r="6" spans="1:8" ht="32.450000000000003" customHeight="1" x14ac:dyDescent="0.25">
      <c r="A6" s="197"/>
      <c r="B6" s="190"/>
      <c r="C6" s="190"/>
      <c r="D6" s="190"/>
      <c r="E6" s="190"/>
      <c r="F6" s="190"/>
      <c r="G6" s="190"/>
      <c r="H6" s="31"/>
    </row>
    <row r="7" spans="1:8" ht="15.2" customHeight="1" x14ac:dyDescent="0.25">
      <c r="A7" s="53" t="s">
        <v>520</v>
      </c>
      <c r="B7" s="73">
        <v>0</v>
      </c>
      <c r="C7" s="73">
        <v>0</v>
      </c>
      <c r="D7" s="73">
        <v>28876595.550000001</v>
      </c>
      <c r="E7" s="73">
        <v>28017944.399999999</v>
      </c>
      <c r="F7" s="73">
        <v>35580369.450000003</v>
      </c>
      <c r="G7" s="73">
        <v>25412897.602899991</v>
      </c>
      <c r="H7" s="31"/>
    </row>
    <row r="8" spans="1:8" ht="15.2" customHeight="1" x14ac:dyDescent="0.25">
      <c r="A8" s="54" t="s">
        <v>474</v>
      </c>
      <c r="B8" s="25">
        <v>0</v>
      </c>
      <c r="C8" s="25">
        <v>0</v>
      </c>
      <c r="D8" s="25">
        <v>24406059.620000001</v>
      </c>
      <c r="E8" s="25">
        <v>23139049.129999999</v>
      </c>
      <c r="F8" s="25">
        <v>25708325.379999999</v>
      </c>
      <c r="G8" s="25">
        <v>19705259.092899993</v>
      </c>
      <c r="H8" s="31"/>
    </row>
    <row r="9" spans="1:8" ht="15.2" customHeight="1" x14ac:dyDescent="0.25">
      <c r="A9" s="54" t="s">
        <v>475</v>
      </c>
      <c r="B9" s="25">
        <v>0</v>
      </c>
      <c r="C9" s="25">
        <v>0</v>
      </c>
      <c r="D9" s="25">
        <v>514270.53</v>
      </c>
      <c r="E9" s="25">
        <v>628248.99</v>
      </c>
      <c r="F9" s="25">
        <v>1216866.6299999999</v>
      </c>
      <c r="G9" s="25">
        <v>2407046.63</v>
      </c>
      <c r="H9" s="31"/>
    </row>
    <row r="10" spans="1:8" ht="15.2" customHeight="1" x14ac:dyDescent="0.25">
      <c r="A10" s="54" t="s">
        <v>476</v>
      </c>
      <c r="B10" s="25">
        <v>0</v>
      </c>
      <c r="C10" s="25">
        <v>0</v>
      </c>
      <c r="D10" s="25">
        <v>3898079</v>
      </c>
      <c r="E10" s="25">
        <v>4077489.12</v>
      </c>
      <c r="F10" s="25">
        <v>5120111.3</v>
      </c>
      <c r="G10" s="25">
        <v>2769443.22</v>
      </c>
      <c r="H10" s="31"/>
    </row>
    <row r="11" spans="1:8" ht="15.2" customHeight="1" x14ac:dyDescent="0.25">
      <c r="A11" s="54" t="s">
        <v>477</v>
      </c>
      <c r="B11" s="25">
        <v>0</v>
      </c>
      <c r="C11" s="25">
        <v>0</v>
      </c>
      <c r="D11" s="25">
        <v>58186.400000000001</v>
      </c>
      <c r="E11" s="25">
        <v>73541.95</v>
      </c>
      <c r="F11" s="25">
        <v>225726.56</v>
      </c>
      <c r="G11" s="25">
        <v>531148.66</v>
      </c>
      <c r="H11" s="31"/>
    </row>
    <row r="12" spans="1:8" ht="15.2" customHeight="1" x14ac:dyDescent="0.25">
      <c r="A12" s="54" t="s">
        <v>478</v>
      </c>
      <c r="B12" s="25">
        <v>0</v>
      </c>
      <c r="C12" s="25">
        <v>0</v>
      </c>
      <c r="D12" s="25">
        <v>0</v>
      </c>
      <c r="E12" s="25">
        <v>99615.21</v>
      </c>
      <c r="F12" s="25">
        <v>3309339.58</v>
      </c>
      <c r="G12" s="25">
        <v>0</v>
      </c>
      <c r="H12" s="31"/>
    </row>
    <row r="13" spans="1:8" ht="15.2" customHeight="1" x14ac:dyDescent="0.25">
      <c r="A13" s="54" t="s">
        <v>479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1"/>
    </row>
    <row r="14" spans="1:8" ht="15.2" customHeight="1" x14ac:dyDescent="0.25">
      <c r="A14" s="54" t="s">
        <v>480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1"/>
    </row>
    <row r="15" spans="1:8" ht="15.2" customHeight="1" x14ac:dyDescent="0.25">
      <c r="A15" s="54" t="s">
        <v>481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1"/>
    </row>
    <row r="16" spans="1:8" ht="15.2" customHeight="1" x14ac:dyDescent="0.25">
      <c r="A16" s="54" t="s">
        <v>482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1"/>
    </row>
    <row r="17" spans="1:8" ht="14.45" customHeight="1" x14ac:dyDescent="0.25">
      <c r="A17" s="59"/>
      <c r="B17" s="59"/>
      <c r="C17" s="59"/>
      <c r="D17" s="59"/>
      <c r="E17" s="59"/>
      <c r="F17" s="59"/>
      <c r="G17" s="59"/>
      <c r="H17" s="31"/>
    </row>
    <row r="18" spans="1:8" ht="15.2" customHeight="1" x14ac:dyDescent="0.25">
      <c r="A18" s="55" t="s">
        <v>521</v>
      </c>
      <c r="B18" s="32">
        <v>0</v>
      </c>
      <c r="C18" s="32">
        <v>0</v>
      </c>
      <c r="D18" s="32">
        <v>39300280.829999998</v>
      </c>
      <c r="E18" s="32">
        <v>45554261.240000002</v>
      </c>
      <c r="F18" s="32">
        <v>48023637.670000002</v>
      </c>
      <c r="G18" s="32">
        <v>51307205</v>
      </c>
      <c r="H18" s="31"/>
    </row>
    <row r="19" spans="1:8" ht="15.2" customHeight="1" x14ac:dyDescent="0.25">
      <c r="A19" s="54" t="s">
        <v>474</v>
      </c>
      <c r="B19" s="25">
        <v>0</v>
      </c>
      <c r="C19" s="25">
        <v>0</v>
      </c>
      <c r="D19" s="25">
        <v>37927369.229999997</v>
      </c>
      <c r="E19" s="25">
        <v>42960515.509999998</v>
      </c>
      <c r="F19" s="25">
        <v>47387449.670000002</v>
      </c>
      <c r="G19" s="25">
        <v>50554619</v>
      </c>
      <c r="H19" s="31"/>
    </row>
    <row r="20" spans="1:8" ht="15.2" customHeight="1" x14ac:dyDescent="0.25">
      <c r="A20" s="54" t="s">
        <v>475</v>
      </c>
      <c r="B20" s="25">
        <v>0</v>
      </c>
      <c r="C20" s="25">
        <v>0</v>
      </c>
      <c r="D20" s="25">
        <v>822112.25</v>
      </c>
      <c r="E20" s="25">
        <v>1994777.73</v>
      </c>
      <c r="F20" s="25">
        <v>0</v>
      </c>
      <c r="G20" s="25">
        <v>0</v>
      </c>
      <c r="H20" s="31"/>
    </row>
    <row r="21" spans="1:8" ht="15.2" customHeight="1" x14ac:dyDescent="0.25">
      <c r="A21" s="54" t="s">
        <v>476</v>
      </c>
      <c r="B21" s="25">
        <v>0</v>
      </c>
      <c r="C21" s="25">
        <v>0</v>
      </c>
      <c r="D21" s="25">
        <v>550799.35</v>
      </c>
      <c r="E21" s="25">
        <v>598968</v>
      </c>
      <c r="F21" s="25">
        <v>636188</v>
      </c>
      <c r="G21" s="25">
        <v>752586</v>
      </c>
      <c r="H21" s="31"/>
    </row>
    <row r="22" spans="1:8" ht="15.2" customHeight="1" x14ac:dyDescent="0.25">
      <c r="A22" s="54" t="s">
        <v>477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1"/>
    </row>
    <row r="23" spans="1:8" ht="15.2" customHeight="1" x14ac:dyDescent="0.25">
      <c r="A23" s="54" t="s">
        <v>478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1"/>
    </row>
    <row r="24" spans="1:8" ht="15.2" customHeight="1" x14ac:dyDescent="0.25">
      <c r="A24" s="54" t="s">
        <v>479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1"/>
    </row>
    <row r="25" spans="1:8" ht="15.2" customHeight="1" x14ac:dyDescent="0.25">
      <c r="A25" s="54" t="s">
        <v>480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1"/>
    </row>
    <row r="26" spans="1:8" ht="15.2" customHeight="1" x14ac:dyDescent="0.25">
      <c r="A26" s="54" t="s">
        <v>484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1"/>
    </row>
    <row r="27" spans="1:8" ht="15.2" customHeight="1" x14ac:dyDescent="0.25">
      <c r="A27" s="54" t="s">
        <v>482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1"/>
    </row>
    <row r="28" spans="1:8" ht="14.45" customHeight="1" x14ac:dyDescent="0.25">
      <c r="A28" s="59"/>
      <c r="B28" s="59"/>
      <c r="C28" s="59"/>
      <c r="D28" s="59"/>
      <c r="E28" s="59"/>
      <c r="F28" s="59"/>
      <c r="G28" s="59"/>
      <c r="H28" s="31"/>
    </row>
    <row r="29" spans="1:8" ht="15.2" customHeight="1" x14ac:dyDescent="0.25">
      <c r="A29" s="55" t="s">
        <v>522</v>
      </c>
      <c r="B29" s="25">
        <v>0</v>
      </c>
      <c r="C29" s="25">
        <v>0</v>
      </c>
      <c r="D29" s="25">
        <f>+D7+D18</f>
        <v>68176876.379999995</v>
      </c>
      <c r="E29" s="25">
        <f>+E7+E18</f>
        <v>73572205.640000001</v>
      </c>
      <c r="F29" s="25">
        <f>+F7+F18</f>
        <v>83604007.120000005</v>
      </c>
      <c r="G29" s="25">
        <f>+G7+G18</f>
        <v>76720102.602899998</v>
      </c>
      <c r="H29" s="31"/>
    </row>
    <row r="30" spans="1:8" ht="14.45" customHeight="1" x14ac:dyDescent="0.25">
      <c r="A30" s="60"/>
      <c r="B30" s="60"/>
      <c r="C30" s="60"/>
      <c r="D30" s="60"/>
      <c r="E30" s="60"/>
      <c r="F30" s="60"/>
      <c r="G30" s="60"/>
      <c r="H30" s="31"/>
    </row>
    <row r="31" spans="1:8" ht="14.45" customHeight="1" x14ac:dyDescent="0.25">
      <c r="A31" s="98"/>
      <c r="B31" s="22"/>
      <c r="C31" s="22"/>
      <c r="D31" s="22"/>
      <c r="E31" s="22"/>
      <c r="F31" s="22"/>
      <c r="G31" s="22"/>
    </row>
    <row r="32" spans="1:8" ht="14.45" customHeight="1" x14ac:dyDescent="0.25">
      <c r="A32" s="193" t="s">
        <v>511</v>
      </c>
      <c r="B32" s="193"/>
      <c r="C32" s="193"/>
      <c r="D32" s="193"/>
      <c r="E32" s="193"/>
      <c r="F32" s="193"/>
      <c r="G32" s="193"/>
    </row>
    <row r="33" spans="1:7" ht="14.45" customHeight="1" x14ac:dyDescent="0.25">
      <c r="A33" s="193" t="s">
        <v>512</v>
      </c>
      <c r="B33" s="193"/>
      <c r="C33" s="193"/>
      <c r="D33" s="193"/>
      <c r="E33" s="193"/>
      <c r="F33" s="193"/>
      <c r="G33" s="193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  <pageSetup scale="63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workbookViewId="0">
      <selection activeCell="C14" sqref="C14:E14"/>
    </sheetView>
  </sheetViews>
  <sheetFormatPr baseColWidth="10" defaultRowHeight="15" x14ac:dyDescent="0.25"/>
  <cols>
    <col min="1" max="1" width="72.140625" customWidth="1"/>
    <col min="2" max="6" width="20.7109375" customWidth="1"/>
    <col min="7" max="255" width="0" hidden="1" customWidth="1"/>
  </cols>
  <sheetData>
    <row r="1" spans="1:7" ht="21" x14ac:dyDescent="0.25">
      <c r="A1" s="155" t="s">
        <v>523</v>
      </c>
      <c r="B1" s="155"/>
      <c r="C1" s="155"/>
      <c r="D1" s="155"/>
      <c r="E1" s="155"/>
      <c r="F1" s="155"/>
      <c r="G1" s="51"/>
    </row>
    <row r="2" spans="1:7" ht="14.45" customHeight="1" x14ac:dyDescent="0.25">
      <c r="A2" s="156" t="s">
        <v>7</v>
      </c>
      <c r="B2" s="157"/>
      <c r="C2" s="157"/>
      <c r="D2" s="157"/>
      <c r="E2" s="157"/>
      <c r="F2" s="158"/>
      <c r="G2" s="31"/>
    </row>
    <row r="3" spans="1:7" ht="14.45" customHeight="1" x14ac:dyDescent="0.25">
      <c r="A3" s="165" t="s">
        <v>524</v>
      </c>
      <c r="B3" s="166"/>
      <c r="C3" s="166"/>
      <c r="D3" s="166"/>
      <c r="E3" s="166"/>
      <c r="F3" s="167"/>
      <c r="G3" s="31"/>
    </row>
    <row r="4" spans="1:7" ht="30.2" customHeight="1" x14ac:dyDescent="0.25">
      <c r="A4" s="99"/>
      <c r="B4" s="99" t="s">
        <v>565</v>
      </c>
      <c r="C4" s="99" t="s">
        <v>566</v>
      </c>
      <c r="D4" s="99" t="s">
        <v>567</v>
      </c>
      <c r="E4" s="99" t="s">
        <v>568</v>
      </c>
      <c r="F4" s="99" t="s">
        <v>569</v>
      </c>
      <c r="G4" s="31"/>
    </row>
    <row r="5" spans="1:7" ht="17.45" customHeight="1" x14ac:dyDescent="0.25">
      <c r="A5" s="100" t="s">
        <v>525</v>
      </c>
      <c r="B5" s="34"/>
      <c r="C5" s="34"/>
      <c r="D5" s="34"/>
      <c r="E5" s="34"/>
      <c r="F5" s="34"/>
      <c r="G5" s="31"/>
    </row>
    <row r="6" spans="1:7" ht="28.7" customHeight="1" x14ac:dyDescent="0.25">
      <c r="A6" s="78" t="s">
        <v>526</v>
      </c>
      <c r="B6" s="102"/>
      <c r="C6" s="102"/>
      <c r="D6" s="102"/>
      <c r="E6" s="102"/>
      <c r="F6" s="102"/>
      <c r="G6" s="31"/>
    </row>
    <row r="7" spans="1:7" ht="17.45" customHeight="1" x14ac:dyDescent="0.25">
      <c r="A7" s="78" t="s">
        <v>527</v>
      </c>
      <c r="B7" s="102"/>
      <c r="C7" s="102"/>
      <c r="D7" s="102"/>
      <c r="E7" s="102"/>
      <c r="F7" s="102"/>
      <c r="G7" s="31"/>
    </row>
    <row r="8" spans="1:7" ht="14.45" customHeight="1" x14ac:dyDescent="0.25">
      <c r="A8" s="78"/>
      <c r="B8" s="19"/>
      <c r="C8" s="19"/>
      <c r="D8" s="19"/>
      <c r="E8" s="19"/>
      <c r="F8" s="19"/>
      <c r="G8" s="31"/>
    </row>
    <row r="9" spans="1:7" ht="17.45" customHeight="1" x14ac:dyDescent="0.25">
      <c r="A9" s="80" t="s">
        <v>528</v>
      </c>
      <c r="B9" s="19"/>
      <c r="C9" s="19"/>
      <c r="D9" s="19"/>
      <c r="E9" s="19"/>
      <c r="F9" s="19"/>
      <c r="G9" s="31"/>
    </row>
    <row r="10" spans="1:7" ht="17.45" customHeight="1" x14ac:dyDescent="0.25">
      <c r="A10" s="78" t="s">
        <v>529</v>
      </c>
      <c r="B10" s="102"/>
      <c r="C10" s="102"/>
      <c r="D10" s="102"/>
      <c r="E10" s="102"/>
      <c r="F10" s="102"/>
      <c r="G10" s="31"/>
    </row>
    <row r="11" spans="1:7" ht="17.45" customHeight="1" x14ac:dyDescent="0.25">
      <c r="A11" s="78" t="s">
        <v>530</v>
      </c>
      <c r="B11" s="102"/>
      <c r="C11" s="102"/>
      <c r="D11" s="102"/>
      <c r="E11" s="102"/>
      <c r="F11" s="102"/>
      <c r="G11" s="31"/>
    </row>
    <row r="12" spans="1:7" ht="17.45" customHeight="1" x14ac:dyDescent="0.25">
      <c r="A12" s="78" t="s">
        <v>531</v>
      </c>
      <c r="B12" s="102"/>
      <c r="C12" s="102"/>
      <c r="D12" s="102"/>
      <c r="E12" s="102"/>
      <c r="F12" s="102"/>
      <c r="G12" s="31"/>
    </row>
    <row r="13" spans="1:7" ht="17.45" customHeight="1" x14ac:dyDescent="0.25">
      <c r="A13" s="78" t="s">
        <v>532</v>
      </c>
      <c r="B13" s="102"/>
      <c r="C13" s="102"/>
      <c r="D13" s="102"/>
      <c r="E13" s="102"/>
      <c r="F13" s="102"/>
      <c r="G13" s="31"/>
    </row>
    <row r="14" spans="1:7" ht="25.5" customHeight="1" x14ac:dyDescent="0.25">
      <c r="A14" s="78" t="s">
        <v>533</v>
      </c>
      <c r="B14" s="102"/>
      <c r="C14" s="198" t="s">
        <v>668</v>
      </c>
      <c r="D14" s="199"/>
      <c r="E14" s="200"/>
      <c r="F14" s="102"/>
      <c r="G14" s="31"/>
    </row>
    <row r="15" spans="1:7" ht="17.45" customHeight="1" x14ac:dyDescent="0.25">
      <c r="A15" s="78" t="s">
        <v>530</v>
      </c>
      <c r="B15" s="102"/>
      <c r="C15" s="102"/>
      <c r="D15" s="102"/>
      <c r="E15" s="102"/>
      <c r="F15" s="102"/>
      <c r="G15" s="31"/>
    </row>
    <row r="16" spans="1:7" ht="17.45" customHeight="1" x14ac:dyDescent="0.25">
      <c r="A16" s="78" t="s">
        <v>531</v>
      </c>
      <c r="B16" s="102"/>
      <c r="C16" s="102"/>
      <c r="D16" s="102"/>
      <c r="E16" s="102"/>
      <c r="F16" s="102"/>
      <c r="G16" s="31"/>
    </row>
    <row r="17" spans="1:7" ht="17.45" customHeight="1" x14ac:dyDescent="0.25">
      <c r="A17" s="78" t="s">
        <v>532</v>
      </c>
      <c r="B17" s="102"/>
      <c r="C17" s="102"/>
      <c r="D17" s="102"/>
      <c r="E17" s="102"/>
      <c r="F17" s="102"/>
      <c r="G17" s="31"/>
    </row>
    <row r="18" spans="1:7" ht="17.45" customHeight="1" x14ac:dyDescent="0.25">
      <c r="A18" s="78" t="s">
        <v>534</v>
      </c>
      <c r="B18" s="103"/>
      <c r="C18" s="102"/>
      <c r="D18" s="102"/>
      <c r="E18" s="102"/>
      <c r="F18" s="102"/>
      <c r="G18" s="31"/>
    </row>
    <row r="19" spans="1:7" ht="17.45" customHeight="1" x14ac:dyDescent="0.25">
      <c r="A19" s="78" t="s">
        <v>535</v>
      </c>
      <c r="B19" s="102"/>
      <c r="C19" s="102"/>
      <c r="D19" s="102"/>
      <c r="E19" s="102"/>
      <c r="F19" s="102"/>
      <c r="G19" s="31"/>
    </row>
    <row r="20" spans="1:7" ht="17.45" customHeight="1" x14ac:dyDescent="0.25">
      <c r="A20" s="78" t="s">
        <v>536</v>
      </c>
      <c r="B20" s="104"/>
      <c r="C20" s="104"/>
      <c r="D20" s="104"/>
      <c r="E20" s="104"/>
      <c r="F20" s="104"/>
      <c r="G20" s="31"/>
    </row>
    <row r="21" spans="1:7" ht="17.45" customHeight="1" x14ac:dyDescent="0.25">
      <c r="A21" s="78" t="s">
        <v>537</v>
      </c>
      <c r="B21" s="104"/>
      <c r="C21" s="104"/>
      <c r="D21" s="104"/>
      <c r="E21" s="104"/>
      <c r="F21" s="104"/>
      <c r="G21" s="31"/>
    </row>
    <row r="22" spans="1:7" ht="17.45" customHeight="1" x14ac:dyDescent="0.25">
      <c r="A22" s="78" t="s">
        <v>538</v>
      </c>
      <c r="B22" s="104"/>
      <c r="C22" s="104"/>
      <c r="D22" s="104"/>
      <c r="E22" s="104"/>
      <c r="F22" s="104"/>
      <c r="G22" s="31"/>
    </row>
    <row r="23" spans="1:7" ht="17.45" customHeight="1" x14ac:dyDescent="0.25">
      <c r="A23" s="78" t="s">
        <v>539</v>
      </c>
      <c r="B23" s="104"/>
      <c r="C23" s="104"/>
      <c r="D23" s="104"/>
      <c r="E23" s="104"/>
      <c r="F23" s="104"/>
      <c r="G23" s="31"/>
    </row>
    <row r="24" spans="1:7" ht="17.45" customHeight="1" x14ac:dyDescent="0.25">
      <c r="A24" s="78" t="s">
        <v>540</v>
      </c>
      <c r="B24" s="105"/>
      <c r="C24" s="102"/>
      <c r="D24" s="102"/>
      <c r="E24" s="102"/>
      <c r="F24" s="102"/>
      <c r="G24" s="31"/>
    </row>
    <row r="25" spans="1:7" ht="17.45" customHeight="1" x14ac:dyDescent="0.25">
      <c r="A25" s="78" t="s">
        <v>541</v>
      </c>
      <c r="B25" s="105"/>
      <c r="C25" s="102"/>
      <c r="D25" s="102"/>
      <c r="E25" s="102"/>
      <c r="F25" s="102"/>
      <c r="G25" s="31"/>
    </row>
    <row r="26" spans="1:7" ht="14.45" customHeight="1" x14ac:dyDescent="0.25">
      <c r="A26" s="78"/>
      <c r="B26" s="19"/>
      <c r="C26" s="19"/>
      <c r="D26" s="19"/>
      <c r="E26" s="19"/>
      <c r="F26" s="19"/>
      <c r="G26" s="31"/>
    </row>
    <row r="27" spans="1:7" ht="17.45" customHeight="1" x14ac:dyDescent="0.25">
      <c r="A27" s="80" t="s">
        <v>542</v>
      </c>
      <c r="B27" s="19"/>
      <c r="C27" s="19"/>
      <c r="D27" s="19"/>
      <c r="E27" s="19"/>
      <c r="F27" s="19"/>
      <c r="G27" s="31"/>
    </row>
    <row r="28" spans="1:7" ht="17.45" customHeight="1" x14ac:dyDescent="0.25">
      <c r="A28" s="78" t="s">
        <v>543</v>
      </c>
      <c r="B28" s="102"/>
      <c r="C28" s="102"/>
      <c r="D28" s="102"/>
      <c r="E28" s="102"/>
      <c r="F28" s="102"/>
      <c r="G28" s="31"/>
    </row>
    <row r="29" spans="1:7" ht="14.45" customHeight="1" x14ac:dyDescent="0.25">
      <c r="A29" s="78"/>
      <c r="B29" s="19"/>
      <c r="C29" s="19"/>
      <c r="D29" s="19"/>
      <c r="E29" s="19"/>
      <c r="F29" s="19"/>
      <c r="G29" s="31"/>
    </row>
    <row r="30" spans="1:7" ht="17.45" customHeight="1" x14ac:dyDescent="0.25">
      <c r="A30" s="80" t="s">
        <v>544</v>
      </c>
      <c r="B30" s="19"/>
      <c r="C30" s="19"/>
      <c r="D30" s="19"/>
      <c r="E30" s="19"/>
      <c r="F30" s="19"/>
      <c r="G30" s="31"/>
    </row>
    <row r="31" spans="1:7" ht="17.45" customHeight="1" x14ac:dyDescent="0.25">
      <c r="A31" s="78" t="s">
        <v>529</v>
      </c>
      <c r="B31" s="102"/>
      <c r="C31" s="102"/>
      <c r="D31" s="102"/>
      <c r="E31" s="102"/>
      <c r="F31" s="102"/>
      <c r="G31" s="31"/>
    </row>
    <row r="32" spans="1:7" ht="17.45" customHeight="1" x14ac:dyDescent="0.25">
      <c r="A32" s="78" t="s">
        <v>533</v>
      </c>
      <c r="B32" s="102"/>
      <c r="C32" s="102"/>
      <c r="D32" s="102"/>
      <c r="E32" s="102"/>
      <c r="F32" s="102"/>
      <c r="G32" s="31"/>
    </row>
    <row r="33" spans="1:7" ht="17.45" customHeight="1" x14ac:dyDescent="0.25">
      <c r="A33" s="78" t="s">
        <v>545</v>
      </c>
      <c r="B33" s="102"/>
      <c r="C33" s="102"/>
      <c r="D33" s="102"/>
      <c r="E33" s="102"/>
      <c r="F33" s="102"/>
      <c r="G33" s="31"/>
    </row>
    <row r="34" spans="1:7" ht="14.45" customHeight="1" x14ac:dyDescent="0.25">
      <c r="A34" s="78"/>
      <c r="B34" s="19"/>
      <c r="C34" s="19"/>
      <c r="D34" s="19"/>
      <c r="E34" s="19"/>
      <c r="F34" s="19"/>
      <c r="G34" s="31"/>
    </row>
    <row r="35" spans="1:7" ht="17.45" customHeight="1" x14ac:dyDescent="0.25">
      <c r="A35" s="80" t="s">
        <v>546</v>
      </c>
      <c r="B35" s="19"/>
      <c r="C35" s="19"/>
      <c r="D35" s="19"/>
      <c r="E35" s="19"/>
      <c r="F35" s="19"/>
      <c r="G35" s="31"/>
    </row>
    <row r="36" spans="1:7" ht="17.45" customHeight="1" x14ac:dyDescent="0.25">
      <c r="A36" s="78" t="s">
        <v>547</v>
      </c>
      <c r="B36" s="102"/>
      <c r="C36" s="102"/>
      <c r="D36" s="102"/>
      <c r="E36" s="102"/>
      <c r="F36" s="102"/>
      <c r="G36" s="31"/>
    </row>
    <row r="37" spans="1:7" ht="17.45" customHeight="1" x14ac:dyDescent="0.25">
      <c r="A37" s="78" t="s">
        <v>548</v>
      </c>
      <c r="B37" s="102"/>
      <c r="C37" s="102"/>
      <c r="D37" s="102"/>
      <c r="E37" s="102"/>
      <c r="F37" s="102"/>
      <c r="G37" s="31"/>
    </row>
    <row r="38" spans="1:7" ht="17.45" customHeight="1" x14ac:dyDescent="0.25">
      <c r="A38" s="78" t="s">
        <v>549</v>
      </c>
      <c r="B38" s="105"/>
      <c r="C38" s="102"/>
      <c r="D38" s="102"/>
      <c r="E38" s="102"/>
      <c r="F38" s="102"/>
      <c r="G38" s="31"/>
    </row>
    <row r="39" spans="1:7" ht="14.45" customHeight="1" x14ac:dyDescent="0.25">
      <c r="A39" s="78"/>
      <c r="B39" s="19"/>
      <c r="C39" s="19"/>
      <c r="D39" s="19"/>
      <c r="E39" s="19"/>
      <c r="F39" s="19"/>
      <c r="G39" s="31"/>
    </row>
    <row r="40" spans="1:7" ht="17.45" customHeight="1" x14ac:dyDescent="0.25">
      <c r="A40" s="80" t="s">
        <v>550</v>
      </c>
      <c r="B40" s="102"/>
      <c r="C40" s="102"/>
      <c r="D40" s="102"/>
      <c r="E40" s="102"/>
      <c r="F40" s="102"/>
      <c r="G40" s="31"/>
    </row>
    <row r="41" spans="1:7" ht="14.45" customHeight="1" x14ac:dyDescent="0.25">
      <c r="A41" s="78"/>
      <c r="B41" s="19"/>
      <c r="C41" s="19"/>
      <c r="D41" s="19"/>
      <c r="E41" s="19"/>
      <c r="F41" s="19"/>
      <c r="G41" s="31"/>
    </row>
    <row r="42" spans="1:7" ht="17.45" customHeight="1" x14ac:dyDescent="0.25">
      <c r="A42" s="80" t="s">
        <v>551</v>
      </c>
      <c r="B42" s="19"/>
      <c r="C42" s="19"/>
      <c r="D42" s="19"/>
      <c r="E42" s="19"/>
      <c r="F42" s="19"/>
      <c r="G42" s="31"/>
    </row>
    <row r="43" spans="1:7" ht="17.45" customHeight="1" x14ac:dyDescent="0.25">
      <c r="A43" s="78" t="s">
        <v>552</v>
      </c>
      <c r="B43" s="102"/>
      <c r="C43" s="102"/>
      <c r="D43" s="102"/>
      <c r="E43" s="102"/>
      <c r="F43" s="102"/>
      <c r="G43" s="31"/>
    </row>
    <row r="44" spans="1:7" ht="17.45" customHeight="1" x14ac:dyDescent="0.25">
      <c r="A44" s="78" t="s">
        <v>553</v>
      </c>
      <c r="B44" s="102"/>
      <c r="C44" s="102"/>
      <c r="D44" s="102"/>
      <c r="E44" s="102"/>
      <c r="F44" s="102"/>
      <c r="G44" s="31"/>
    </row>
    <row r="45" spans="1:7" ht="17.45" customHeight="1" x14ac:dyDescent="0.25">
      <c r="A45" s="78" t="s">
        <v>554</v>
      </c>
      <c r="B45" s="102"/>
      <c r="C45" s="102"/>
      <c r="D45" s="102"/>
      <c r="E45" s="102"/>
      <c r="F45" s="102"/>
      <c r="G45" s="31"/>
    </row>
    <row r="46" spans="1:7" ht="14.45" customHeight="1" x14ac:dyDescent="0.25">
      <c r="A46" s="78"/>
      <c r="B46" s="19"/>
      <c r="C46" s="19"/>
      <c r="D46" s="19"/>
      <c r="E46" s="19"/>
      <c r="F46" s="19"/>
      <c r="G46" s="31"/>
    </row>
    <row r="47" spans="1:7" ht="30.2" customHeight="1" x14ac:dyDescent="0.25">
      <c r="A47" s="80" t="s">
        <v>555</v>
      </c>
      <c r="B47" s="19"/>
      <c r="C47" s="19"/>
      <c r="D47" s="19"/>
      <c r="E47" s="19"/>
      <c r="F47" s="19"/>
      <c r="G47" s="31"/>
    </row>
    <row r="48" spans="1:7" ht="17.45" customHeight="1" x14ac:dyDescent="0.25">
      <c r="A48" s="78" t="s">
        <v>553</v>
      </c>
      <c r="B48" s="104"/>
      <c r="C48" s="104"/>
      <c r="D48" s="104"/>
      <c r="E48" s="104"/>
      <c r="F48" s="104"/>
      <c r="G48" s="31"/>
    </row>
    <row r="49" spans="1:7" ht="17.45" customHeight="1" x14ac:dyDescent="0.25">
      <c r="A49" s="78" t="s">
        <v>554</v>
      </c>
      <c r="B49" s="104"/>
      <c r="C49" s="104"/>
      <c r="D49" s="104"/>
      <c r="E49" s="104"/>
      <c r="F49" s="104"/>
      <c r="G49" s="31"/>
    </row>
    <row r="50" spans="1:7" ht="14.45" customHeight="1" x14ac:dyDescent="0.25">
      <c r="A50" s="78"/>
      <c r="B50" s="19"/>
      <c r="C50" s="19"/>
      <c r="D50" s="19"/>
      <c r="E50" s="19"/>
      <c r="F50" s="19"/>
      <c r="G50" s="31"/>
    </row>
    <row r="51" spans="1:7" ht="17.45" customHeight="1" x14ac:dyDescent="0.25">
      <c r="A51" s="80" t="s">
        <v>556</v>
      </c>
      <c r="B51" s="19"/>
      <c r="C51" s="19"/>
      <c r="D51" s="19"/>
      <c r="E51" s="19"/>
      <c r="F51" s="19"/>
      <c r="G51" s="31"/>
    </row>
    <row r="52" spans="1:7" ht="17.45" customHeight="1" x14ac:dyDescent="0.25">
      <c r="A52" s="78" t="s">
        <v>553</v>
      </c>
      <c r="B52" s="102"/>
      <c r="C52" s="102"/>
      <c r="D52" s="102"/>
      <c r="E52" s="102"/>
      <c r="F52" s="102"/>
      <c r="G52" s="31"/>
    </row>
    <row r="53" spans="1:7" ht="17.45" customHeight="1" x14ac:dyDescent="0.25">
      <c r="A53" s="78" t="s">
        <v>554</v>
      </c>
      <c r="B53" s="102"/>
      <c r="C53" s="102"/>
      <c r="D53" s="102"/>
      <c r="E53" s="102"/>
      <c r="F53" s="102"/>
      <c r="G53" s="31"/>
    </row>
    <row r="54" spans="1:7" ht="17.45" customHeight="1" x14ac:dyDescent="0.25">
      <c r="A54" s="78" t="s">
        <v>557</v>
      </c>
      <c r="B54" s="102"/>
      <c r="C54" s="102"/>
      <c r="D54" s="102"/>
      <c r="E54" s="102"/>
      <c r="F54" s="102"/>
      <c r="G54" s="31"/>
    </row>
    <row r="55" spans="1:7" ht="14.45" customHeight="1" x14ac:dyDescent="0.25">
      <c r="A55" s="78"/>
      <c r="B55" s="19"/>
      <c r="C55" s="19"/>
      <c r="D55" s="19"/>
      <c r="E55" s="19"/>
      <c r="F55" s="19"/>
      <c r="G55" s="31"/>
    </row>
    <row r="56" spans="1:7" ht="17.45" customHeight="1" x14ac:dyDescent="0.25">
      <c r="A56" s="80" t="s">
        <v>558</v>
      </c>
      <c r="B56" s="19"/>
      <c r="C56" s="19"/>
      <c r="D56" s="19"/>
      <c r="E56" s="19"/>
      <c r="F56" s="19"/>
      <c r="G56" s="31"/>
    </row>
    <row r="57" spans="1:7" ht="17.45" customHeight="1" x14ac:dyDescent="0.25">
      <c r="A57" s="78" t="s">
        <v>553</v>
      </c>
      <c r="B57" s="102"/>
      <c r="C57" s="102"/>
      <c r="D57" s="102"/>
      <c r="E57" s="102"/>
      <c r="F57" s="102"/>
      <c r="G57" s="31"/>
    </row>
    <row r="58" spans="1:7" ht="17.45" customHeight="1" x14ac:dyDescent="0.25">
      <c r="A58" s="78" t="s">
        <v>554</v>
      </c>
      <c r="B58" s="102"/>
      <c r="C58" s="102"/>
      <c r="D58" s="102"/>
      <c r="E58" s="102"/>
      <c r="F58" s="102"/>
      <c r="G58" s="31"/>
    </row>
    <row r="59" spans="1:7" ht="14.45" customHeight="1" x14ac:dyDescent="0.25">
      <c r="A59" s="78"/>
      <c r="B59" s="19"/>
      <c r="C59" s="19"/>
      <c r="D59" s="19"/>
      <c r="E59" s="19"/>
      <c r="F59" s="19"/>
      <c r="G59" s="31"/>
    </row>
    <row r="60" spans="1:7" ht="17.45" customHeight="1" x14ac:dyDescent="0.25">
      <c r="A60" s="80" t="s">
        <v>559</v>
      </c>
      <c r="B60" s="19"/>
      <c r="C60" s="19"/>
      <c r="D60" s="19"/>
      <c r="E60" s="19"/>
      <c r="F60" s="19"/>
      <c r="G60" s="31"/>
    </row>
    <row r="61" spans="1:7" ht="17.45" customHeight="1" x14ac:dyDescent="0.25">
      <c r="A61" s="78" t="s">
        <v>560</v>
      </c>
      <c r="B61" s="102"/>
      <c r="C61" s="102"/>
      <c r="D61" s="102"/>
      <c r="E61" s="102"/>
      <c r="F61" s="102"/>
      <c r="G61" s="31"/>
    </row>
    <row r="62" spans="1:7" ht="17.45" customHeight="1" x14ac:dyDescent="0.25">
      <c r="A62" s="78" t="s">
        <v>561</v>
      </c>
      <c r="B62" s="105"/>
      <c r="C62" s="102"/>
      <c r="D62" s="102"/>
      <c r="E62" s="102"/>
      <c r="F62" s="102"/>
      <c r="G62" s="31"/>
    </row>
    <row r="63" spans="1:7" ht="14.45" customHeight="1" x14ac:dyDescent="0.25">
      <c r="A63" s="78"/>
      <c r="B63" s="19"/>
      <c r="C63" s="19"/>
      <c r="D63" s="19"/>
      <c r="E63" s="19"/>
      <c r="F63" s="19"/>
      <c r="G63" s="31"/>
    </row>
    <row r="64" spans="1:7" ht="17.45" customHeight="1" x14ac:dyDescent="0.25">
      <c r="A64" s="80" t="s">
        <v>562</v>
      </c>
      <c r="B64" s="19"/>
      <c r="C64" s="19"/>
      <c r="D64" s="19"/>
      <c r="E64" s="19"/>
      <c r="F64" s="19"/>
      <c r="G64" s="31"/>
    </row>
    <row r="65" spans="1:7" ht="17.45" customHeight="1" x14ac:dyDescent="0.25">
      <c r="A65" s="78" t="s">
        <v>563</v>
      </c>
      <c r="B65" s="102"/>
      <c r="C65" s="102"/>
      <c r="D65" s="102"/>
      <c r="E65" s="102"/>
      <c r="F65" s="102"/>
      <c r="G65" s="31"/>
    </row>
    <row r="66" spans="1:7" ht="17.45" customHeight="1" x14ac:dyDescent="0.25">
      <c r="A66" s="78" t="s">
        <v>564</v>
      </c>
      <c r="B66" s="102"/>
      <c r="C66" s="102"/>
      <c r="D66" s="102"/>
      <c r="E66" s="102"/>
      <c r="F66" s="102"/>
      <c r="G66" s="31"/>
    </row>
    <row r="67" spans="1:7" ht="14.45" customHeight="1" x14ac:dyDescent="0.25">
      <c r="A67" s="101"/>
      <c r="B67" s="26"/>
      <c r="C67" s="26"/>
      <c r="D67" s="26"/>
      <c r="E67" s="26"/>
      <c r="F67" s="26"/>
      <c r="G67" s="31"/>
    </row>
    <row r="68" spans="1:7" x14ac:dyDescent="0.25">
      <c r="A68" s="22"/>
      <c r="B68" s="22"/>
      <c r="C68" s="22"/>
      <c r="D68" s="22"/>
      <c r="E68" s="22"/>
      <c r="F68" s="22"/>
    </row>
  </sheetData>
  <mergeCells count="4">
    <mergeCell ref="A1:F1"/>
    <mergeCell ref="A2:F2"/>
    <mergeCell ref="A3:F3"/>
    <mergeCell ref="C14:E14"/>
  </mergeCells>
  <pageMargins left="0.75" right="0.75" top="1" bottom="1" header="0.5" footer="0.5"/>
  <pageSetup scale="7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>
      <selection activeCell="C9" sqref="C9"/>
    </sheetView>
  </sheetViews>
  <sheetFormatPr baseColWidth="10" defaultColWidth="13.7109375" defaultRowHeight="15" x14ac:dyDescent="0.2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 x14ac:dyDescent="0.25"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2" ht="21.2" customHeight="1" x14ac:dyDescent="0.25">
      <c r="A2" s="106"/>
      <c r="B2" s="201" t="s">
        <v>570</v>
      </c>
      <c r="C2" s="202"/>
      <c r="D2" s="202"/>
      <c r="E2" s="202"/>
      <c r="F2" s="202"/>
      <c r="G2" s="202"/>
      <c r="H2" s="202"/>
      <c r="I2" s="202"/>
      <c r="J2" s="202"/>
      <c r="K2" s="203"/>
      <c r="L2" s="31"/>
    </row>
    <row r="3" spans="1:12" ht="54.4" customHeight="1" x14ac:dyDescent="0.25">
      <c r="A3" s="106"/>
      <c r="B3" s="204" t="s">
        <v>571</v>
      </c>
      <c r="C3" s="205"/>
      <c r="D3" s="205"/>
      <c r="E3" s="205"/>
      <c r="F3" s="205"/>
      <c r="G3" s="205"/>
      <c r="H3" s="205"/>
      <c r="I3" s="205"/>
      <c r="J3" s="205"/>
      <c r="K3" s="206"/>
      <c r="L3" s="31"/>
    </row>
    <row r="4" spans="1:12" ht="24.2" customHeight="1" x14ac:dyDescent="0.25">
      <c r="A4" s="106"/>
      <c r="B4" s="108"/>
      <c r="C4" s="117"/>
      <c r="D4" s="207" t="s">
        <v>625</v>
      </c>
      <c r="E4" s="208"/>
      <c r="F4" s="208"/>
      <c r="G4" s="209"/>
      <c r="H4" s="207" t="s">
        <v>649</v>
      </c>
      <c r="I4" s="209"/>
      <c r="J4" s="136"/>
      <c r="K4" s="136"/>
      <c r="L4" s="31"/>
    </row>
    <row r="5" spans="1:12" ht="36.200000000000003" customHeight="1" x14ac:dyDescent="0.25">
      <c r="A5" s="106"/>
      <c r="B5" s="109"/>
      <c r="C5" s="118" t="s">
        <v>572</v>
      </c>
      <c r="D5" s="210" t="s">
        <v>626</v>
      </c>
      <c r="E5" s="211"/>
      <c r="F5" s="210" t="s">
        <v>648</v>
      </c>
      <c r="G5" s="211"/>
      <c r="H5" s="129" t="s">
        <v>650</v>
      </c>
      <c r="I5" s="129" t="s">
        <v>651</v>
      </c>
      <c r="J5" s="137" t="s">
        <v>653</v>
      </c>
      <c r="K5" s="137" t="s">
        <v>667</v>
      </c>
      <c r="L5" s="31"/>
    </row>
    <row r="6" spans="1:12" ht="15.2" customHeight="1" x14ac:dyDescent="0.25">
      <c r="A6" s="107"/>
      <c r="B6" s="110"/>
      <c r="C6" s="212" t="s">
        <v>573</v>
      </c>
      <c r="D6" s="212"/>
      <c r="E6" s="212"/>
      <c r="F6" s="212"/>
      <c r="G6" s="212"/>
      <c r="H6" s="212"/>
      <c r="I6" s="212"/>
      <c r="J6" s="212"/>
      <c r="K6" s="213"/>
      <c r="L6" s="31"/>
    </row>
    <row r="7" spans="1:12" ht="15.2" customHeight="1" x14ac:dyDescent="0.25">
      <c r="A7" s="107"/>
      <c r="B7" s="111"/>
      <c r="C7" s="214" t="s">
        <v>574</v>
      </c>
      <c r="D7" s="214"/>
      <c r="E7" s="214"/>
      <c r="F7" s="214"/>
      <c r="G7" s="214"/>
      <c r="H7" s="214"/>
      <c r="I7" s="214"/>
      <c r="J7" s="214"/>
      <c r="K7" s="215"/>
      <c r="L7" s="31"/>
    </row>
    <row r="8" spans="1:12" ht="15.2" customHeight="1" x14ac:dyDescent="0.25">
      <c r="A8" s="107"/>
      <c r="B8" s="111"/>
      <c r="C8" s="214" t="s">
        <v>575</v>
      </c>
      <c r="D8" s="214"/>
      <c r="E8" s="214"/>
      <c r="F8" s="214"/>
      <c r="G8" s="214"/>
      <c r="H8" s="214"/>
      <c r="I8" s="214"/>
      <c r="J8" s="214"/>
      <c r="K8" s="215"/>
      <c r="L8" s="31"/>
    </row>
    <row r="9" spans="1:12" ht="24.95" customHeight="1" x14ac:dyDescent="0.25">
      <c r="A9" s="107"/>
      <c r="B9" s="112">
        <v>900001</v>
      </c>
      <c r="C9" s="119" t="s">
        <v>576</v>
      </c>
      <c r="D9" s="122"/>
      <c r="E9" s="125" t="s">
        <v>627</v>
      </c>
      <c r="F9" s="122"/>
      <c r="G9" s="127"/>
      <c r="H9" s="130">
        <f>+[2]IPF!$D$11</f>
        <v>74942985</v>
      </c>
      <c r="I9" s="133" t="s">
        <v>652</v>
      </c>
      <c r="J9" s="125" t="s">
        <v>654</v>
      </c>
      <c r="K9" s="138"/>
      <c r="L9" s="31"/>
    </row>
    <row r="10" spans="1:12" x14ac:dyDescent="0.25">
      <c r="A10" s="107"/>
      <c r="B10" s="112">
        <v>900002</v>
      </c>
      <c r="C10" s="119" t="s">
        <v>577</v>
      </c>
      <c r="D10" s="122"/>
      <c r="E10" s="125" t="s">
        <v>628</v>
      </c>
      <c r="F10" s="122"/>
      <c r="G10" s="127"/>
      <c r="H10" s="130">
        <f>+H9</f>
        <v>74942985</v>
      </c>
      <c r="I10" s="133" t="s">
        <v>652</v>
      </c>
      <c r="J10" s="125" t="s">
        <v>654</v>
      </c>
      <c r="K10" s="138"/>
      <c r="L10" s="31"/>
    </row>
    <row r="11" spans="1:12" x14ac:dyDescent="0.25">
      <c r="A11" s="107"/>
      <c r="B11" s="112">
        <v>900003</v>
      </c>
      <c r="C11" s="119" t="s">
        <v>578</v>
      </c>
      <c r="D11" s="122"/>
      <c r="E11" s="125" t="s">
        <v>629</v>
      </c>
      <c r="F11" s="122"/>
      <c r="G11" s="127"/>
      <c r="H11" s="130">
        <f>+[2]IPF!$E$11</f>
        <v>87894094.550000012</v>
      </c>
      <c r="I11" s="133" t="s">
        <v>652</v>
      </c>
      <c r="J11" s="125" t="s">
        <v>654</v>
      </c>
      <c r="K11" s="138"/>
      <c r="L11" s="31"/>
    </row>
    <row r="12" spans="1:12" ht="15.2" customHeight="1" x14ac:dyDescent="0.25">
      <c r="A12" s="107"/>
      <c r="B12" s="111"/>
      <c r="C12" s="214" t="s">
        <v>579</v>
      </c>
      <c r="D12" s="214"/>
      <c r="E12" s="214"/>
      <c r="F12" s="214"/>
      <c r="G12" s="214"/>
      <c r="H12" s="214"/>
      <c r="I12" s="214"/>
      <c r="J12" s="214"/>
      <c r="K12" s="215"/>
      <c r="L12" s="31"/>
    </row>
    <row r="13" spans="1:12" ht="24.95" customHeight="1" x14ac:dyDescent="0.25">
      <c r="A13" s="107"/>
      <c r="B13" s="112">
        <v>900004</v>
      </c>
      <c r="C13" s="119" t="s">
        <v>576</v>
      </c>
      <c r="D13" s="122"/>
      <c r="E13" s="125" t="s">
        <v>627</v>
      </c>
      <c r="F13" s="122"/>
      <c r="G13" s="127"/>
      <c r="H13" s="130">
        <f>+H9</f>
        <v>74942985</v>
      </c>
      <c r="I13" s="134" t="s">
        <v>652</v>
      </c>
      <c r="J13" s="133" t="s">
        <v>654</v>
      </c>
      <c r="K13" s="138"/>
      <c r="L13" s="31"/>
    </row>
    <row r="14" spans="1:12" x14ac:dyDescent="0.25">
      <c r="A14" s="107"/>
      <c r="B14" s="112">
        <v>900005</v>
      </c>
      <c r="C14" s="119" t="s">
        <v>577</v>
      </c>
      <c r="D14" s="122"/>
      <c r="E14" s="125" t="s">
        <v>628</v>
      </c>
      <c r="F14" s="122"/>
      <c r="G14" s="127"/>
      <c r="H14" s="130">
        <f>+H10</f>
        <v>74942985</v>
      </c>
      <c r="I14" s="134" t="s">
        <v>652</v>
      </c>
      <c r="J14" s="133" t="s">
        <v>654</v>
      </c>
      <c r="K14" s="138"/>
      <c r="L14" s="31"/>
    </row>
    <row r="15" spans="1:12" x14ac:dyDescent="0.25">
      <c r="A15" s="107"/>
      <c r="B15" s="112">
        <v>900006</v>
      </c>
      <c r="C15" s="119" t="s">
        <v>578</v>
      </c>
      <c r="D15" s="122"/>
      <c r="E15" s="125" t="s">
        <v>629</v>
      </c>
      <c r="F15" s="122"/>
      <c r="G15" s="127"/>
      <c r="H15" s="130">
        <f>+H11</f>
        <v>87894094.550000012</v>
      </c>
      <c r="I15" s="134" t="s">
        <v>652</v>
      </c>
      <c r="J15" s="133" t="s">
        <v>654</v>
      </c>
      <c r="K15" s="138"/>
      <c r="L15" s="31"/>
    </row>
    <row r="16" spans="1:12" ht="15.2" customHeight="1" x14ac:dyDescent="0.25">
      <c r="A16" s="107"/>
      <c r="B16" s="111"/>
      <c r="C16" s="214" t="s">
        <v>580</v>
      </c>
      <c r="D16" s="214"/>
      <c r="E16" s="214"/>
      <c r="F16" s="214"/>
      <c r="G16" s="214"/>
      <c r="H16" s="214"/>
      <c r="I16" s="214"/>
      <c r="J16" s="214"/>
      <c r="K16" s="215"/>
      <c r="L16" s="31"/>
    </row>
    <row r="17" spans="1:12" ht="20.45" customHeight="1" x14ac:dyDescent="0.25">
      <c r="A17" s="107"/>
      <c r="B17" s="112">
        <v>900007</v>
      </c>
      <c r="C17" s="119" t="s">
        <v>576</v>
      </c>
      <c r="D17" s="122"/>
      <c r="E17" s="125" t="s">
        <v>630</v>
      </c>
      <c r="F17" s="122"/>
      <c r="G17" s="127"/>
      <c r="H17" s="130">
        <v>0</v>
      </c>
      <c r="I17" s="134" t="s">
        <v>652</v>
      </c>
      <c r="J17" s="133" t="s">
        <v>655</v>
      </c>
      <c r="K17" s="138"/>
      <c r="L17" s="31"/>
    </row>
    <row r="18" spans="1:12" x14ac:dyDescent="0.25">
      <c r="A18" s="107"/>
      <c r="B18" s="112">
        <v>900008</v>
      </c>
      <c r="C18" s="119" t="s">
        <v>577</v>
      </c>
      <c r="D18" s="122"/>
      <c r="E18" s="125" t="s">
        <v>631</v>
      </c>
      <c r="F18" s="122"/>
      <c r="G18" s="127"/>
      <c r="H18" s="130">
        <v>0</v>
      </c>
      <c r="I18" s="134" t="s">
        <v>652</v>
      </c>
      <c r="J18" s="133" t="s">
        <v>655</v>
      </c>
      <c r="K18" s="138"/>
      <c r="L18" s="31"/>
    </row>
    <row r="19" spans="1:12" x14ac:dyDescent="0.25">
      <c r="A19" s="107"/>
      <c r="B19" s="112">
        <v>900009</v>
      </c>
      <c r="C19" s="119" t="s">
        <v>578</v>
      </c>
      <c r="D19" s="122"/>
      <c r="E19" s="125" t="s">
        <v>629</v>
      </c>
      <c r="F19" s="122"/>
      <c r="G19" s="127"/>
      <c r="H19" s="130">
        <v>0</v>
      </c>
      <c r="I19" s="134" t="s">
        <v>652</v>
      </c>
      <c r="J19" s="133" t="s">
        <v>655</v>
      </c>
      <c r="K19" s="138"/>
      <c r="L19" s="31"/>
    </row>
    <row r="20" spans="1:12" ht="15.2" customHeight="1" x14ac:dyDescent="0.25">
      <c r="A20" s="107"/>
      <c r="B20" s="111"/>
      <c r="C20" s="214" t="s">
        <v>581</v>
      </c>
      <c r="D20" s="214"/>
      <c r="E20" s="214"/>
      <c r="F20" s="214"/>
      <c r="G20" s="214"/>
      <c r="H20" s="214"/>
      <c r="I20" s="214"/>
      <c r="J20" s="214"/>
      <c r="K20" s="215"/>
      <c r="L20" s="31"/>
    </row>
    <row r="21" spans="1:12" ht="15.2" customHeight="1" x14ac:dyDescent="0.25">
      <c r="A21" s="107"/>
      <c r="B21" s="113"/>
      <c r="C21" s="216" t="s">
        <v>582</v>
      </c>
      <c r="D21" s="216"/>
      <c r="E21" s="216"/>
      <c r="F21" s="216"/>
      <c r="G21" s="216"/>
      <c r="H21" s="216"/>
      <c r="I21" s="216"/>
      <c r="J21" s="216"/>
      <c r="K21" s="217"/>
      <c r="L21" s="31"/>
    </row>
    <row r="22" spans="1:12" x14ac:dyDescent="0.25">
      <c r="A22" s="107"/>
      <c r="B22" s="112">
        <v>9000010</v>
      </c>
      <c r="C22" s="119" t="s">
        <v>583</v>
      </c>
      <c r="D22" s="122"/>
      <c r="E22" s="125" t="s">
        <v>632</v>
      </c>
      <c r="F22" s="122"/>
      <c r="G22" s="127"/>
      <c r="H22" s="130">
        <v>0</v>
      </c>
      <c r="I22" s="134" t="s">
        <v>652</v>
      </c>
      <c r="J22" s="133" t="s">
        <v>656</v>
      </c>
      <c r="K22" s="138"/>
      <c r="L22" s="31"/>
    </row>
    <row r="23" spans="1:12" x14ac:dyDescent="0.25">
      <c r="A23" s="107"/>
      <c r="B23" s="112">
        <v>9000011</v>
      </c>
      <c r="C23" s="119" t="s">
        <v>584</v>
      </c>
      <c r="D23" s="122"/>
      <c r="E23" s="125" t="s">
        <v>633</v>
      </c>
      <c r="F23" s="122"/>
      <c r="G23" s="127"/>
      <c r="H23" s="130">
        <v>0</v>
      </c>
      <c r="I23" s="134" t="s">
        <v>652</v>
      </c>
      <c r="J23" s="133" t="s">
        <v>656</v>
      </c>
      <c r="K23" s="138"/>
      <c r="L23" s="31"/>
    </row>
    <row r="24" spans="1:12" ht="34.700000000000003" customHeight="1" x14ac:dyDescent="0.25">
      <c r="A24" s="107"/>
      <c r="B24" s="112">
        <v>9000012</v>
      </c>
      <c r="C24" s="120" t="s">
        <v>585</v>
      </c>
      <c r="D24" s="123"/>
      <c r="E24" s="125" t="s">
        <v>634</v>
      </c>
      <c r="F24" s="123"/>
      <c r="G24" s="127"/>
      <c r="H24" s="130">
        <v>0</v>
      </c>
      <c r="I24" s="134" t="s">
        <v>652</v>
      </c>
      <c r="J24" s="133" t="s">
        <v>656</v>
      </c>
      <c r="K24" s="138"/>
      <c r="L24" s="31"/>
    </row>
    <row r="25" spans="1:12" ht="20.45" customHeight="1" x14ac:dyDescent="0.25">
      <c r="A25" s="107"/>
      <c r="B25" s="112">
        <v>9000013</v>
      </c>
      <c r="C25" s="119" t="s">
        <v>586</v>
      </c>
      <c r="D25" s="123"/>
      <c r="E25" s="125" t="s">
        <v>635</v>
      </c>
      <c r="F25" s="123"/>
      <c r="G25" s="127"/>
      <c r="H25" s="130">
        <v>0</v>
      </c>
      <c r="I25" s="134" t="s">
        <v>652</v>
      </c>
      <c r="J25" s="133" t="s">
        <v>656</v>
      </c>
      <c r="K25" s="138"/>
      <c r="L25" s="31"/>
    </row>
    <row r="26" spans="1:12" ht="35.450000000000003" customHeight="1" x14ac:dyDescent="0.25">
      <c r="A26" s="107"/>
      <c r="B26" s="112">
        <v>9000014</v>
      </c>
      <c r="C26" s="120" t="s">
        <v>587</v>
      </c>
      <c r="D26" s="123"/>
      <c r="E26" s="125" t="s">
        <v>634</v>
      </c>
      <c r="F26" s="123"/>
      <c r="G26" s="127"/>
      <c r="H26" s="130">
        <v>0</v>
      </c>
      <c r="I26" s="134" t="s">
        <v>652</v>
      </c>
      <c r="J26" s="133" t="s">
        <v>656</v>
      </c>
      <c r="K26" s="138"/>
      <c r="L26" s="31"/>
    </row>
    <row r="27" spans="1:12" ht="15.2" customHeight="1" x14ac:dyDescent="0.25">
      <c r="A27" s="107"/>
      <c r="B27" s="111"/>
      <c r="C27" s="214" t="s">
        <v>588</v>
      </c>
      <c r="D27" s="214"/>
      <c r="E27" s="214"/>
      <c r="F27" s="214"/>
      <c r="G27" s="214"/>
      <c r="H27" s="214"/>
      <c r="I27" s="214"/>
      <c r="J27" s="214"/>
      <c r="K27" s="215"/>
      <c r="L27" s="31"/>
    </row>
    <row r="28" spans="1:12" x14ac:dyDescent="0.25">
      <c r="A28" s="107"/>
      <c r="B28" s="112">
        <v>9000015</v>
      </c>
      <c r="C28" s="119" t="s">
        <v>589</v>
      </c>
      <c r="D28" s="122"/>
      <c r="E28" s="125" t="s">
        <v>636</v>
      </c>
      <c r="F28" s="122"/>
      <c r="G28" s="127"/>
      <c r="H28" s="130">
        <v>68120931</v>
      </c>
      <c r="I28" s="134" t="s">
        <v>652</v>
      </c>
      <c r="J28" s="125" t="s">
        <v>657</v>
      </c>
      <c r="K28" s="138"/>
      <c r="L28" s="31"/>
    </row>
    <row r="29" spans="1:12" x14ac:dyDescent="0.25">
      <c r="A29" s="107"/>
      <c r="B29" s="112">
        <v>9000016</v>
      </c>
      <c r="C29" s="119" t="s">
        <v>590</v>
      </c>
      <c r="D29" s="122"/>
      <c r="E29" s="125" t="s">
        <v>636</v>
      </c>
      <c r="F29" s="122"/>
      <c r="G29" s="127"/>
      <c r="H29" s="130">
        <v>70259878.090000004</v>
      </c>
      <c r="I29" s="134" t="s">
        <v>652</v>
      </c>
      <c r="J29" s="125" t="s">
        <v>658</v>
      </c>
      <c r="K29" s="138"/>
      <c r="L29" s="31"/>
    </row>
    <row r="30" spans="1:12" ht="15.2" customHeight="1" x14ac:dyDescent="0.25">
      <c r="A30" s="107"/>
      <c r="B30" s="111"/>
      <c r="C30" s="214" t="s">
        <v>591</v>
      </c>
      <c r="D30" s="214"/>
      <c r="E30" s="214"/>
      <c r="F30" s="214"/>
      <c r="G30" s="214"/>
      <c r="H30" s="214"/>
      <c r="I30" s="214"/>
      <c r="J30" s="214"/>
      <c r="K30" s="215"/>
      <c r="L30" s="31"/>
    </row>
    <row r="31" spans="1:12" ht="20.45" customHeight="1" x14ac:dyDescent="0.25">
      <c r="A31" s="107"/>
      <c r="B31" s="112">
        <v>9000017</v>
      </c>
      <c r="C31" s="119" t="s">
        <v>589</v>
      </c>
      <c r="D31" s="122"/>
      <c r="E31" s="125" t="s">
        <v>637</v>
      </c>
      <c r="F31" s="122"/>
      <c r="G31" s="127"/>
      <c r="H31" s="130">
        <v>0</v>
      </c>
      <c r="I31" s="134" t="s">
        <v>652</v>
      </c>
      <c r="J31" s="133" t="s">
        <v>659</v>
      </c>
      <c r="K31" s="138"/>
      <c r="L31" s="31"/>
    </row>
    <row r="32" spans="1:12" ht="15.2" customHeight="1" x14ac:dyDescent="0.25">
      <c r="A32" s="107"/>
      <c r="B32" s="111"/>
      <c r="C32" s="214" t="s">
        <v>592</v>
      </c>
      <c r="D32" s="214"/>
      <c r="E32" s="214"/>
      <c r="F32" s="214"/>
      <c r="G32" s="214"/>
      <c r="H32" s="214"/>
      <c r="I32" s="214"/>
      <c r="J32" s="214"/>
      <c r="K32" s="215"/>
      <c r="L32" s="31"/>
    </row>
    <row r="33" spans="1:12" ht="20.45" customHeight="1" x14ac:dyDescent="0.25">
      <c r="A33" s="107"/>
      <c r="B33" s="112">
        <v>9000018</v>
      </c>
      <c r="C33" s="119" t="s">
        <v>576</v>
      </c>
      <c r="D33" s="122"/>
      <c r="E33" s="125" t="s">
        <v>638</v>
      </c>
      <c r="F33" s="122"/>
      <c r="G33" s="127"/>
      <c r="H33" s="130">
        <v>0</v>
      </c>
      <c r="I33" s="134" t="s">
        <v>652</v>
      </c>
      <c r="J33" s="133" t="s">
        <v>660</v>
      </c>
      <c r="K33" s="138"/>
      <c r="L33" s="31"/>
    </row>
    <row r="34" spans="1:12" x14ac:dyDescent="0.25">
      <c r="A34" s="107"/>
      <c r="B34" s="112">
        <v>9000019</v>
      </c>
      <c r="C34" s="119" t="s">
        <v>593</v>
      </c>
      <c r="D34" s="122"/>
      <c r="E34" s="125" t="s">
        <v>632</v>
      </c>
      <c r="F34" s="122"/>
      <c r="G34" s="127"/>
      <c r="H34" s="130">
        <v>0</v>
      </c>
      <c r="I34" s="134" t="s">
        <v>652</v>
      </c>
      <c r="J34" s="133" t="s">
        <v>660</v>
      </c>
      <c r="K34" s="138"/>
      <c r="L34" s="31"/>
    </row>
    <row r="35" spans="1:12" x14ac:dyDescent="0.25">
      <c r="A35" s="107"/>
      <c r="B35" s="112">
        <v>9000020</v>
      </c>
      <c r="C35" s="119" t="s">
        <v>578</v>
      </c>
      <c r="D35" s="122"/>
      <c r="E35" s="125" t="s">
        <v>633</v>
      </c>
      <c r="F35" s="122"/>
      <c r="G35" s="127"/>
      <c r="H35" s="130">
        <v>0</v>
      </c>
      <c r="I35" s="134" t="s">
        <v>652</v>
      </c>
      <c r="J35" s="133" t="s">
        <v>660</v>
      </c>
      <c r="K35" s="138"/>
      <c r="L35" s="31"/>
    </row>
    <row r="36" spans="1:12" ht="15.2" customHeight="1" x14ac:dyDescent="0.25">
      <c r="A36" s="107"/>
      <c r="B36" s="111"/>
      <c r="C36" s="214" t="s">
        <v>594</v>
      </c>
      <c r="D36" s="214"/>
      <c r="E36" s="214"/>
      <c r="F36" s="214"/>
      <c r="G36" s="214"/>
      <c r="H36" s="214"/>
      <c r="I36" s="214"/>
      <c r="J36" s="214"/>
      <c r="K36" s="215"/>
      <c r="L36" s="31"/>
    </row>
    <row r="37" spans="1:12" ht="15.2" customHeight="1" x14ac:dyDescent="0.25">
      <c r="A37" s="107"/>
      <c r="B37" s="111"/>
      <c r="C37" s="214" t="s">
        <v>595</v>
      </c>
      <c r="D37" s="214"/>
      <c r="E37" s="214"/>
      <c r="F37" s="214"/>
      <c r="G37" s="214"/>
      <c r="H37" s="214"/>
      <c r="I37" s="214"/>
      <c r="J37" s="214"/>
      <c r="K37" s="215"/>
      <c r="L37" s="31"/>
    </row>
    <row r="38" spans="1:12" ht="24.95" customHeight="1" x14ac:dyDescent="0.25">
      <c r="A38" s="107"/>
      <c r="B38" s="112">
        <v>9000021</v>
      </c>
      <c r="C38" s="120" t="s">
        <v>596</v>
      </c>
      <c r="D38" s="122"/>
      <c r="E38" s="125" t="s">
        <v>627</v>
      </c>
      <c r="F38" s="122"/>
      <c r="G38" s="127"/>
      <c r="H38" s="131"/>
      <c r="I38" s="135"/>
      <c r="J38" s="133" t="s">
        <v>661</v>
      </c>
      <c r="K38" s="138"/>
      <c r="L38" s="31"/>
    </row>
    <row r="39" spans="1:12" ht="36.200000000000003" customHeight="1" x14ac:dyDescent="0.25">
      <c r="A39" s="107"/>
      <c r="B39" s="112">
        <v>9000022</v>
      </c>
      <c r="C39" s="119" t="s">
        <v>597</v>
      </c>
      <c r="D39" s="122"/>
      <c r="E39" s="125" t="s">
        <v>639</v>
      </c>
      <c r="F39" s="122"/>
      <c r="G39" s="127"/>
      <c r="H39" s="131"/>
      <c r="I39" s="135"/>
      <c r="J39" s="133" t="s">
        <v>661</v>
      </c>
      <c r="K39" s="138"/>
      <c r="L39" s="31"/>
    </row>
    <row r="40" spans="1:12" ht="24.95" customHeight="1" x14ac:dyDescent="0.25">
      <c r="A40" s="107"/>
      <c r="B40" s="112">
        <v>9000023</v>
      </c>
      <c r="C40" s="120" t="s">
        <v>598</v>
      </c>
      <c r="D40" s="122"/>
      <c r="E40" s="125" t="s">
        <v>627</v>
      </c>
      <c r="F40" s="122"/>
      <c r="G40" s="127"/>
      <c r="H40" s="131"/>
      <c r="I40" s="135"/>
      <c r="J40" s="133" t="s">
        <v>661</v>
      </c>
      <c r="K40" s="138"/>
      <c r="L40" s="31"/>
    </row>
    <row r="41" spans="1:12" ht="36.200000000000003" customHeight="1" x14ac:dyDescent="0.25">
      <c r="A41" s="107"/>
      <c r="B41" s="112">
        <v>9000024</v>
      </c>
      <c r="C41" s="120" t="s">
        <v>599</v>
      </c>
      <c r="D41" s="122"/>
      <c r="E41" s="125" t="s">
        <v>640</v>
      </c>
      <c r="F41" s="122"/>
      <c r="G41" s="127"/>
      <c r="H41" s="131"/>
      <c r="I41" s="135"/>
      <c r="J41" s="133" t="s">
        <v>661</v>
      </c>
      <c r="K41" s="138"/>
      <c r="L41" s="31"/>
    </row>
    <row r="42" spans="1:12" ht="24.95" customHeight="1" x14ac:dyDescent="0.25">
      <c r="A42" s="107"/>
      <c r="B42" s="112">
        <v>9000025</v>
      </c>
      <c r="C42" s="119" t="s">
        <v>600</v>
      </c>
      <c r="D42" s="122"/>
      <c r="E42" s="125" t="s">
        <v>641</v>
      </c>
      <c r="F42" s="122"/>
      <c r="G42" s="127"/>
      <c r="H42" s="131"/>
      <c r="I42" s="135"/>
      <c r="J42" s="133" t="s">
        <v>661</v>
      </c>
      <c r="K42" s="138"/>
      <c r="L42" s="31"/>
    </row>
    <row r="43" spans="1:12" ht="15.2" customHeight="1" x14ac:dyDescent="0.25">
      <c r="A43" s="107"/>
      <c r="B43" s="111"/>
      <c r="C43" s="214" t="s">
        <v>601</v>
      </c>
      <c r="D43" s="214"/>
      <c r="E43" s="214"/>
      <c r="F43" s="214"/>
      <c r="G43" s="214"/>
      <c r="H43" s="214"/>
      <c r="I43" s="214"/>
      <c r="J43" s="214"/>
      <c r="K43" s="215"/>
      <c r="L43" s="31"/>
    </row>
    <row r="44" spans="1:12" ht="24.95" customHeight="1" x14ac:dyDescent="0.25">
      <c r="A44" s="107"/>
      <c r="B44" s="112">
        <v>9000026</v>
      </c>
      <c r="C44" s="120" t="s">
        <v>602</v>
      </c>
      <c r="D44" s="122"/>
      <c r="E44" s="125" t="s">
        <v>642</v>
      </c>
      <c r="F44" s="122"/>
      <c r="G44" s="127"/>
      <c r="H44" s="131"/>
      <c r="I44" s="135"/>
      <c r="J44" s="133" t="s">
        <v>654</v>
      </c>
      <c r="K44" s="138"/>
      <c r="L44" s="31"/>
    </row>
    <row r="45" spans="1:12" ht="24.95" customHeight="1" x14ac:dyDescent="0.25">
      <c r="A45" s="107"/>
      <c r="B45" s="112">
        <v>9000027</v>
      </c>
      <c r="C45" s="120" t="s">
        <v>603</v>
      </c>
      <c r="D45" s="122"/>
      <c r="E45" s="125" t="s">
        <v>642</v>
      </c>
      <c r="F45" s="122"/>
      <c r="G45" s="127"/>
      <c r="H45" s="131"/>
      <c r="I45" s="135"/>
      <c r="J45" s="133" t="s">
        <v>654</v>
      </c>
      <c r="K45" s="138"/>
      <c r="L45" s="31"/>
    </row>
    <row r="46" spans="1:12" ht="35.450000000000003" customHeight="1" x14ac:dyDescent="0.25">
      <c r="A46" s="107"/>
      <c r="B46" s="112">
        <v>9000028</v>
      </c>
      <c r="C46" s="120" t="s">
        <v>604</v>
      </c>
      <c r="D46" s="122"/>
      <c r="E46" s="125" t="s">
        <v>642</v>
      </c>
      <c r="F46" s="122"/>
      <c r="G46" s="127"/>
      <c r="H46" s="131"/>
      <c r="I46" s="135"/>
      <c r="J46" s="133" t="s">
        <v>654</v>
      </c>
      <c r="K46" s="138"/>
      <c r="L46" s="31"/>
    </row>
    <row r="47" spans="1:12" ht="35.450000000000003" customHeight="1" x14ac:dyDescent="0.25">
      <c r="A47" s="107"/>
      <c r="B47" s="112">
        <v>9000029</v>
      </c>
      <c r="C47" s="120" t="s">
        <v>605</v>
      </c>
      <c r="D47" s="122"/>
      <c r="E47" s="125" t="s">
        <v>643</v>
      </c>
      <c r="F47" s="122"/>
      <c r="G47" s="127"/>
      <c r="H47" s="131"/>
      <c r="I47" s="135"/>
      <c r="J47" s="133" t="s">
        <v>654</v>
      </c>
      <c r="K47" s="138"/>
      <c r="L47" s="31"/>
    </row>
    <row r="48" spans="1:12" ht="15.2" customHeight="1" x14ac:dyDescent="0.25">
      <c r="A48" s="107"/>
      <c r="B48" s="111"/>
      <c r="C48" s="214" t="s">
        <v>606</v>
      </c>
      <c r="D48" s="214"/>
      <c r="E48" s="214"/>
      <c r="F48" s="214"/>
      <c r="G48" s="214"/>
      <c r="H48" s="214"/>
      <c r="I48" s="214"/>
      <c r="J48" s="214"/>
      <c r="K48" s="215"/>
      <c r="L48" s="31"/>
    </row>
    <row r="49" spans="1:12" ht="20.45" customHeight="1" x14ac:dyDescent="0.25">
      <c r="A49" s="107"/>
      <c r="B49" s="112">
        <v>9000030</v>
      </c>
      <c r="C49" s="119" t="s">
        <v>607</v>
      </c>
      <c r="D49" s="122"/>
      <c r="E49" s="125" t="s">
        <v>644</v>
      </c>
      <c r="F49" s="122"/>
      <c r="G49" s="127"/>
      <c r="H49" s="131"/>
      <c r="I49" s="135"/>
      <c r="J49" s="133" t="s">
        <v>657</v>
      </c>
      <c r="K49" s="138"/>
      <c r="L49" s="31"/>
    </row>
    <row r="50" spans="1:12" ht="24.95" customHeight="1" x14ac:dyDescent="0.25">
      <c r="A50" s="107"/>
      <c r="B50" s="112">
        <v>9000031</v>
      </c>
      <c r="C50" s="120" t="s">
        <v>608</v>
      </c>
      <c r="D50" s="122"/>
      <c r="E50" s="125" t="s">
        <v>644</v>
      </c>
      <c r="F50" s="122"/>
      <c r="G50" s="127"/>
      <c r="H50" s="131"/>
      <c r="I50" s="135"/>
      <c r="J50" s="133" t="s">
        <v>657</v>
      </c>
      <c r="K50" s="138"/>
      <c r="L50" s="31"/>
    </row>
    <row r="51" spans="1:12" ht="15.2" customHeight="1" x14ac:dyDescent="0.25">
      <c r="A51" s="107"/>
      <c r="B51" s="114"/>
      <c r="C51" s="212" t="s">
        <v>609</v>
      </c>
      <c r="D51" s="212"/>
      <c r="E51" s="212"/>
      <c r="F51" s="212"/>
      <c r="G51" s="212"/>
      <c r="H51" s="212"/>
      <c r="I51" s="212"/>
      <c r="J51" s="212"/>
      <c r="K51" s="213"/>
      <c r="L51" s="31"/>
    </row>
    <row r="52" spans="1:12" ht="15.2" customHeight="1" x14ac:dyDescent="0.25">
      <c r="A52" s="107"/>
      <c r="B52" s="111"/>
      <c r="C52" s="214" t="s">
        <v>574</v>
      </c>
      <c r="D52" s="214"/>
      <c r="E52" s="214"/>
      <c r="F52" s="214"/>
      <c r="G52" s="214"/>
      <c r="H52" s="214"/>
      <c r="I52" s="214"/>
      <c r="J52" s="214"/>
      <c r="K52" s="215"/>
      <c r="L52" s="31"/>
    </row>
    <row r="53" spans="1:12" ht="15.2" customHeight="1" x14ac:dyDescent="0.25">
      <c r="A53" s="107"/>
      <c r="B53" s="111"/>
      <c r="C53" s="214" t="s">
        <v>610</v>
      </c>
      <c r="D53" s="214"/>
      <c r="E53" s="214"/>
      <c r="F53" s="214"/>
      <c r="G53" s="214"/>
      <c r="H53" s="214"/>
      <c r="I53" s="214"/>
      <c r="J53" s="214"/>
      <c r="K53" s="215"/>
      <c r="L53" s="31"/>
    </row>
    <row r="54" spans="1:12" ht="15.75" x14ac:dyDescent="0.25">
      <c r="A54" s="107"/>
      <c r="B54" s="112">
        <v>9000032</v>
      </c>
      <c r="C54" s="120" t="s">
        <v>611</v>
      </c>
      <c r="D54" s="124"/>
      <c r="E54" s="125" t="s">
        <v>645</v>
      </c>
      <c r="F54" s="122"/>
      <c r="G54" s="127"/>
      <c r="H54" s="132">
        <f>+[2]EAI!$I$19</f>
        <v>7065311.3300000001</v>
      </c>
      <c r="I54" s="134" t="s">
        <v>652</v>
      </c>
      <c r="J54" s="125" t="s">
        <v>662</v>
      </c>
      <c r="K54" s="139"/>
      <c r="L54" s="31"/>
    </row>
    <row r="55" spans="1:12" ht="24.95" customHeight="1" x14ac:dyDescent="0.25">
      <c r="A55" s="107"/>
      <c r="B55" s="112">
        <v>9000033</v>
      </c>
      <c r="C55" s="120" t="s">
        <v>612</v>
      </c>
      <c r="D55" s="122"/>
      <c r="E55" s="125" t="s">
        <v>646</v>
      </c>
      <c r="F55" s="122"/>
      <c r="G55" s="127"/>
      <c r="H55" s="130">
        <v>0</v>
      </c>
      <c r="I55" s="134" t="s">
        <v>652</v>
      </c>
      <c r="J55" s="125" t="s">
        <v>662</v>
      </c>
      <c r="K55" s="140"/>
      <c r="L55" s="31"/>
    </row>
    <row r="56" spans="1:12" ht="24.95" customHeight="1" x14ac:dyDescent="0.25">
      <c r="A56" s="107"/>
      <c r="B56" s="112">
        <v>9000034</v>
      </c>
      <c r="C56" s="120" t="s">
        <v>613</v>
      </c>
      <c r="D56" s="122"/>
      <c r="E56" s="125" t="s">
        <v>646</v>
      </c>
      <c r="F56" s="122"/>
      <c r="G56" s="127"/>
      <c r="H56" s="130">
        <v>0</v>
      </c>
      <c r="I56" s="134" t="s">
        <v>652</v>
      </c>
      <c r="J56" s="125" t="s">
        <v>662</v>
      </c>
      <c r="K56" s="140"/>
      <c r="L56" s="31"/>
    </row>
    <row r="57" spans="1:12" ht="24.95" customHeight="1" x14ac:dyDescent="0.25">
      <c r="A57" s="107"/>
      <c r="B57" s="112">
        <v>9000035</v>
      </c>
      <c r="C57" s="120" t="s">
        <v>614</v>
      </c>
      <c r="D57" s="122"/>
      <c r="E57" s="125" t="s">
        <v>646</v>
      </c>
      <c r="F57" s="122"/>
      <c r="G57" s="127"/>
      <c r="H57" s="130">
        <v>0</v>
      </c>
      <c r="I57" s="134" t="s">
        <v>652</v>
      </c>
      <c r="J57" s="125" t="s">
        <v>662</v>
      </c>
      <c r="K57" s="140"/>
      <c r="L57" s="31"/>
    </row>
    <row r="58" spans="1:12" ht="24.95" customHeight="1" x14ac:dyDescent="0.25">
      <c r="A58" s="107"/>
      <c r="B58" s="112">
        <v>9000036</v>
      </c>
      <c r="C58" s="120" t="s">
        <v>615</v>
      </c>
      <c r="D58" s="122"/>
      <c r="E58" s="125"/>
      <c r="F58" s="122"/>
      <c r="G58" s="127"/>
      <c r="H58" s="130">
        <v>0</v>
      </c>
      <c r="I58" s="134" t="s">
        <v>652</v>
      </c>
      <c r="J58" s="125" t="s">
        <v>663</v>
      </c>
      <c r="K58" s="140"/>
      <c r="L58" s="31"/>
    </row>
    <row r="59" spans="1:12" ht="36.200000000000003" customHeight="1" x14ac:dyDescent="0.25">
      <c r="A59" s="107"/>
      <c r="B59" s="112">
        <v>9000036</v>
      </c>
      <c r="C59" s="120" t="s">
        <v>616</v>
      </c>
      <c r="D59" s="122"/>
      <c r="E59" s="125"/>
      <c r="F59" s="122"/>
      <c r="G59" s="127"/>
      <c r="H59" s="130">
        <v>0</v>
      </c>
      <c r="I59" s="134" t="s">
        <v>652</v>
      </c>
      <c r="J59" s="125" t="s">
        <v>662</v>
      </c>
      <c r="K59" s="140"/>
      <c r="L59" s="31"/>
    </row>
    <row r="60" spans="1:12" ht="36.200000000000003" customHeight="1" x14ac:dyDescent="0.25">
      <c r="A60" s="107"/>
      <c r="B60" s="112">
        <v>9000036</v>
      </c>
      <c r="C60" s="120" t="s">
        <v>617</v>
      </c>
      <c r="D60" s="122"/>
      <c r="E60" s="125"/>
      <c r="F60" s="122"/>
      <c r="G60" s="127"/>
      <c r="H60" s="130">
        <v>0</v>
      </c>
      <c r="I60" s="134" t="s">
        <v>652</v>
      </c>
      <c r="J60" s="125" t="s">
        <v>662</v>
      </c>
      <c r="K60" s="140"/>
      <c r="L60" s="31"/>
    </row>
    <row r="61" spans="1:12" ht="24.95" customHeight="1" x14ac:dyDescent="0.25">
      <c r="A61" s="107"/>
      <c r="B61" s="111"/>
      <c r="C61" s="214" t="s">
        <v>594</v>
      </c>
      <c r="D61" s="214"/>
      <c r="E61" s="214"/>
      <c r="F61" s="214"/>
      <c r="G61" s="214"/>
      <c r="H61" s="214"/>
      <c r="I61" s="214"/>
      <c r="J61" s="214"/>
      <c r="K61" s="215"/>
      <c r="L61" s="31"/>
    </row>
    <row r="62" spans="1:12" ht="24.95" customHeight="1" x14ac:dyDescent="0.25">
      <c r="A62" s="107"/>
      <c r="B62" s="112">
        <v>9000037</v>
      </c>
      <c r="C62" s="121" t="s">
        <v>618</v>
      </c>
      <c r="D62" s="122"/>
      <c r="E62" s="125" t="s">
        <v>647</v>
      </c>
      <c r="F62" s="122"/>
      <c r="G62" s="127"/>
      <c r="H62" s="131"/>
      <c r="I62" s="135"/>
      <c r="J62" s="133" t="s">
        <v>664</v>
      </c>
      <c r="K62" s="138"/>
      <c r="L62" s="31"/>
    </row>
    <row r="63" spans="1:12" ht="24.2" customHeight="1" x14ac:dyDescent="0.25">
      <c r="A63" s="107"/>
      <c r="B63" s="112">
        <v>9000038</v>
      </c>
      <c r="C63" s="121" t="s">
        <v>619</v>
      </c>
      <c r="D63" s="122"/>
      <c r="E63" s="125" t="s">
        <v>647</v>
      </c>
      <c r="F63" s="122"/>
      <c r="G63" s="127"/>
      <c r="H63" s="131"/>
      <c r="I63" s="135"/>
      <c r="J63" s="133" t="s">
        <v>664</v>
      </c>
      <c r="K63" s="138"/>
      <c r="L63" s="31"/>
    </row>
    <row r="64" spans="1:12" ht="24.2" customHeight="1" x14ac:dyDescent="0.25">
      <c r="A64" s="107"/>
      <c r="B64" s="112">
        <v>9000039</v>
      </c>
      <c r="C64" s="121" t="s">
        <v>620</v>
      </c>
      <c r="D64" s="122"/>
      <c r="E64" s="125" t="s">
        <v>647</v>
      </c>
      <c r="F64" s="122"/>
      <c r="G64" s="127"/>
      <c r="H64" s="131"/>
      <c r="I64" s="135"/>
      <c r="J64" s="133" t="s">
        <v>665</v>
      </c>
      <c r="K64" s="138"/>
      <c r="L64" s="31"/>
    </row>
    <row r="65" spans="1:12" ht="15.2" customHeight="1" x14ac:dyDescent="0.25">
      <c r="A65" s="107"/>
      <c r="B65" s="115"/>
      <c r="C65" s="212" t="s">
        <v>621</v>
      </c>
      <c r="D65" s="212"/>
      <c r="E65" s="212"/>
      <c r="F65" s="212"/>
      <c r="G65" s="212"/>
      <c r="H65" s="212"/>
      <c r="I65" s="212"/>
      <c r="J65" s="212"/>
      <c r="K65" s="213"/>
      <c r="L65" s="31"/>
    </row>
    <row r="66" spans="1:12" ht="20.45" customHeight="1" x14ac:dyDescent="0.25">
      <c r="A66" s="107"/>
      <c r="B66" s="111"/>
      <c r="C66" s="214" t="s">
        <v>574</v>
      </c>
      <c r="D66" s="214"/>
      <c r="E66" s="214"/>
      <c r="F66" s="214"/>
      <c r="G66" s="214"/>
      <c r="H66" s="214"/>
      <c r="I66" s="214"/>
      <c r="J66" s="214"/>
      <c r="K66" s="215"/>
      <c r="L66" s="31"/>
    </row>
    <row r="67" spans="1:12" ht="20.45" customHeight="1" x14ac:dyDescent="0.25">
      <c r="A67" s="107"/>
      <c r="B67" s="111"/>
      <c r="C67" s="214" t="s">
        <v>622</v>
      </c>
      <c r="D67" s="214"/>
      <c r="E67" s="214"/>
      <c r="F67" s="214"/>
      <c r="G67" s="214"/>
      <c r="H67" s="214"/>
      <c r="I67" s="214"/>
      <c r="J67" s="214"/>
      <c r="K67" s="215"/>
      <c r="L67" s="31"/>
    </row>
    <row r="68" spans="1:12" ht="15.2" customHeight="1" x14ac:dyDescent="0.25">
      <c r="A68" s="107"/>
      <c r="B68" s="112">
        <v>9000040</v>
      </c>
      <c r="C68" s="119" t="s">
        <v>623</v>
      </c>
      <c r="D68" s="122"/>
      <c r="E68" s="126"/>
      <c r="F68" s="122"/>
      <c r="G68" s="127"/>
      <c r="H68" s="132">
        <f>+[2]ESF!$J$16</f>
        <v>6562049.3300000001</v>
      </c>
      <c r="I68" s="134" t="s">
        <v>652</v>
      </c>
      <c r="J68" s="133" t="s">
        <v>666</v>
      </c>
      <c r="K68" s="138"/>
      <c r="L68" s="31"/>
    </row>
    <row r="69" spans="1:12" x14ac:dyDescent="0.25">
      <c r="A69" s="107"/>
      <c r="B69" s="112">
        <v>9000041</v>
      </c>
      <c r="C69" s="119" t="s">
        <v>624</v>
      </c>
      <c r="D69" s="122"/>
      <c r="E69" s="126"/>
      <c r="F69" s="122"/>
      <c r="G69" s="127"/>
      <c r="H69" s="130">
        <v>0</v>
      </c>
      <c r="I69" s="134" t="s">
        <v>652</v>
      </c>
      <c r="J69" s="133" t="s">
        <v>666</v>
      </c>
      <c r="K69" s="138">
        <v>0</v>
      </c>
      <c r="L69" s="31"/>
    </row>
    <row r="70" spans="1:12" ht="9.75" customHeight="1" x14ac:dyDescent="0.25">
      <c r="B70" s="116"/>
      <c r="C70" s="116"/>
      <c r="D70" s="116"/>
      <c r="E70" s="116"/>
      <c r="F70" s="116"/>
      <c r="G70" s="128"/>
      <c r="H70" s="116"/>
      <c r="I70" s="116"/>
      <c r="J70" s="116"/>
      <c r="K70" s="116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cp:lastPrinted>2024-02-12T22:54:32Z</cp:lastPrinted>
  <dcterms:created xsi:type="dcterms:W3CDTF">2024-05-29T19:26:29Z</dcterms:created>
  <dcterms:modified xsi:type="dcterms:W3CDTF">2024-05-29T19:26:30Z</dcterms:modified>
</cp:coreProperties>
</file>