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CP Maldonado\Desktop\RECURSOS FINANCIEROS 2022\INFORMACION FINANCIERA TRIMESTRAL\4o TRIMESTRE CUENTA PÚBLICA\ANEXOS DE LA CUENTA PÚBLICA 2022\"/>
    </mc:Choice>
  </mc:AlternateContent>
  <bookViews>
    <workbookView xWindow="120" yWindow="90" windowWidth="15195" windowHeight="5580"/>
  </bookViews>
  <sheets>
    <sheet name="LIBRO DE INVENTARIOS B MUEBLES" sheetId="26" r:id="rId1"/>
    <sheet name="Hoja1" sheetId="27" r:id="rId2"/>
  </sheets>
  <definedNames>
    <definedName name="_xlnm.Print_Area" localSheetId="0">'LIBRO DE INVENTARIOS B MUEBLES'!$A$1:$C$3187</definedName>
  </definedNames>
  <calcPr calcId="162913"/>
</workbook>
</file>

<file path=xl/calcChain.xml><?xml version="1.0" encoding="utf-8"?>
<calcChain xmlns="http://schemas.openxmlformats.org/spreadsheetml/2006/main">
  <c r="C2938" i="26" l="1"/>
  <c r="C2937" i="26"/>
  <c r="C2936" i="26"/>
  <c r="C2935" i="26"/>
  <c r="C2934" i="26"/>
  <c r="C2933" i="26"/>
  <c r="C2932" i="26"/>
  <c r="C2931" i="26"/>
  <c r="C2930" i="26"/>
  <c r="C2929" i="26"/>
  <c r="C2928" i="26"/>
  <c r="C2927" i="26"/>
  <c r="C2926" i="26"/>
  <c r="C2925" i="26"/>
  <c r="C2924" i="26"/>
  <c r="C2923" i="26"/>
  <c r="C2922" i="26"/>
  <c r="C2921" i="26"/>
  <c r="C2920" i="26"/>
  <c r="C2919" i="26"/>
  <c r="C2918" i="26"/>
  <c r="C2917" i="26"/>
  <c r="C2916" i="26"/>
  <c r="C2915" i="26"/>
  <c r="C2914" i="26"/>
  <c r="C2913" i="26"/>
  <c r="C2912" i="26"/>
  <c r="C2911" i="26"/>
  <c r="C2910" i="26"/>
  <c r="C2909" i="26"/>
  <c r="C2908" i="26"/>
  <c r="C2907" i="26"/>
  <c r="C2906" i="26"/>
  <c r="C2905" i="26"/>
  <c r="C2904" i="26"/>
  <c r="C2903" i="26"/>
  <c r="C2860" i="26"/>
  <c r="C2354" i="26"/>
  <c r="C2353" i="26"/>
  <c r="C2332" i="26"/>
  <c r="C2331" i="26"/>
  <c r="C2326" i="26"/>
  <c r="C2325" i="26"/>
  <c r="C2324" i="26"/>
  <c r="C2322" i="26"/>
  <c r="C2267" i="26"/>
  <c r="C2266" i="26"/>
  <c r="C2209" i="26"/>
  <c r="C2208" i="26"/>
  <c r="C2207" i="26"/>
  <c r="C2206" i="26"/>
  <c r="C2018" i="26"/>
  <c r="C2017" i="26"/>
  <c r="C2016" i="26"/>
  <c r="C2015" i="26"/>
  <c r="C2014" i="26"/>
  <c r="C2013" i="26"/>
  <c r="C2012" i="26"/>
  <c r="C2011" i="26"/>
  <c r="C2010" i="26"/>
  <c r="C2008" i="26"/>
  <c r="C2005" i="26"/>
  <c r="C2004" i="26"/>
  <c r="C2003" i="26"/>
  <c r="C1992" i="26"/>
  <c r="C1991" i="26"/>
  <c r="C1990" i="26"/>
  <c r="C2001" i="26"/>
  <c r="C2000" i="26"/>
  <c r="C1999" i="26"/>
  <c r="C1998" i="26"/>
  <c r="C1997" i="26"/>
  <c r="C1996" i="26"/>
  <c r="C1995" i="26"/>
  <c r="C1994" i="26"/>
  <c r="C1993" i="26"/>
  <c r="C1989" i="26"/>
  <c r="C1988" i="26"/>
  <c r="C1987" i="26"/>
  <c r="C1986" i="26"/>
  <c r="C1985" i="26"/>
  <c r="C1984" i="26"/>
  <c r="C1983" i="26"/>
  <c r="C1927" i="26"/>
  <c r="C1926" i="26"/>
  <c r="C1925" i="26"/>
  <c r="C1933" i="26"/>
  <c r="C1932" i="26"/>
  <c r="C1931" i="26"/>
  <c r="C1930" i="26"/>
  <c r="C1929" i="26"/>
  <c r="C1928" i="26"/>
  <c r="C1924" i="26"/>
  <c r="C1923" i="26"/>
  <c r="C1922" i="26"/>
  <c r="C1921" i="26"/>
  <c r="C1920" i="26"/>
  <c r="C1919" i="26"/>
  <c r="C1918" i="26"/>
  <c r="C1917" i="26"/>
  <c r="C1916" i="26"/>
  <c r="C1915" i="26"/>
  <c r="C1914" i="26"/>
  <c r="C1913" i="26"/>
  <c r="C1912" i="26"/>
  <c r="C1911" i="26"/>
  <c r="C1900" i="26"/>
  <c r="C1899" i="26"/>
  <c r="C1898" i="26"/>
  <c r="C1897" i="26"/>
  <c r="C1896" i="26"/>
  <c r="C1895" i="26"/>
  <c r="C1894" i="26"/>
  <c r="C1893" i="26"/>
  <c r="C1892" i="26"/>
  <c r="C1891" i="26"/>
  <c r="C1890" i="26"/>
  <c r="C1889" i="26"/>
  <c r="C1888" i="26"/>
  <c r="C1887" i="26"/>
  <c r="C1886" i="26"/>
  <c r="C1885" i="26"/>
  <c r="C1884" i="26"/>
  <c r="C1883" i="26"/>
  <c r="C1882" i="26"/>
  <c r="C1881" i="26"/>
  <c r="C1880" i="26"/>
  <c r="C1879" i="26"/>
  <c r="C1878" i="26"/>
  <c r="C1877" i="26"/>
  <c r="C1876" i="26"/>
  <c r="C1875" i="26"/>
  <c r="C1874" i="26"/>
  <c r="C1873" i="26"/>
  <c r="C1872" i="26"/>
  <c r="C1838" i="26"/>
  <c r="C1837" i="26"/>
  <c r="C1819" i="26"/>
  <c r="C1818" i="26"/>
  <c r="C1817" i="26"/>
  <c r="C1816" i="26"/>
  <c r="C1815" i="26"/>
  <c r="C1814" i="26"/>
  <c r="C1813" i="26"/>
  <c r="C1812" i="26"/>
  <c r="C1811" i="26"/>
  <c r="C1810" i="26"/>
  <c r="C1809" i="26"/>
  <c r="C1808" i="26"/>
  <c r="C1807" i="26"/>
  <c r="C1806" i="26"/>
  <c r="C1805" i="26"/>
  <c r="C1792" i="26"/>
  <c r="C1791" i="26"/>
  <c r="C1790" i="26"/>
  <c r="C1787" i="26"/>
  <c r="C1784" i="26"/>
  <c r="C1783" i="26"/>
  <c r="C1786" i="26"/>
  <c r="C1785" i="26"/>
  <c r="C1782" i="26"/>
  <c r="C1781" i="26"/>
  <c r="C1780" i="26"/>
  <c r="C1779" i="26"/>
  <c r="C1778" i="26"/>
  <c r="C1777" i="26"/>
  <c r="C1776" i="26"/>
  <c r="C1775" i="26"/>
  <c r="C1774" i="26"/>
  <c r="C1773" i="26"/>
  <c r="C1772" i="26"/>
  <c r="C1771" i="26"/>
  <c r="C1770" i="26"/>
  <c r="C1769" i="26"/>
  <c r="C1768" i="26"/>
  <c r="C1767" i="26"/>
  <c r="C1766" i="26"/>
  <c r="C1765" i="26"/>
  <c r="C1764" i="26"/>
  <c r="C1763" i="26"/>
  <c r="C1762" i="26"/>
  <c r="C1761" i="26"/>
  <c r="C1760" i="26"/>
  <c r="C1759" i="26"/>
  <c r="C1758" i="26"/>
  <c r="C1757" i="26"/>
  <c r="C1756" i="26"/>
  <c r="C1755" i="26"/>
  <c r="C1754" i="26"/>
  <c r="C1753" i="26"/>
  <c r="C1752" i="26"/>
  <c r="C1751" i="26"/>
  <c r="C1750" i="26"/>
  <c r="C1749" i="26"/>
  <c r="C1748" i="26"/>
  <c r="C1747" i="26"/>
  <c r="C1746" i="26"/>
  <c r="C1745" i="26"/>
  <c r="C1744" i="26"/>
  <c r="C1743" i="26"/>
  <c r="C1742" i="26"/>
  <c r="C1741" i="26"/>
  <c r="C1736" i="26"/>
  <c r="C1726" i="26"/>
  <c r="C1725" i="26"/>
  <c r="C1724" i="26"/>
  <c r="C1723" i="26"/>
  <c r="C1738" i="26"/>
  <c r="C1737" i="26"/>
  <c r="C1735" i="26"/>
  <c r="C1734" i="26"/>
  <c r="C1733" i="26"/>
  <c r="C1732" i="26"/>
  <c r="C1731" i="26"/>
  <c r="C1730" i="26"/>
  <c r="C1729" i="26"/>
  <c r="C1728" i="26"/>
  <c r="C1727" i="26"/>
  <c r="C1722" i="26"/>
  <c r="C1721" i="26"/>
  <c r="C1720" i="26"/>
  <c r="C1719" i="26"/>
  <c r="C1718" i="26"/>
  <c r="C1717" i="26"/>
  <c r="C1716" i="26"/>
  <c r="C1715" i="26"/>
  <c r="C1714" i="26"/>
  <c r="C1651" i="26"/>
  <c r="C1650" i="26"/>
  <c r="C1649" i="26"/>
  <c r="C1645" i="26"/>
  <c r="C1647" i="26"/>
  <c r="C1646" i="26"/>
  <c r="C1644" i="26"/>
  <c r="C1643" i="26"/>
  <c r="C1639" i="26"/>
  <c r="C1638" i="26"/>
  <c r="C1641" i="26"/>
  <c r="C1640" i="26"/>
  <c r="C1637" i="26"/>
  <c r="C1636" i="26"/>
  <c r="C1635" i="26"/>
  <c r="C1634" i="26"/>
  <c r="C1633" i="26"/>
  <c r="C1632" i="26"/>
  <c r="C1631" i="26"/>
  <c r="C1630" i="26"/>
  <c r="C1629" i="26"/>
  <c r="C1628" i="26"/>
  <c r="C1627" i="26"/>
  <c r="C1626" i="26"/>
  <c r="C1625" i="26"/>
  <c r="C1624" i="26"/>
  <c r="C1569" i="26"/>
  <c r="C1568" i="26"/>
  <c r="C1560" i="26"/>
  <c r="C1559" i="26"/>
  <c r="C1558" i="26"/>
  <c r="C1557" i="26"/>
  <c r="C1542" i="26"/>
  <c r="C1539" i="26"/>
  <c r="C1534" i="26"/>
  <c r="C1533" i="26"/>
  <c r="C1537" i="26"/>
  <c r="C1536" i="26"/>
  <c r="C1535" i="26"/>
  <c r="C1532" i="26"/>
  <c r="C1531" i="26"/>
  <c r="C1530" i="26"/>
  <c r="C1529" i="26"/>
  <c r="C1527" i="26"/>
  <c r="C1526" i="26"/>
  <c r="C1525" i="26"/>
  <c r="C1492" i="26"/>
  <c r="C1491" i="26"/>
  <c r="C1483" i="26"/>
  <c r="C1482" i="26"/>
  <c r="C1481" i="26"/>
  <c r="C1477" i="26"/>
  <c r="C1476" i="26"/>
  <c r="C1475" i="26"/>
  <c r="C1474" i="26"/>
  <c r="C1473" i="26"/>
  <c r="C1472" i="26"/>
  <c r="C1471" i="26"/>
  <c r="C1469" i="26"/>
  <c r="C1453" i="26"/>
  <c r="C1452" i="26"/>
  <c r="C1375" i="26"/>
  <c r="C1373" i="26"/>
  <c r="C1372" i="26"/>
  <c r="C1336" i="26"/>
  <c r="C1335" i="26"/>
  <c r="C1333" i="26"/>
  <c r="C1332" i="26"/>
  <c r="C1330" i="26"/>
  <c r="C1329" i="26"/>
  <c r="C1322" i="26"/>
  <c r="C1327" i="26"/>
  <c r="C1299" i="26"/>
  <c r="C1298" i="26"/>
  <c r="C1293" i="26"/>
  <c r="C1292" i="26"/>
  <c r="C1290" i="26"/>
  <c r="C1289" i="26"/>
  <c r="C1288" i="26"/>
  <c r="C1287" i="26"/>
  <c r="C1260" i="26"/>
  <c r="C1259" i="26"/>
  <c r="C1258" i="26"/>
  <c r="C1257" i="26"/>
  <c r="C1256" i="26"/>
  <c r="C1255" i="26"/>
  <c r="C1254" i="26"/>
  <c r="C1253" i="26"/>
  <c r="C1252" i="26"/>
  <c r="C1251" i="26"/>
  <c r="C1250" i="26"/>
  <c r="C1249" i="26"/>
  <c r="C1247" i="26"/>
  <c r="C1246" i="26"/>
  <c r="C1245" i="26"/>
  <c r="C1244" i="26"/>
  <c r="C1217" i="26"/>
  <c r="C1216" i="26"/>
  <c r="C1215" i="26"/>
  <c r="C1214" i="26"/>
  <c r="C1213" i="26"/>
  <c r="C1212" i="26"/>
  <c r="C1211" i="26"/>
  <c r="C1199" i="26"/>
  <c r="C1198" i="26"/>
  <c r="C1197" i="26"/>
  <c r="C1196" i="26"/>
  <c r="C1195" i="26"/>
  <c r="C1194" i="26"/>
  <c r="C1193" i="26"/>
  <c r="C1192" i="26"/>
  <c r="C1191" i="26"/>
  <c r="C1190" i="26"/>
  <c r="C1189" i="26"/>
  <c r="C1183" i="26"/>
  <c r="C1182" i="26"/>
  <c r="C1181" i="26"/>
  <c r="C1180" i="26"/>
  <c r="C1179" i="26"/>
  <c r="C1169" i="26"/>
  <c r="C1168" i="26"/>
  <c r="C1167" i="26"/>
  <c r="C1163" i="26"/>
  <c r="C1162" i="26"/>
  <c r="C1161" i="26"/>
  <c r="C1160" i="26"/>
  <c r="C1159" i="26"/>
  <c r="C1158" i="26"/>
  <c r="C1157" i="26"/>
  <c r="C1156" i="26"/>
  <c r="C1155" i="26"/>
  <c r="C1154" i="26"/>
  <c r="C1153" i="26"/>
  <c r="C1152" i="26"/>
  <c r="C1151" i="26"/>
  <c r="C1150" i="26"/>
  <c r="C1145" i="26"/>
  <c r="C1144" i="26"/>
  <c r="C1143" i="26"/>
  <c r="C1142" i="26"/>
  <c r="C1141" i="26"/>
  <c r="C1140" i="26"/>
  <c r="C1139" i="26"/>
  <c r="C1138" i="26"/>
  <c r="C1137" i="26"/>
  <c r="C1085" i="26"/>
  <c r="C1084" i="26"/>
  <c r="C1083" i="26"/>
  <c r="C1082" i="26"/>
  <c r="C1081" i="26"/>
  <c r="C1080" i="26"/>
  <c r="C1079" i="26"/>
  <c r="C1078" i="26"/>
  <c r="C1077" i="26"/>
  <c r="C1076" i="26"/>
  <c r="C1074" i="26"/>
  <c r="C1073" i="26"/>
  <c r="C1072" i="26"/>
  <c r="C1070" i="26"/>
  <c r="C1060" i="26"/>
  <c r="C1059" i="26"/>
  <c r="C1058" i="26"/>
  <c r="C1057" i="26"/>
  <c r="C1056" i="26"/>
  <c r="C1054" i="26"/>
  <c r="C1053" i="26"/>
  <c r="C1052" i="26"/>
  <c r="C1051" i="26"/>
  <c r="C1050" i="26"/>
  <c r="C1039" i="26"/>
  <c r="C1038" i="26"/>
  <c r="C948" i="26"/>
  <c r="C899" i="26" l="1"/>
  <c r="C892" i="26"/>
  <c r="C891" i="26"/>
  <c r="C890" i="26"/>
  <c r="C875" i="26"/>
  <c r="C876" i="26"/>
  <c r="C874" i="26"/>
  <c r="C873" i="26"/>
  <c r="C872" i="26"/>
  <c r="C871" i="26"/>
  <c r="C870" i="26"/>
  <c r="C869" i="26"/>
  <c r="C868" i="26"/>
  <c r="C867" i="26"/>
  <c r="C866" i="26"/>
  <c r="C865" i="26"/>
  <c r="C864" i="26"/>
  <c r="C863" i="26"/>
  <c r="C862" i="26"/>
  <c r="C861" i="26"/>
  <c r="C860" i="26"/>
  <c r="C859" i="26"/>
  <c r="C858" i="26"/>
  <c r="C857" i="26"/>
  <c r="C856" i="26"/>
  <c r="C855" i="26"/>
  <c r="C854" i="26"/>
  <c r="C853" i="26"/>
  <c r="C847" i="26"/>
  <c r="C846" i="26"/>
  <c r="C303" i="26"/>
  <c r="C301" i="26"/>
  <c r="C300" i="26"/>
  <c r="C299" i="26"/>
  <c r="C298" i="26"/>
  <c r="C297" i="26"/>
  <c r="C220" i="26"/>
  <c r="C219" i="26"/>
  <c r="C218" i="26"/>
  <c r="C217" i="26"/>
  <c r="C216" i="26"/>
  <c r="C215" i="26"/>
  <c r="C214" i="26"/>
  <c r="C213" i="26"/>
  <c r="C212" i="26"/>
  <c r="C211" i="26"/>
  <c r="C210" i="26"/>
  <c r="C209" i="26"/>
  <c r="C208" i="26"/>
  <c r="C207" i="26"/>
  <c r="C206" i="26"/>
  <c r="C205" i="26"/>
  <c r="C204" i="26"/>
  <c r="C203" i="26"/>
  <c r="C202" i="26"/>
  <c r="C201" i="26"/>
  <c r="C200" i="26"/>
  <c r="C199" i="26"/>
  <c r="C198" i="26"/>
  <c r="C197" i="26"/>
  <c r="C196" i="26"/>
  <c r="C195" i="26"/>
  <c r="C194" i="26"/>
  <c r="C193" i="26"/>
  <c r="C192" i="26"/>
  <c r="C191" i="26"/>
  <c r="C190" i="26"/>
  <c r="C189" i="26"/>
  <c r="C188" i="26"/>
  <c r="C187" i="26"/>
  <c r="C186" i="26"/>
  <c r="C185" i="26"/>
  <c r="C184" i="26"/>
  <c r="C183" i="26"/>
  <c r="C182" i="26"/>
  <c r="C181" i="26"/>
  <c r="C180" i="26"/>
  <c r="C179" i="26"/>
  <c r="C178" i="26"/>
  <c r="C177" i="26"/>
  <c r="C176" i="26"/>
  <c r="C175" i="26"/>
  <c r="C174" i="26"/>
  <c r="C173" i="26"/>
  <c r="C172" i="26"/>
  <c r="C11" i="26"/>
  <c r="C10" i="26"/>
  <c r="C9" i="26"/>
  <c r="C8" i="26"/>
  <c r="C2902" i="26" l="1"/>
  <c r="C2859" i="26"/>
  <c r="C2352" i="26" l="1"/>
  <c r="C2330" i="26"/>
  <c r="C2323" i="26"/>
  <c r="C2321" i="26"/>
  <c r="C2265" i="26"/>
  <c r="C2205" i="26"/>
  <c r="C2132" i="26"/>
  <c r="C2131" i="26"/>
  <c r="C2130" i="26"/>
  <c r="C2053" i="26"/>
  <c r="C2009" i="26"/>
  <c r="C2007" i="26"/>
  <c r="C2002" i="26"/>
  <c r="C1982" i="26"/>
  <c r="C1910" i="26"/>
  <c r="C1871" i="26"/>
  <c r="C1836" i="26"/>
  <c r="C1804" i="26"/>
  <c r="C1789" i="26"/>
  <c r="C1740" i="26"/>
  <c r="C1739" i="26"/>
  <c r="C1648" i="26"/>
  <c r="C1642" i="26"/>
  <c r="C1623" i="26"/>
  <c r="C1567" i="26"/>
  <c r="C1556" i="26"/>
  <c r="C1541" i="26"/>
  <c r="C1540" i="26"/>
  <c r="C1538" i="26"/>
  <c r="C1528" i="26"/>
  <c r="C1524" i="26"/>
  <c r="C1490" i="26"/>
  <c r="C1480" i="26"/>
  <c r="C1470" i="26"/>
  <c r="C1468" i="26"/>
  <c r="C1451" i="26"/>
  <c r="C1450" i="26"/>
  <c r="C1407" i="26"/>
  <c r="C1374" i="26" l="1"/>
  <c r="C1371" i="26"/>
  <c r="C1334" i="26"/>
  <c r="C1331" i="26"/>
  <c r="C1328" i="26"/>
  <c r="C1326" i="26"/>
  <c r="C1321" i="26"/>
  <c r="C1297" i="26"/>
  <c r="C1291" i="26"/>
  <c r="C1286" i="26"/>
  <c r="C1248" i="26"/>
  <c r="C1243" i="26"/>
  <c r="C1210" i="26"/>
  <c r="C1188" i="26"/>
  <c r="C1178" i="26"/>
  <c r="C1166" i="26"/>
  <c r="C1149" i="26"/>
  <c r="C1148" i="26"/>
  <c r="C1136" i="26"/>
  <c r="C1086" i="26"/>
  <c r="C1075" i="26"/>
  <c r="C1071" i="26"/>
  <c r="C1069" i="26"/>
  <c r="C1055" i="26"/>
  <c r="C1049" i="26"/>
  <c r="C1037" i="26"/>
  <c r="C947" i="26"/>
  <c r="C898" i="26"/>
  <c r="C889" i="26"/>
  <c r="C852" i="26"/>
  <c r="C845" i="26"/>
  <c r="C302" i="26" l="1"/>
  <c r="C296" i="26"/>
  <c r="C171" i="26" l="1"/>
  <c r="C7" i="26" l="1"/>
</calcChain>
</file>

<file path=xl/sharedStrings.xml><?xml version="1.0" encoding="utf-8"?>
<sst xmlns="http://schemas.openxmlformats.org/spreadsheetml/2006/main" count="3939" uniqueCount="1299">
  <si>
    <t>ESPECTOFOTOMETRO MOD. 6505 JENWAY</t>
  </si>
  <si>
    <t>MICROMETRO DE PROFUNDIDAD</t>
  </si>
  <si>
    <t>EQUIPO DE COMPUTO HP COMPAQ DX2200</t>
  </si>
  <si>
    <t>ROUTER CISCO 1841</t>
  </si>
  <si>
    <t>PROBADOR KIT POLLO FKUKE</t>
  </si>
  <si>
    <t>PROYECTOR BENQ MP610</t>
  </si>
  <si>
    <t>VIDEOPROYECTOR BENQ MP610</t>
  </si>
  <si>
    <t>MESA BINARIA PROFESIONAL EN MATERIAL MELAMINICO</t>
  </si>
  <si>
    <t>MESA DE TRABAJO CON DOS PORTATECLADOS</t>
  </si>
  <si>
    <t>CALIBRADOR CARATULA 300MM</t>
  </si>
  <si>
    <t>COPIADORA XEROX 4150XF</t>
  </si>
  <si>
    <t>ARCHIVERO METALICO DE 4 GAVETAS CON CAJA FUERTE COLOR ARENA</t>
  </si>
  <si>
    <t>ACCESS POINT</t>
  </si>
  <si>
    <t>DESPACHADOR DE AGUA</t>
  </si>
  <si>
    <t>SERVIDOR POWER EDGE 2950</t>
  </si>
  <si>
    <t>ESTANTE METALICO CON 6 CHAROLAS</t>
  </si>
  <si>
    <t>MESA P/COMPUTADORA DISEÑO ESPECIAL</t>
  </si>
  <si>
    <t>TURBIDIMETRO DE MESA 2100P</t>
  </si>
  <si>
    <t>PANTALLA SONY BRAVIA W-XGA LCD DE 40"</t>
  </si>
  <si>
    <t>ANALIZADOR DE PROCESO PARA CONTROL DE CLORO LIBRE</t>
  </si>
  <si>
    <t>CONO IMHOFF PLASTICO</t>
  </si>
  <si>
    <t>CISCO IP PHONE 7906G</t>
  </si>
  <si>
    <t>CISCO IP PHONE 7911G</t>
  </si>
  <si>
    <t>CISCO IP PHONE 7941</t>
  </si>
  <si>
    <t>CARGADOR AUTOMATICO MCA MING LEE</t>
  </si>
  <si>
    <t>IMPRESORA MULTIFUNCIONAL</t>
  </si>
  <si>
    <t>CONSOLA MEZCLADORA DE 10 CANALES</t>
  </si>
  <si>
    <t>ESCRITORIO SENCILLO</t>
  </si>
  <si>
    <t>OSCILOSCOPIO DIGITAL</t>
  </si>
  <si>
    <t>GENERADOR DE FUNCIONES</t>
  </si>
  <si>
    <t>MAQUINA PARA REALIZAR CIRCUITOS IMPRESOS T-TECH</t>
  </si>
  <si>
    <t>MESA DE BALANZA Y DE TRABAJO</t>
  </si>
  <si>
    <t>ALMACEN DE REACTIVOS</t>
  </si>
  <si>
    <t>CPU LANIX TITAN 3140</t>
  </si>
  <si>
    <t>PIZARRON INTERACTIVO TS 610 POLIVISION</t>
  </si>
  <si>
    <t>MULTIFUNCIONAL HPF4280</t>
  </si>
  <si>
    <t>COMPUTADORA INTEL CORE 2 DUO E7200</t>
  </si>
  <si>
    <t>EQUIPO HP PC TV PAVILION S3445LA</t>
  </si>
  <si>
    <t>COMPUTADORA PRESARIO SG 3313</t>
  </si>
  <si>
    <t>EQUIPO DE CONTROL DE ACCESO AL SITE</t>
  </si>
  <si>
    <t>CASA DE ALMACENAJE</t>
  </si>
  <si>
    <t>HORNO DE MICROONDAS</t>
  </si>
  <si>
    <t>SISTEMA DE RELOJ CHECADOR DE HUELLA DIGITAL</t>
  </si>
  <si>
    <t>VITRINA PARA EXHIBIR</t>
  </si>
  <si>
    <t>MINIESMERILADORA</t>
  </si>
  <si>
    <t>GABINETE UNIVERSAL PRACTICO</t>
  </si>
  <si>
    <t>CARRO DE COMPUTO DISEÑO ESPECIAL</t>
  </si>
  <si>
    <t>ARCHIVERO VERT 4 GAVETAS</t>
  </si>
  <si>
    <t>PERCHERO 3 GANCHOS</t>
  </si>
  <si>
    <t>MESA CENTRAL</t>
  </si>
  <si>
    <t>LIBRERO CON CERRADURA MAPLE</t>
  </si>
  <si>
    <t>CREDENZA MAPLE</t>
  </si>
  <si>
    <t>ARCHIVERO MOVIL MAPLE</t>
  </si>
  <si>
    <t>ESCRITORIO EJECUTIVO MAPLE</t>
  </si>
  <si>
    <t>MAMPARA DE PISO GRIS</t>
  </si>
  <si>
    <t>LIBRERO COLGANTE MAPLE</t>
  </si>
  <si>
    <t>COMPUTADORA HP SLIMLINE S5310LA</t>
  </si>
  <si>
    <t>LAN SWICHT CATALYST EXPRESS 520</t>
  </si>
  <si>
    <t>BASCULA DE ESTATURA Y PESO MARCA NUEVO LEON</t>
  </si>
  <si>
    <t>FLASH NIKON SPEEDLIGTH</t>
  </si>
  <si>
    <t>CONJUNTO SECRETARIAL VANADIO COLOR MAPLE</t>
  </si>
  <si>
    <t>ARCHIVERO LINEA 9000 COLOR MAPLE</t>
  </si>
  <si>
    <t>MODULO L TIPO RECEPCION</t>
  </si>
  <si>
    <t>HORNO DE MICROONDAS 1.6</t>
  </si>
  <si>
    <t>MUEBLE CAFETERO</t>
  </si>
  <si>
    <t>MAMPARA 1.20X1.60</t>
  </si>
  <si>
    <t>CREDENZA CON PUERTA CORREDIZA Y CHAPA MED. ESPECIAL</t>
  </si>
  <si>
    <t>MESA DE JUNTAS PARA DIEZ PERSONAS</t>
  </si>
  <si>
    <t>OFICINA COMPLETA 32MM</t>
  </si>
  <si>
    <t>ARCHIVERO METALICO DE 4 GAVETAS COLOR ARENA</t>
  </si>
  <si>
    <t>PERIODICO MURAL</t>
  </si>
  <si>
    <t>CREDENZA MOD. M140</t>
  </si>
  <si>
    <t>LISIMETRO DE SUCCION PARA FOTOMETRO</t>
  </si>
  <si>
    <t>BINOCULAR DIAMONBACK</t>
  </si>
  <si>
    <t>SISTEMA DE BOMBEO FOTOVOLTAICO</t>
  </si>
  <si>
    <t>VIDEOPROYECTOR INFOCUS DLP</t>
  </si>
  <si>
    <t>IMPRESORA HP COLOR LASERJET CP4525DN</t>
  </si>
  <si>
    <t>IMPRESORA HP 3015DN</t>
  </si>
  <si>
    <t>MONITOR DELL E221</t>
  </si>
  <si>
    <t>KINECT PARA XBOX 360F</t>
  </si>
  <si>
    <t>GABINETE UNIVERSAL COLOR ARENA</t>
  </si>
  <si>
    <t>MONITOR DE SIGNOS VITALES</t>
  </si>
  <si>
    <t>TRITURADORA ATIVA EX18</t>
  </si>
  <si>
    <t>MESA TRAPEZOIDAL</t>
  </si>
  <si>
    <t>COMPUTADORA HP PRESARIO SR1 420LA</t>
  </si>
  <si>
    <t>IMPRESORA LASER ACOLOR HP 2600</t>
  </si>
  <si>
    <t>IMPRESORA LASER COLOR HP 1320N</t>
  </si>
  <si>
    <t>AULA INTERACTIVA</t>
  </si>
  <si>
    <t>UPS 500 VA APC</t>
  </si>
  <si>
    <t>UPS 350VA APC</t>
  </si>
  <si>
    <t>VIDEOPROYECTOR EPSON S+18</t>
  </si>
  <si>
    <t>SILLON EJECUTIVO MOD. 1800</t>
  </si>
  <si>
    <t>GABINETE UNIVERSAL C/CERRADURA</t>
  </si>
  <si>
    <t>LAPTOP DELL INSPIRON 15 7537 8GB DE RAM ITB</t>
  </si>
  <si>
    <t>SOLDADORA TIG200AD</t>
  </si>
  <si>
    <t>FORTIGATE 1000C</t>
  </si>
  <si>
    <t>IMPRESORA MULTIFUNCIONAL HP M176N COLOR</t>
  </si>
  <si>
    <t>LOCALIZADOR SATELITAL MOD. ETREX-20 GARMIN</t>
  </si>
  <si>
    <t>COMPRESOR CARROL 3/4 H.P TANQUE 40LTS</t>
  </si>
  <si>
    <t>IMPRESORA LASER COLOR HP ENTREPRISE 500</t>
  </si>
  <si>
    <t>IMPRESORA LASER COLOR M7500DN</t>
  </si>
  <si>
    <t>ENVASE PARA GAS C02 CAPACIDAD DE 25KG</t>
  </si>
  <si>
    <t>LIBRERO DE PISO C/ENTTREPAÑO MED. DE 180X84X30CMS</t>
  </si>
  <si>
    <t>ARCHIVERO METALICO DE 4 GAVETAS LINEA INSTITUCIONAL</t>
  </si>
  <si>
    <t>SILLA SECRETARIAL MOC. CABASO EN TELA</t>
  </si>
  <si>
    <t>ESCRITORIO SECRETARIAL LINEA ZPAZIO</t>
  </si>
  <si>
    <t>MESA PLEGABLE BLANCA PLASTICA MED. 1.50MTS REDONDA</t>
  </si>
  <si>
    <t>CARRO TRANSPORTADOR DE MESAS</t>
  </si>
  <si>
    <t>IMPRESORA HP COLOR LASERJET M476dw</t>
  </si>
  <si>
    <t>AIO OPTIPLEX 3030 CI3-4150</t>
  </si>
  <si>
    <t>PROYECTOR EPSON S18+</t>
  </si>
  <si>
    <t>LABORATORIO DE TELEMATICA</t>
  </si>
  <si>
    <t>MAQUINA ELECTROEROSINADORA</t>
  </si>
  <si>
    <t>COMPUTADORA DELL PRECISION TOWER 5810 WORSTATION</t>
  </si>
  <si>
    <t>CUADRICOPTEROS LAB. DE SOFTWARE</t>
  </si>
  <si>
    <t>MINIPROYECTOR PORTATIL HACER C120 CHIP 0.3</t>
  </si>
  <si>
    <t>SERVIDOR PROLIANTE RACK</t>
  </si>
  <si>
    <t>ASPIRADORA SCHOP-VAC</t>
  </si>
  <si>
    <t xml:space="preserve">TRANSFORMADOR TRIFASICO </t>
  </si>
  <si>
    <t>MESA REDONDA 1.20X.75M</t>
  </si>
  <si>
    <t>PARRILLA AGITADOR 5X7" PC-420</t>
  </si>
  <si>
    <t>MEDIDOR PH EC/US/MULTIPARAMETRICO</t>
  </si>
  <si>
    <t xml:space="preserve">MACBOOK PRO 15.4 CORE 17 4 GB RAM </t>
  </si>
  <si>
    <t>ENGARGOLADORA DELFIN PARA ARILLO METALICO</t>
  </si>
  <si>
    <t>ACCESORIOS MAYORES PARA SIMULADOR DE TIRO</t>
  </si>
  <si>
    <t>HIDROLAVADORA JACTO J6200</t>
  </si>
  <si>
    <t>ASPIRADORA INDUSTRIAL MOD. APOLLO FUTURA 215</t>
  </si>
  <si>
    <t>MOCHILERO 12 ESPACIOS</t>
  </si>
  <si>
    <t>MESA DE TRABAJO</t>
  </si>
  <si>
    <t>IMPRESORA LASERJET HP 3015 DUPLEX</t>
  </si>
  <si>
    <t>REBAJADORA 11 AMPS 1.75 H.P</t>
  </si>
  <si>
    <t>SIERRA CALADORA 550WATSS</t>
  </si>
  <si>
    <t>COMPRESOR 2HP 25LTS SURTEK</t>
  </si>
  <si>
    <t>DONACION LAB. DE MANUFACTURA</t>
  </si>
  <si>
    <t>ROBOT IRB 1600-6KG/1.45M CON CONTRALADOR IRC5</t>
  </si>
  <si>
    <t>MULTIFUNCIONAL MONOCROMATICO SL-M4072FD</t>
  </si>
  <si>
    <t>PROYECTOR VIVITEK D555</t>
  </si>
  <si>
    <t>COMPUTADORA DELL DESK XPS 8700 CORE I7</t>
  </si>
  <si>
    <t>KIT 3D NIVIDIA VISION 2, USB 2.0</t>
  </si>
  <si>
    <t>INCUBADORA C7AGITACION AMB+5 A 60C DI</t>
  </si>
  <si>
    <t>HANNA MEDIDOR DE PH/EC/TDS/C</t>
  </si>
  <si>
    <t>FUENTE DE PODER REGULADA 20AMP</t>
  </si>
  <si>
    <t>FUENTE CONMUTADA DE 13.5 V A 15AMP</t>
  </si>
  <si>
    <t>BASCULA MARCA TORREY MOD. MFQ-20</t>
  </si>
  <si>
    <t>CAMARA DIGITAL SONY 16MPX DSC-W710</t>
  </si>
  <si>
    <t>BINOCULARES BUSHNELL LEGEND HD 10-42</t>
  </si>
  <si>
    <t>LENOVO AIO 21P 8GB ITB PENTIUM G2030</t>
  </si>
  <si>
    <t>SCANNER KODAK I2600 50PPM</t>
  </si>
  <si>
    <t>VIDEOPROYECTOR EPSON S12+ 2800 LUMENES</t>
  </si>
  <si>
    <t>APPLE MAC AIO 21.5" CI5 QUAD CORE</t>
  </si>
  <si>
    <t>SERVIDOR HP ML350p</t>
  </si>
  <si>
    <t>DESKTOP PAVILION P6-2302LA CI3 4G 1T WIN</t>
  </si>
  <si>
    <t>LAPTOP 650 WIN 7 PRO CORE I3 4GB</t>
  </si>
  <si>
    <t>IMPRESORA LASERJET M451DN COLOR</t>
  </si>
  <si>
    <t>IMPRESORA LASER HP M602N</t>
  </si>
  <si>
    <t>TOLDOS TIPO CARPA A 2 AGUAS DE LONA</t>
  </si>
  <si>
    <t>BASCULA PARA MEDIDAS Y PESO</t>
  </si>
  <si>
    <t>MESA DE EXPLORACION ESP</t>
  </si>
  <si>
    <t>VITRINA PARA CONSULTORIO</t>
  </si>
  <si>
    <t>SILLON EJECUTIVO LINEA REQUIEZ MOD. RP-2120</t>
  </si>
  <si>
    <t>ESTANTE</t>
  </si>
  <si>
    <t>MESA PLEGABLE PLASTICACOLOR BLANCO MED 1.80X.76</t>
  </si>
  <si>
    <t>SILLA PIEL CAFÉ</t>
  </si>
  <si>
    <t>MESA PLEGABLE MED 1.80X76</t>
  </si>
  <si>
    <t>MESA PLEGABLE PLASTICA MED 90X90</t>
  </si>
  <si>
    <t>ASUS RV400VD-MTX2-H CORE I7-361OQM</t>
  </si>
  <si>
    <t>WORKSTATION DELL T3600</t>
  </si>
  <si>
    <t>SALA DE 3 PZAS</t>
  </si>
  <si>
    <t>TELEVISION SAMSUNG LED 40</t>
  </si>
  <si>
    <t>VIDEOPROYECTOR EPSON S18+ 3000 LUMENES</t>
  </si>
  <si>
    <t>IPAD MINI 32GB WIFI+4G</t>
  </si>
  <si>
    <t>LAPTOP SONY VAIO W8 CI5 4GB</t>
  </si>
  <si>
    <t>MIMIO TEACH</t>
  </si>
  <si>
    <t>PIZARRON BLANCO</t>
  </si>
  <si>
    <t>PIZARRON INTERACTIVO IPBOARD</t>
  </si>
  <si>
    <t>CAMARA IP INALAMBRICA INFRAROJA 3G PT ANDROID</t>
  </si>
  <si>
    <t>RECEPCION MOD. M140</t>
  </si>
  <si>
    <t>BANCA DE 4 PLAZAS DE TELA</t>
  </si>
  <si>
    <t>BANCA DE 4 PLZAS DE POLIPROPILENO</t>
  </si>
  <si>
    <t>MUBLE TIPO MOCHILERO DE 2M DE ALTO Y 1.10 DE ANCHO EN MELAMIN</t>
  </si>
  <si>
    <t>MESA PLEGABLE PLASTICA PLASTICA MCA. OFIK</t>
  </si>
  <si>
    <t>BANCAS PARA EXTERIOR CON MESAS Y 4 ASIENTOS</t>
  </si>
  <si>
    <t>DESPACHADOR DE CONOS</t>
  </si>
  <si>
    <t>MUEBLE DISEÑO ESPECIAL DE 4.06X1.80 TIPO CLOSET</t>
  </si>
  <si>
    <t>CONJUNTO LATERAL Y LIBRERO MED. ESPACIALES EN MELAMINA</t>
  </si>
  <si>
    <t>SILLA SECRETARIAL L130 COLOR NEGRO</t>
  </si>
  <si>
    <t>OFICINA BINARIA MED. ESPECIAL</t>
  </si>
  <si>
    <t>MOD. L CON CAJONERA MED. ESPECIALES</t>
  </si>
  <si>
    <t>ARCHIVERO 4 GAVETAS AEREA</t>
  </si>
  <si>
    <t>ARCHIVERO DE 3 GAVETAS</t>
  </si>
  <si>
    <t>ENMICADORA OFFICE DEPOT 9</t>
  </si>
  <si>
    <t>MESA DE JUNTAS PARA OCHO PERSONAS</t>
  </si>
  <si>
    <t>OFICINA SIMPLE DECOPANEL</t>
  </si>
  <si>
    <t>MOD. MARIPOSA DECOPANEL</t>
  </si>
  <si>
    <t>LIBRERO COLGANTE 4 PUERTAS C/CERRADURA</t>
  </si>
  <si>
    <t>MUEBLESET</t>
  </si>
  <si>
    <t>OFICINA COMPLETA 32MM MUEBLESET</t>
  </si>
  <si>
    <t>OFICINA MEDIDA 1.50X2.60</t>
  </si>
  <si>
    <t>MOCHILERO 24 ESPACIOS</t>
  </si>
  <si>
    <t>EXTINTORES NUEVOS TIPO ABC</t>
  </si>
  <si>
    <t>CAJONERA HORIZONTAL 4 CAJONES</t>
  </si>
  <si>
    <t>MUEBLE MOCHILERO DE 2.2X2X.30</t>
  </si>
  <si>
    <t>LIBRERO CON PUERTA DE VIDRIO 1.30X1.83X.35M</t>
  </si>
  <si>
    <t>SILLA OPERATIVA MOD. L450</t>
  </si>
  <si>
    <t>EXTINTOR NUEVOS TIPO BV</t>
  </si>
  <si>
    <t xml:space="preserve">CAMARA DIGITAL D5100 NIKON </t>
  </si>
  <si>
    <t>MESA PLEGABLE MED. DE 2.40X76CMS</t>
  </si>
  <si>
    <t>CONTENEDOR P/METALICO COLOR GRIS</t>
  </si>
  <si>
    <t>ASPIRADORA CONTRACTOR 38LT</t>
  </si>
  <si>
    <t>LAPTOP TOCHIBA MOD. SATELITE L635</t>
  </si>
  <si>
    <t>IMPRESORA HP LASERJET P 1102W</t>
  </si>
  <si>
    <t xml:space="preserve">COMPUTADORA HP DX2400 DUAL CORE E5200 2GB </t>
  </si>
  <si>
    <t xml:space="preserve">COMPUTADORA HP DC7900 </t>
  </si>
  <si>
    <t>PROCESADOR INTEL CORE I5 LAPTOP</t>
  </si>
  <si>
    <t>HIDROLAVADORA 7.75 HP</t>
  </si>
  <si>
    <t>MOTOSIERRA STHIL MS-250</t>
  </si>
  <si>
    <t>SIERRA CIRCULAR MAKITA C/ ESTUCHE</t>
  </si>
  <si>
    <t>ESMERIL DE BANCO 6"</t>
  </si>
  <si>
    <t>MOTOBOMBA DE GASOLINA</t>
  </si>
  <si>
    <t>COMPRESOR SURTEK 50LTS</t>
  </si>
  <si>
    <t>ROTOMARTILLO INHALAMBRICO MARCA MAKITA</t>
  </si>
  <si>
    <t>ESMERILADORA BOSH 4 172</t>
  </si>
  <si>
    <t>MOTOBOMBA 2HP 1.5X1.25</t>
  </si>
  <si>
    <t>BICICLETA 26 NAHEL</t>
  </si>
  <si>
    <t>SECO3148</t>
  </si>
  <si>
    <t>LECTOR DE CODIGO DE BARRAS VOYAGER</t>
  </si>
  <si>
    <t>AX-S1</t>
  </si>
  <si>
    <t>USB2 DYNAMIXEL</t>
  </si>
  <si>
    <t>DYNAMIXEL AX-12+</t>
  </si>
  <si>
    <t>CABLE 3P</t>
  </si>
  <si>
    <t>CONJUNTO EJECUTIVO LINEA TRIESTE EN MELAMINA</t>
  </si>
  <si>
    <t xml:space="preserve">BANCA RECTAGULAR DE 1.50 CX.70 </t>
  </si>
  <si>
    <t>BANCA EXTERIOR CON MESA</t>
  </si>
  <si>
    <t>ARCHIVERO DE 4 GAVETAS MAPLE LINEA OFICE</t>
  </si>
  <si>
    <t>ARCHIVERO LINEA ITALIA MOD. 303 COLOR MAPLE</t>
  </si>
  <si>
    <t>MUEBLE DISEÑO ESPECIAL DE 3.16X1.80 MTS TIPO OFICINA BINARIA</t>
  </si>
  <si>
    <t>GRABADORA DIGITAL DE VOZ  Y MP3 DE 2GB</t>
  </si>
  <si>
    <t>IMPRESORA MULTIFUNCIONAL HP PHOTOSMART PLUS</t>
  </si>
  <si>
    <t>BANCAS RECTANGULARES DE 1.50X.70</t>
  </si>
  <si>
    <t>CAMARA DIGITAL BENQ E 1460</t>
  </si>
  <si>
    <t>MUEBLE PARA RECEPCION MOD. PREGO EN MELAMINA</t>
  </si>
  <si>
    <t>MUEBLE SET LAB. TELEMATICA</t>
  </si>
  <si>
    <t>LECTOR DE ACCESO BIOMETRICO</t>
  </si>
  <si>
    <t>COMPUTADORA PORTATIL MACBOOK PRO MC</t>
  </si>
  <si>
    <t>ADATA 320 GBEX SLIM</t>
  </si>
  <si>
    <t>MINIHP 110-3121</t>
  </si>
  <si>
    <t>PROGRAMADOR DE SERIES AP89</t>
  </si>
  <si>
    <t>APLICACIÓN D7SERIES</t>
  </si>
  <si>
    <t>MULTIMETRO DIGITAL</t>
  </si>
  <si>
    <t>MUEBLE P/ TV CON SOPORTE</t>
  </si>
  <si>
    <t>MUEBLE PLANERO TIPO INEGI</t>
  </si>
  <si>
    <t>ARCHIVERO DE 4 GAVETAS EN MELAMINA COLOR PERA</t>
  </si>
  <si>
    <t xml:space="preserve">EXTINTOR NUEVO TIPO BC </t>
  </si>
  <si>
    <t>GABINETE PARA EXTINTOR DE 6.0 KG</t>
  </si>
  <si>
    <t>CONJUNTO EJECUTIVO MOD. TIESTRE COLOR ARCE CON LIBRERO</t>
  </si>
  <si>
    <t>MESA PLEGABLE PLASTICA DE 2.40X.86 MTS</t>
  </si>
  <si>
    <t>CAFETERA ELECTRICA 20 A 50 TAZAS</t>
  </si>
  <si>
    <t>PIZARRON EUROLINE MIXTO</t>
  </si>
  <si>
    <t>TRIPIE P/CAMAR CANON</t>
  </si>
  <si>
    <t>LAPTOP HACER MINI D250-676 ATON</t>
  </si>
  <si>
    <t>DESMALEZADORA STHIL FS-55</t>
  </si>
  <si>
    <t>COMPUTADORA HP ELITE 8000 SFF</t>
  </si>
  <si>
    <t>TELEFONO IP CISCO MOD. 7906</t>
  </si>
  <si>
    <t>GBICS GE SPF LC. CONNECTOR</t>
  </si>
  <si>
    <t>FAT PIPE</t>
  </si>
  <si>
    <t>BACK BONE FIBRA OPTICA</t>
  </si>
  <si>
    <t>EQUIPO DE REDES</t>
  </si>
  <si>
    <t>REEEDUCA TEAM COMPETITION KIT 270-1736</t>
  </si>
  <si>
    <t>MESA BINARIA DE 1.20X70CMS CUBIERTA DE MELAMINA</t>
  </si>
  <si>
    <t>LAN SWICHT CATALYST 3750</t>
  </si>
  <si>
    <t>SWICHT DE 24 PTOS. 10/100</t>
  </si>
  <si>
    <t>AIR AP-1252 AG N-K9</t>
  </si>
  <si>
    <t>POWER INJECTOR 1250</t>
  </si>
  <si>
    <t>MINIGIBICS SFP LC</t>
  </si>
  <si>
    <t>MINIGIBICS  1000 BASE</t>
  </si>
  <si>
    <t>ENFRIADOR DE AGUA GXC850</t>
  </si>
  <si>
    <t>MESA BINARIA DE 1.22X60X.50</t>
  </si>
  <si>
    <t>ESCRITORIO SECRETARIAL</t>
  </si>
  <si>
    <t>HORNO DE MICROONDAS MCA. DAEWO</t>
  </si>
  <si>
    <t>SERVIDOR DE REDES</t>
  </si>
  <si>
    <t>FOTOCELDAS SOLARES MARCA KYOCE</t>
  </si>
  <si>
    <t>LICUADORA OSTERIZER 465-15</t>
  </si>
  <si>
    <t>LAPTOPS TOSHIBA SATELLITE L635-SP3006M</t>
  </si>
  <si>
    <t>VIDEOPROYECTOR EPSON POWER</t>
  </si>
  <si>
    <t>TV STAND 3 EN 1</t>
  </si>
  <si>
    <t>LIBRERO A PISO DE 1.80X.80X.40 MELAMINA COLOR VINO/NEGRO</t>
  </si>
  <si>
    <t>SILLA ERG.</t>
  </si>
  <si>
    <t>BIODIGESTOR AUTOLIMPIABLE DE 7</t>
  </si>
  <si>
    <t xml:space="preserve">ESTACION PROFESIONAL </t>
  </si>
  <si>
    <t>ESTACION WELLER D/POTENC</t>
  </si>
  <si>
    <t>COMPUTADORA DX2400 DUAL CORE E2200</t>
  </si>
  <si>
    <t>IMPRESORA HP LASERJET 600X600DPI</t>
  </si>
  <si>
    <t xml:space="preserve">ESCALERA CONVERTIBLE </t>
  </si>
  <si>
    <t>SISTEMA DE ALARMA</t>
  </si>
  <si>
    <t>PIZARRON DE CORCHO</t>
  </si>
  <si>
    <t>LENTES DE REALIDAD AUMENTADA WRAP</t>
  </si>
  <si>
    <t>ROUTER 2801</t>
  </si>
  <si>
    <t>ESCRITORIO SECRETARIAL DE 1.20X.70</t>
  </si>
  <si>
    <t>APARATOS DE COMUNICACIÓN</t>
  </si>
  <si>
    <t>EQUIPO DE COMPUTO</t>
  </si>
  <si>
    <t>SILLA SECRETARIAL MOD. 1001</t>
  </si>
  <si>
    <t>CRONOMETRO DE 60 MEMORIAS MULTIFUNCION DE 10HRS</t>
  </si>
  <si>
    <t>CPU ENSAMBLADO</t>
  </si>
  <si>
    <t>XEROX LASER COLOR 35PPM</t>
  </si>
  <si>
    <t>RADIOGRABADORA C/CASETERA</t>
  </si>
  <si>
    <t>PIZARRON INETRACTIVO WEBSTER TS-600</t>
  </si>
  <si>
    <t>CALIBRADOR VERN 6"/150MM Y MICROM EXTO-1"</t>
  </si>
  <si>
    <t>CALIBRADOR RADIOS 1-3MM</t>
  </si>
  <si>
    <t>CALIBRADOR DE PROFUNDIDAD C/INDICADOR</t>
  </si>
  <si>
    <t>CALIBRADOR 720</t>
  </si>
  <si>
    <t>CALIBRADOR VERNIER</t>
  </si>
  <si>
    <t>ESCUADRAS</t>
  </si>
  <si>
    <t>MEDIDOR ALT.</t>
  </si>
  <si>
    <t>BALANZA DE PRESICION 2100GR</t>
  </si>
  <si>
    <t>BALANZA ANALITICA</t>
  </si>
  <si>
    <t>MEDIDOR PH EDUCACIONAL</t>
  </si>
  <si>
    <t>BOMBA DE VACIO 36.8LTS</t>
  </si>
  <si>
    <t>BAÑO DE AGUA 2LTS</t>
  </si>
  <si>
    <t>SMARTNET</t>
  </si>
  <si>
    <t>EQUIPO DE COMPUTO DX2200 P4 640</t>
  </si>
  <si>
    <t>IMPRESORA HP DESIGIN JET</t>
  </si>
  <si>
    <t>EQUIPO DE COMPUTO WINDOWS XP PRO OEM  Y ROUTER</t>
  </si>
  <si>
    <t>EQUIPO DE COMPUTO ENSAMBLADAS</t>
  </si>
  <si>
    <t>TARJETA ISDN LAN</t>
  </si>
  <si>
    <t>SWICHT CATALYST</t>
  </si>
  <si>
    <t>CABLE V.35 MACHO</t>
  </si>
  <si>
    <t>RACK DE ALUMINIO 7 PIES</t>
  </si>
  <si>
    <t>TARJETA DE RED SMC</t>
  </si>
  <si>
    <t>PROBADOR DE CABLE DE RED</t>
  </si>
  <si>
    <t>IMPRESORA HP  LASERJET COLOR 5550DTN</t>
  </si>
  <si>
    <t>PINZA PONCHADORA RJ45</t>
  </si>
  <si>
    <t>LAPTOP TOSHIBA TECRA A5</t>
  </si>
  <si>
    <t>IMPRESORA MATRIZ EPSON FX 890</t>
  </si>
  <si>
    <t>PIZARRON BLANCO 120X2.40 MARCO DE ALUMINIO</t>
  </si>
  <si>
    <t>DESMALEZADORA FS-55</t>
  </si>
  <si>
    <t>CALIBRADOR P/ALTURA</t>
  </si>
  <si>
    <t>MICROMETRO DE PUNTA DIGIMATIC</t>
  </si>
  <si>
    <t xml:space="preserve">FUENTE DE PODER DIGITAL </t>
  </si>
  <si>
    <t>URVAN DX MARCA NISSAN COLOR BLANCO</t>
  </si>
  <si>
    <t>CAMIONETA NISSAN DOBLE CABINA TIPICA 2007</t>
  </si>
  <si>
    <t>VIDEOPROYECTOR SONY 2000 LUMENS</t>
  </si>
  <si>
    <t>CAMARA DE VIDEO SONY HANDYCAM</t>
  </si>
  <si>
    <t>ARCHIVERO MOVIL LINEA ITALIA</t>
  </si>
  <si>
    <t>HIDRONEUMATICO 1/2 H.P 24 LTS</t>
  </si>
  <si>
    <t>EXTINGUIDORES NVOS. DE GAS ALOTRON</t>
  </si>
  <si>
    <t>CAMARA DIG HP PHOTOSMART</t>
  </si>
  <si>
    <t>SISTEMA HTM AZUL</t>
  </si>
  <si>
    <t>CALIBRADOR ESPESOR C/INIC.</t>
  </si>
  <si>
    <t>GUILLOTINA INGENTO</t>
  </si>
  <si>
    <t>ENCUADERNADORA GBC DUAL</t>
  </si>
  <si>
    <t>ARCHIVERO METALICO DE 4 GAVETAS</t>
  </si>
  <si>
    <t>MESA P/IMPRESORA LINEA ITALIA MOD. 105XL</t>
  </si>
  <si>
    <t>ESCRITORIO SECRETARIAL MELAMINICO LINEA SPACIO</t>
  </si>
  <si>
    <t>GABINETE UNIVERSAL GEBESA</t>
  </si>
  <si>
    <t>ROUTER 1800</t>
  </si>
  <si>
    <t>CABLE V.35 HEMBRA</t>
  </si>
  <si>
    <t>MESA DE LABORATORIO DE 1.99X1.12MTS CON CUBIERTA DE ACERO</t>
  </si>
  <si>
    <t>MESA DE LAVABO DE 1.60X.64MTS</t>
  </si>
  <si>
    <t>MESA DE BALANZA CON SISTEMA ANTIVIBRATORIO</t>
  </si>
  <si>
    <t>MESA DE LABORATORIO DE 1X.64 MT CON CUBIERTA DE ACERO</t>
  </si>
  <si>
    <t>MESA DE LABORATORIO DE 2X.64 MTS</t>
  </si>
  <si>
    <t>SISTEMA DE INTERCOMUNICACION INALAMBRICO</t>
  </si>
  <si>
    <t>PIZARRON BLANCO 1.20X1.50MTS</t>
  </si>
  <si>
    <t>FAX BROTHER</t>
  </si>
  <si>
    <t>COMPUTADORA DELL XPS 700</t>
  </si>
  <si>
    <t>MEDIDOR DIGITAL DE NIVEL</t>
  </si>
  <si>
    <t>MICROSCOPIO METALOGRAFICO BINOCULAR</t>
  </si>
  <si>
    <t>AGITADOR VORTEX</t>
  </si>
  <si>
    <t>PARILLA CON AGITACION</t>
  </si>
  <si>
    <t>PARILLA ELECTRICA TIPO ESTUDIANTIL</t>
  </si>
  <si>
    <t>PACKETSHAPER 1400</t>
  </si>
  <si>
    <t>MAQUINA DE INYECCION DE PLASTICO</t>
  </si>
  <si>
    <t>PANTOGRAFO DE PLASMA MARCA BORDON</t>
  </si>
  <si>
    <t>VIDEOPROYECTOR INFOCUS IN37</t>
  </si>
  <si>
    <t>DATA SWICHT PROFESIONAL</t>
  </si>
  <si>
    <t>MONITOR LCD 17" AOC WIDE</t>
  </si>
  <si>
    <t>FUENTE DE ALIMENTACION BK PRESICION TRIPLE SALIDA</t>
  </si>
  <si>
    <t>GENERADOR DIGITAL  CANAL</t>
  </si>
  <si>
    <t>OSCILOSCOPIO 60MHZ</t>
  </si>
  <si>
    <t>SISTEMA DE VIDEO INALAMBRICO PROFESIONAL</t>
  </si>
  <si>
    <t>PANTALLA LCD SONY 32</t>
  </si>
  <si>
    <t>ARCHIVERO VERT. 4 GAVETAS</t>
  </si>
  <si>
    <t>BANCA SOLUTION VISITAS 3 PLAZAS</t>
  </si>
  <si>
    <t>BANCA SOLUTION VISITAS 4 PLAZAS</t>
  </si>
  <si>
    <t>RUTEADOR BANDA ANCHA INALAMBRICO</t>
  </si>
  <si>
    <t>CILINDRO DE OXIGENO INDUSTRIAL DE 6M3</t>
  </si>
  <si>
    <t>CILINDRO DE BIOXIDO DE CARBONO DE 25KG</t>
  </si>
  <si>
    <t>CILINDRO DE ARGON</t>
  </si>
  <si>
    <t>CILINDRO DE NITROGENO</t>
  </si>
  <si>
    <t>PARALLEL SET 6 PAIR</t>
  </si>
  <si>
    <t>CISCO CATALYST 3750</t>
  </si>
  <si>
    <t>HP PROLIANTE ML 110 DUAL CORE</t>
  </si>
  <si>
    <t>POLIPASTO PARA 2 TON.</t>
  </si>
  <si>
    <t>SILLON EJECUTIVO MOD. E-50</t>
  </si>
  <si>
    <t>COMPUTADORA HP 5320LA DUAL CORE 1GB</t>
  </si>
  <si>
    <t>MESA DE U DE 2.03X6.98X2.06</t>
  </si>
  <si>
    <t>MESAS DE ISLAS DE 1.99X1.12</t>
  </si>
  <si>
    <t>MESA A MURO DE 1.71MT</t>
  </si>
  <si>
    <t>MODULO EJECUTIVO TRIESTE</t>
  </si>
  <si>
    <t>LIBRERO S/CREDENZA 4 PTAS</t>
  </si>
  <si>
    <t>SILLA SOLUTION S/BRAZOS</t>
  </si>
  <si>
    <t>MESA MULTIUSOS</t>
  </si>
  <si>
    <t>ARCHIVERO DE 2 GAVETAS</t>
  </si>
  <si>
    <t>LAMPARA PARA LIBRERO</t>
  </si>
  <si>
    <t>PANTALLA MANUAL 2.44X2.44</t>
  </si>
  <si>
    <t>ESCRITORIO BASICO</t>
  </si>
  <si>
    <t>MAMPARA DE PISO MOD. 170</t>
  </si>
  <si>
    <t>ESQUINERO CONECTOR PARA MAMPARA</t>
  </si>
  <si>
    <t xml:space="preserve">MESA LATERAL </t>
  </si>
  <si>
    <t>ARCHIVERO 4 GAV. INSTITUCIONAL OFIK</t>
  </si>
  <si>
    <t>SILLON MOBIUS TELA NEGRA</t>
  </si>
  <si>
    <t>SILLON SEMIEJECUTIVO AB-5020</t>
  </si>
  <si>
    <t>SILLON DE VISITA BASE TRINEO AB-5010</t>
  </si>
  <si>
    <t>ARCHIVERO DE 3 GAVETAS MAPLE</t>
  </si>
  <si>
    <t xml:space="preserve">LIBRERO DE PISO MAPLE </t>
  </si>
  <si>
    <t>LIBRERO MAPLE</t>
  </si>
  <si>
    <t xml:space="preserve">RETORNO EJECUTIVO </t>
  </si>
  <si>
    <t>CREDENZA EJEC. MAPLE</t>
  </si>
  <si>
    <t>SILLA MOBIUS TELA NEGRA</t>
  </si>
  <si>
    <t>LARGUERO INVENTO</t>
  </si>
  <si>
    <t>CUBIERTA INTERMEDIA INVENTO</t>
  </si>
  <si>
    <t>BASE INTERMEDIA</t>
  </si>
  <si>
    <t>BASE LATERAL INVENTO</t>
  </si>
  <si>
    <t>FIREWALL FORTIGATE</t>
  </si>
  <si>
    <t>MINICOMPONENTE SONY MOD. MHC GT555</t>
  </si>
  <si>
    <t>MODULO PARA COMPUTADORA CON PORTATECLADO</t>
  </si>
  <si>
    <t xml:space="preserve">FRIGOBAR GE </t>
  </si>
  <si>
    <t>PIZARRON BLANCO 120X180CMS</t>
  </si>
  <si>
    <t>ESCRITORIO MAESTRO</t>
  </si>
  <si>
    <t>MODULO SECRETARIAL REGGIO ARCE</t>
  </si>
  <si>
    <t>MESA PARA COMPUTADORA METAL GRIS/HAYA</t>
  </si>
  <si>
    <t>BANCA DE VISTANTE 3 PLAZAS</t>
  </si>
  <si>
    <t>SILLA SECRETARIAL REGIA MOD. 1001</t>
  </si>
  <si>
    <t xml:space="preserve">CONJUNTO EJECUTIVO </t>
  </si>
  <si>
    <t>CONJUNTO DE SILLONES DE ESPERA</t>
  </si>
  <si>
    <t>MESA P/RETROPROYECTOR</t>
  </si>
  <si>
    <t>SISTEMA DE SEGURIDAD MOD. 3501</t>
  </si>
  <si>
    <t>BOOK CHECK</t>
  </si>
  <si>
    <t>EXTINGUIDORES 6.5KGS</t>
  </si>
  <si>
    <t>EXTINGUIDORES 2.5KGS</t>
  </si>
  <si>
    <t>GRABADORA DE REPORTERO DE CASSETTE NORMAL</t>
  </si>
  <si>
    <t>CAMARA DIGITAL CANON</t>
  </si>
  <si>
    <t>CAMARA DIGITAL NIKON</t>
  </si>
  <si>
    <t>TRIPIE PARA CAMARA DE VIDEO</t>
  </si>
  <si>
    <t>DVD SONY CON MP3</t>
  </si>
  <si>
    <t>CAMARAS DE VIDEO LAB. DE MANUFACTURA</t>
  </si>
  <si>
    <t>BICICLETA ESTACIONARIA PARA SPINNING</t>
  </si>
  <si>
    <t>BOMBA ELECTRICA MOD. PRISMA</t>
  </si>
  <si>
    <t>MAQUINA HANDY PLASMA 550</t>
  </si>
  <si>
    <t>TALADRO INDUSTRIAL</t>
  </si>
  <si>
    <t>CORTADORA DE METAL</t>
  </si>
  <si>
    <t>AMOLADORA NEUMATICA</t>
  </si>
  <si>
    <t>LIJADORA NEUMATICA</t>
  </si>
  <si>
    <t>TALADRO NEUMATICO</t>
  </si>
  <si>
    <t>RIEGO AUTOCEBANTE</t>
  </si>
  <si>
    <t>CONMUTADOR</t>
  </si>
  <si>
    <t>NO BREAK APC</t>
  </si>
  <si>
    <t>TERMINAL THIN CLIENT WYSE</t>
  </si>
  <si>
    <t>FORTIMAIL 100 BUNDLE</t>
  </si>
  <si>
    <t>PALM TX</t>
  </si>
  <si>
    <t>OPTI 740MT ATHLON</t>
  </si>
  <si>
    <t>SUN ULTRA 24 WORKSTATION</t>
  </si>
  <si>
    <t>PORTATIL 1525 COR 2 DUO</t>
  </si>
  <si>
    <t>MULTIPLEXOR MANUAL DB25</t>
  </si>
  <si>
    <t>VIDEOPROYECTOR SONY CX120</t>
  </si>
  <si>
    <t>MULTIPLICADOR DE SEÑAL</t>
  </si>
  <si>
    <t>EQUIPO DUAL CORE</t>
  </si>
  <si>
    <t>BOCINAS LOGITECH</t>
  </si>
  <si>
    <t>PORTATIL SONY VAIO</t>
  </si>
  <si>
    <t>DX 2400 DUAL CORE</t>
  </si>
  <si>
    <t>PC ATHLON</t>
  </si>
  <si>
    <t>LAPTOP DELL PRESICION</t>
  </si>
  <si>
    <t>SWICHT CATALYST EXPRESS</t>
  </si>
  <si>
    <t>PC PRESARIO</t>
  </si>
  <si>
    <t>VIDEO SPLITTER</t>
  </si>
  <si>
    <t>TRAILA CAMA BAJA</t>
  </si>
  <si>
    <t>ATHLON 64X2 250GB/4GB/DVD-RW</t>
  </si>
  <si>
    <t>THIN CLIENTE CLI. MOD. MT1200C3K</t>
  </si>
  <si>
    <t>TALADRO INALAMBRICO INDUSTRIAL</t>
  </si>
  <si>
    <t>CARRETILLA</t>
  </si>
  <si>
    <t>CENTRO DE FRESADO DE CONTROL NUMERICO MARCA HAAS</t>
  </si>
  <si>
    <t>CADENA P/PULIDORA</t>
  </si>
  <si>
    <t>NI ELVIS /PCI-6251</t>
  </si>
  <si>
    <t>DONACION DE MOBILIARIO</t>
  </si>
  <si>
    <t>EQUIPO DE VIDEOCONFERENCIA</t>
  </si>
  <si>
    <t>MESA DE TRABAJO P/LAB.</t>
  </si>
  <si>
    <t>COMPUTADORA DUAL CORE E</t>
  </si>
  <si>
    <t>MODULO DE TRABAJO</t>
  </si>
  <si>
    <t>PIZARRON INTERACTIVO</t>
  </si>
  <si>
    <t>IMPRESORA EPSON LQ2050</t>
  </si>
  <si>
    <t>MAQUINA ROLADORA PARA TUBO</t>
  </si>
  <si>
    <t>SWICHT DE 24 PTS</t>
  </si>
  <si>
    <t>COMPUTADORA LANIX</t>
  </si>
  <si>
    <t>COMPUTADORA TITAN 4060</t>
  </si>
  <si>
    <t>CUBIERTA DE ACERO INOXIDABLE 13.97 MTS</t>
  </si>
  <si>
    <t>GABINETE CON CAJON, PUERTA Y ENTREPAÑO</t>
  </si>
  <si>
    <t>GABINETE CON 4 CAJONES DE LAMINA DE ACERO</t>
  </si>
  <si>
    <t>GABINETE RINCONERO CON ENTREPAÑO</t>
  </si>
  <si>
    <t>FRENTE FIJO MOD. FF</t>
  </si>
  <si>
    <t>TAPA AJUSTE ALTA</t>
  </si>
  <si>
    <t>PORTATECLADO</t>
  </si>
  <si>
    <t>VITRINA MURO CON ENTREPAÑO</t>
  </si>
  <si>
    <t>AREA DE TRABAJO C/DESCANSABRAZOS</t>
  </si>
  <si>
    <t>MESA ISLA DE 2X1.20MTS</t>
  </si>
  <si>
    <t>GABINETE SENCILLO DE LAMINA DE ACERO INOX</t>
  </si>
  <si>
    <t>GABINETE FREGADERO</t>
  </si>
  <si>
    <t>ESCURRIDOR DE ACERO INOX</t>
  </si>
  <si>
    <t>TARJA DE ACERO INOX</t>
  </si>
  <si>
    <t>VITRINA MIXTA DE 1.20X37X1.90</t>
  </si>
  <si>
    <t xml:space="preserve">COMPUTADORA DELL </t>
  </si>
  <si>
    <t>ESCRITORIO PARA COMPUTADORA MOD. PICCOLO</t>
  </si>
  <si>
    <t>ESCRITORIO MOD. 100</t>
  </si>
  <si>
    <t>ARCHIVERO LINEA ITALIA</t>
  </si>
  <si>
    <t>ARCHIVERO LINEA ITALIA MOD. 304</t>
  </si>
  <si>
    <t>SILLON EJECUTIVO MOD. FERRARA</t>
  </si>
  <si>
    <t>SILLON EJECUTIVO VISITANTE MOD. FERRARA</t>
  </si>
  <si>
    <t>IMPRESORA HP LASERJET P2033N</t>
  </si>
  <si>
    <t>SCANJET HP G40450</t>
  </si>
  <si>
    <t>ROTAFOLIO ALFRA</t>
  </si>
  <si>
    <t>COMPUTADORA PORTATIL LALTITUD</t>
  </si>
  <si>
    <t>COMPUTADORA PORTAIL VOSTRO 1320</t>
  </si>
  <si>
    <t>IMPRESORA MULTIFUNCIONAL MARCA HP PHOTOSMART</t>
  </si>
  <si>
    <t>CISCO MOD. 7945G</t>
  </si>
  <si>
    <t>COMPUTADORA AIMAC MOD. MB419E/A</t>
  </si>
  <si>
    <t>SCANJET HP CAMA PLANA 4800X9600</t>
  </si>
  <si>
    <t>FUENTE DE PODER MOD. EC-3000XL</t>
  </si>
  <si>
    <t>FATPIPE IPVPN</t>
  </si>
  <si>
    <t>FATPIPE GOLD SUPPORT</t>
  </si>
  <si>
    <t>TOLA SECADORA MCA</t>
  </si>
  <si>
    <t>CHILLER CONDENSADO POR AIRE MCA MING LEE</t>
  </si>
  <si>
    <t>MOLINO MCA MING LEE MOD. ML-SC-2</t>
  </si>
  <si>
    <t>FORTIGATE MOD. FG-50</t>
  </si>
  <si>
    <t>PULIDORA /ESMERILADORA DE VELOCIDAD VARIABLE MOD. ECOMET</t>
  </si>
  <si>
    <t>CCM EPRESS PARA 24 EXT</t>
  </si>
  <si>
    <t>IP PHONE POWER TRANSFORMER FOR 7900 SERIES</t>
  </si>
  <si>
    <t>CISCO ATA 188 2 PORT ADAPTADOR WHIT SWICHT</t>
  </si>
  <si>
    <t>CATALAYST 3560 24 10/100+2 SFP</t>
  </si>
  <si>
    <t>TANDBERG 550 MXP MODEL 768 KBPS ONLY</t>
  </si>
  <si>
    <t>TANDBERG 550 MXP MODEL MAINTANCE CONTARCT REQUIERED</t>
  </si>
  <si>
    <t>TANDBERG DOMESTIC CUSTOMER CORE</t>
  </si>
  <si>
    <t>SUN ULTRA 20 M2 WORKSTATION-AMD OPTERON</t>
  </si>
  <si>
    <t>DR 5000 ESPECTOFOMETRO DE MESA</t>
  </si>
  <si>
    <t>DR 2800 ESPECTOFOTOMETRO PORTATIL 240 PROGRAMA ANALITICO</t>
  </si>
  <si>
    <t>MEL/MPN COLIFORMES TOTALES Y LAB. PARA E. COLI</t>
  </si>
  <si>
    <t>KIT DE LABORATORIO PARA CALIDAD DE AGUA</t>
  </si>
  <si>
    <t>PRUEBA DE JARRAS</t>
  </si>
  <si>
    <t>LAB. DE PLATA DE TRATAMIENTO DE AGUA RESIDUAL</t>
  </si>
  <si>
    <t>APARATO PARA DBO.</t>
  </si>
  <si>
    <t>JARRA PARA FLOCULO, ACRILICO TRANSPARENTE</t>
  </si>
  <si>
    <t>LABORATORIO SENSION378</t>
  </si>
  <si>
    <t>SISTEMA DE OSMOSIS INVERSA</t>
  </si>
  <si>
    <t>XENOSEP SPE KIT PARA PRUEBAS DE GRASAS Y ACEITES</t>
  </si>
  <si>
    <t>TURBIDIMETRO PORTATIL 2100P</t>
  </si>
  <si>
    <t>KIT DE PRUEBAS DE ARSENICO 0-500 PPB 100</t>
  </si>
  <si>
    <t>SOPORTE P/CONO</t>
  </si>
  <si>
    <t>ETAN IPGORES ISOELECTROFORESIS</t>
  </si>
  <si>
    <t>MULTIPARAMETRICO HANNA PH</t>
  </si>
  <si>
    <t>CENTRO DE TORNEADO CNC, GANG TOOL</t>
  </si>
  <si>
    <t>CISCO CATALYST 2960-48PTS-L</t>
  </si>
  <si>
    <t>FIREWALL CISCO ASA 5510</t>
  </si>
  <si>
    <t>NETWORK ATTACHED STORRAGE/POWER</t>
  </si>
  <si>
    <t>COMPUTADORA DEL VOSTRO/INSPIRION 460MT</t>
  </si>
  <si>
    <t>DELL POWER R815 X AMD 64GB</t>
  </si>
  <si>
    <t>UPS 3000VA P7RACK</t>
  </si>
  <si>
    <t>IMPRESORA LASERJET MULTIFUNCIONAL 2355DN</t>
  </si>
  <si>
    <t>IMPRESORA EPSON FX-890</t>
  </si>
  <si>
    <t>SCANNER METROLOGIC MS5145 ECLIPSE</t>
  </si>
  <si>
    <t>RACK DE 19" 42U 100CM</t>
  </si>
  <si>
    <t>SWICHT CATALYST 2960 24 PTS</t>
  </si>
  <si>
    <t>TARJETA WIC T2 SMART MINI SERIAL</t>
  </si>
  <si>
    <t>RACK 6 PANDUIT CMR19X84</t>
  </si>
  <si>
    <t>PANEL DE PARCHEO 24 PTOS. CAT 5E PANDUIT</t>
  </si>
  <si>
    <t>DISTRIBUIDOR DE CABLES HORIZONTAL PANDUI</t>
  </si>
  <si>
    <t>DISTRIBUIDOR DE CABLES HORIZONTAL PANDUI W</t>
  </si>
  <si>
    <t>PC PORTATIL HP 4530S COREI7</t>
  </si>
  <si>
    <t>LECTRO BIOMETRICO DE HUELLA DIGITAL</t>
  </si>
  <si>
    <t>LECTOR LASER MLGC</t>
  </si>
  <si>
    <t>IMPRESORA COPIADORA ESCANNER FAX</t>
  </si>
  <si>
    <t>TV LCD 40HD</t>
  </si>
  <si>
    <t>IMPRESORA HP LASER COLOR CP5525DN</t>
  </si>
  <si>
    <t>BUNDLE PAVILION P7</t>
  </si>
  <si>
    <t>LECTOR DE CODIGO DE BARRAS</t>
  </si>
  <si>
    <t>PORTATIL HP PROBOOK 6360 6360B</t>
  </si>
  <si>
    <t>SWICHT LINK SE2800</t>
  </si>
  <si>
    <t>ACCES POINT LINKSYS WAP 54G</t>
  </si>
  <si>
    <t>PORTATIL COREI7</t>
  </si>
  <si>
    <t>PORTATIL SAMSUNG NP300NP</t>
  </si>
  <si>
    <t>SCANNER HP SCANJET 5590</t>
  </si>
  <si>
    <t>VEHICULO JOURNEY</t>
  </si>
  <si>
    <t>BOMBA PERISTALTICA</t>
  </si>
  <si>
    <t>MAQ. DE SOLDAR SOT 250A</t>
  </si>
  <si>
    <t>INALAMBRICA</t>
  </si>
  <si>
    <t>FOTOMETRO PARA ANALISIS</t>
  </si>
  <si>
    <t>KIT DE OZONO</t>
  </si>
  <si>
    <t>MEDIDOR DE HUMEDAD DE SUELO</t>
  </si>
  <si>
    <t>SISTEMA FOTOVOLTAICO</t>
  </si>
  <si>
    <t>KIT DE CELDAS DE CARGA 500KG</t>
  </si>
  <si>
    <t>TRANSFORMADOR UD2</t>
  </si>
  <si>
    <t xml:space="preserve">Mueble para copiadora </t>
  </si>
  <si>
    <t xml:space="preserve">Silla ejecutiva </t>
  </si>
  <si>
    <t xml:space="preserve">Librero con 2 puertas de cristal </t>
  </si>
  <si>
    <t>Minicomponente SAMSUNG Mx-E77</t>
  </si>
  <si>
    <t>Grabadora reportera SONY DIG</t>
  </si>
  <si>
    <t>Multifuncional HP laser M113</t>
  </si>
  <si>
    <t>Cafetera West Bend 2517</t>
  </si>
  <si>
    <t xml:space="preserve">Multifuncional </t>
  </si>
  <si>
    <t>KINECT</t>
  </si>
  <si>
    <t>Multifuncional EPSON FX 130</t>
  </si>
  <si>
    <t>Camara digital SONY CYBER SHOT DSC-W610</t>
  </si>
  <si>
    <t>Mini 110-3710</t>
  </si>
  <si>
    <t>D110 Tractor jardinero John Deere de 19.SHP</t>
  </si>
  <si>
    <t>PUNTO DE ACCESO INALAMBRICO CISCO AIRONET AIR-LAP1242AG</t>
  </si>
  <si>
    <t>PUNTO DE ACCESO INALAMBRICO CISCO AIRONET AIR-LAP1262G</t>
  </si>
  <si>
    <t>PUNTO DE ACCESO INALAMBRICO CISCO AIRNET AIR-LAP1262AG</t>
  </si>
  <si>
    <t>ADAPTADOR TRANSCEIRVER MULTIMODO GJC-SX-MM</t>
  </si>
  <si>
    <t xml:space="preserve">SWITCH 24 PTO CISCO CATALYST 3560V2 </t>
  </si>
  <si>
    <t>PUNTO DE ACCESO INALAMBRICO UBQUITI 802.11</t>
  </si>
  <si>
    <t xml:space="preserve">CAMARA IP INALAMBRICA ZAVIO F312A </t>
  </si>
  <si>
    <t>KIT EPOXICO PARA TERMINACION DE CONECTORES</t>
  </si>
  <si>
    <t>WORK STARION DREMEL 220AA</t>
  </si>
  <si>
    <t>TELEFONO IP CISCO IP 7921G WIRELESS</t>
  </si>
  <si>
    <t>Cable transformador P/TEL IP CISCO 7900</t>
  </si>
  <si>
    <t>SERVIDOR DELL POWER EDGE R410</t>
  </si>
  <si>
    <t>PUNTO DE ACCESO INALAMBRICO CISCO AIRONET AIR-LAP1310G</t>
  </si>
  <si>
    <t>DISPOSITIVO DE GESTIÓN DE RED CISCO AIR-WLC2106-K9 WIRELES</t>
  </si>
  <si>
    <t>MULTIMETRO DIGITAL MINI-PRO</t>
  </si>
  <si>
    <t>USUARIO DE SISTEMA  DE BIBLIOTECA Y CONTROL ESCOLAR</t>
  </si>
  <si>
    <t>LICENCIAS LAB. DE TELEMATICA</t>
  </si>
  <si>
    <t>MESA PARA COMPUTADORA DISEÑO ESPECIAL</t>
  </si>
  <si>
    <t>LAMPARAS PARA PROYECTOR</t>
  </si>
  <si>
    <t>PC PRESARIO SG3613LA</t>
  </si>
  <si>
    <t>SWICHT DE 24 PTOS</t>
  </si>
  <si>
    <t>POWER INJECTOR</t>
  </si>
  <si>
    <t>MINI GIBIC SFP</t>
  </si>
  <si>
    <t>MINI GIBIC1000</t>
  </si>
  <si>
    <t>KIT DE COMPETITION 270-1736</t>
  </si>
  <si>
    <t>MESA DE TRABAJO LINEA NOVA</t>
  </si>
  <si>
    <t>BIGPIC5 DEVELOPMENT</t>
  </si>
  <si>
    <t>EASYPIC 6 DEVELOPMENT</t>
  </si>
  <si>
    <t>MODULO XBEE DE 1M V C/ ANTENA DE LATIGO</t>
  </si>
  <si>
    <t>SERVIDOR  DELL POWER EDGE R410</t>
  </si>
  <si>
    <t>SHAFT COLLAR</t>
  </si>
  <si>
    <t>SOLIDWORKS</t>
  </si>
  <si>
    <t>MOBILIARIO PROMEP</t>
  </si>
  <si>
    <t>EQUIPO DE ADMINISTRACION PROMEP</t>
  </si>
  <si>
    <t>EDUCACIONAL Y RECREATIVO PROMEP</t>
  </si>
  <si>
    <t>MOBILIARIO ACTIVO FIJO AGOSTO 2006 FAM</t>
  </si>
  <si>
    <t>MOBILIARIO ACTIVO FIJO SEP FAM</t>
  </si>
  <si>
    <t>MOBILIARIO ACT. FIJO SEP FAM</t>
  </si>
  <si>
    <t>MOBILIARIO ACTIVO FIJO DIC FAM</t>
  </si>
  <si>
    <t>MOBILIARIO ACT. FIJO OCT- 2006 FAM</t>
  </si>
  <si>
    <t>MOBILIARIO ALTA ACT. FIJO FAM</t>
  </si>
  <si>
    <t>EDUCACIONAL Y RECREATIVO ACT. SEP FAM</t>
  </si>
  <si>
    <t>MAQUINARIA  Y EQ. ELECTRONICO ACT. FIJO FAM</t>
  </si>
  <si>
    <t>OTROS BIENES MUEBLES FAM</t>
  </si>
  <si>
    <t>MOBILIARIO PIFI 2007</t>
  </si>
  <si>
    <t>MOBILIARIO FAM 2009</t>
  </si>
  <si>
    <t>EDUCACIONAL Y RECREATIVO PIFI 2007</t>
  </si>
  <si>
    <t>MAQUINARIA Y EQ. INDUSTRIAL FAM 2008</t>
  </si>
  <si>
    <t>MAQUINARIA Y EQ. INDUSTRIAL FAM 2009</t>
  </si>
  <si>
    <t>EQUIPOS Y APARATOS DE COMUNICACIONES PROMEP</t>
  </si>
  <si>
    <t>EQUIPOS Y APARATOS DE COMUNICACIONES FAM 2008</t>
  </si>
  <si>
    <t>MAQUINARIA Y EQ. ELECTRICO Y ELECTRONICO PIFI 2007</t>
  </si>
  <si>
    <t>MAQUINARIA Y EQUIPO ELECTRICO Y ELECTRONICO PROMEP</t>
  </si>
  <si>
    <t>BIENES INFORMATICOS PIFI 2007</t>
  </si>
  <si>
    <t>BIENES INFORMATICOS PFI 2008</t>
  </si>
  <si>
    <t>BIENES INFORMATICOS PROMEP</t>
  </si>
  <si>
    <t>BIENES INFORMATICOS FAM 2008</t>
  </si>
  <si>
    <t>BIENES INFORMATICOS FAM 2009</t>
  </si>
  <si>
    <t>EQUIPO MEDICO Y DE LABORATORIO FAM 2008</t>
  </si>
  <si>
    <t>EQUIPO MEDICO Y DE LABORATORIO FAM 2009</t>
  </si>
  <si>
    <t>MAQUINARIA Y EQUIPO ELECTRICO Y ELECTRONICO FAM</t>
  </si>
  <si>
    <t>PIZARRONES INTERACTIVOS PROMEP</t>
  </si>
  <si>
    <t>MESA DE JUNTAS REDONDA .90 X .75</t>
  </si>
  <si>
    <t>MOCHILERO 16 ESPACIOS DE .40X.40</t>
  </si>
  <si>
    <t>CAJONERA VERTICAL DE 12 CAJONES</t>
  </si>
  <si>
    <t>PATENTE CONTROL INALAMBRICO</t>
  </si>
  <si>
    <t>MESA BINARIA 120 X 60 COLOR MAPLE</t>
  </si>
  <si>
    <t>MESA PARA LABORATORIO CON PERFORACIONES</t>
  </si>
  <si>
    <t>IMPRESORA MULTIFUNCIONAL LASERJET</t>
  </si>
  <si>
    <t xml:space="preserve">VIDEOPROYECTOR LED </t>
  </si>
  <si>
    <t>JUEGOS LEGO</t>
  </si>
  <si>
    <t>BIBLIOTECA DIGITAL</t>
  </si>
  <si>
    <t>ACCES POINT CISCO</t>
  </si>
  <si>
    <t>LOTE DE 12 CORNETAS PARA BANDA DE GUERRA</t>
  </si>
  <si>
    <t>LOTE DE 3 CLARINES PARA BANDA DE GUERRA</t>
  </si>
  <si>
    <t>SILLON EJECUTIVO</t>
  </si>
  <si>
    <t>BANCAS METALICAS</t>
  </si>
  <si>
    <t>RASPBERRY PI</t>
  </si>
  <si>
    <t>COMPUTADORA PORTATIL PAVILION HP DM</t>
  </si>
  <si>
    <t>SERVIDORES</t>
  </si>
  <si>
    <t>LABORATORIO DE INVESTIGACION GEOLÓGICA</t>
  </si>
  <si>
    <t>KIT VEX ROBOT</t>
  </si>
  <si>
    <t>MULTIFUNCIONAL MONOCROMATICO</t>
  </si>
  <si>
    <t>EQUIPO DE COMPUTO XPS15</t>
  </si>
  <si>
    <t>LOTE DE LAVADORAS Y SECADORAS SEMI INDUSTRIALES</t>
  </si>
  <si>
    <t xml:space="preserve">HORNO DE MICROONDAS </t>
  </si>
  <si>
    <t>CONTRABAJO</t>
  </si>
  <si>
    <t>OMNI VIRTUIX</t>
  </si>
  <si>
    <t xml:space="preserve">ROTOMARTILLO  </t>
  </si>
  <si>
    <t>HERRAMIENTA DE LABORATORIO</t>
  </si>
  <si>
    <t>DREMEL 4000</t>
  </si>
  <si>
    <t>DESARMADOR</t>
  </si>
  <si>
    <t>SILLA SECRETARIAL NY IMITACIÓN PIEL</t>
  </si>
  <si>
    <t>VITRINA COLOR HAYA NATURAL</t>
  </si>
  <si>
    <t>ARCHIVERO 4 GAVETAS</t>
  </si>
  <si>
    <t>ARCHIVERO MEDIDAS ESPECIALES</t>
  </si>
  <si>
    <t>GABINETE MULTIUSOS</t>
  </si>
  <si>
    <t>COMPUTADORA DELL INSPIRON</t>
  </si>
  <si>
    <t>COMPUTADORA PORTATIL DELL INSPIRON</t>
  </si>
  <si>
    <t>REFRIGERADOR MARCA CRIOTEC</t>
  </si>
  <si>
    <t>ESTUFA INDUSTRIAL</t>
  </si>
  <si>
    <t>CAMPANA DE EXTRACCIÓN</t>
  </si>
  <si>
    <t>ESTUFÓN DE 4 SECCIONES</t>
  </si>
  <si>
    <t>HORNO CORIAT MOD HC-35</t>
  </si>
  <si>
    <t xml:space="preserve">FREGADERO KING </t>
  </si>
  <si>
    <t>ANAQUEL SERVINOX</t>
  </si>
  <si>
    <t xml:space="preserve">CÁMARA DOMO </t>
  </si>
  <si>
    <t>VIDEOPROYECTOR BENQ MX523</t>
  </si>
  <si>
    <t>BATERÍA MUSICAL</t>
  </si>
  <si>
    <t>EQUIPO DE 4 GUITARRAS ACÚSTICAS Y AMPLIFICADOR</t>
  </si>
  <si>
    <t>REQUINTO</t>
  </si>
  <si>
    <t xml:space="preserve">UNIDAD DENTAL </t>
  </si>
  <si>
    <t>MESA DE EXPLORACIÓN</t>
  </si>
  <si>
    <t>ACCESS POINT CISCO AIRONET</t>
  </si>
  <si>
    <t>ACONDICIONADOR DE VOLTAJE</t>
  </si>
  <si>
    <t>MESAS DE LABORATORIO</t>
  </si>
  <si>
    <t>SILLA EJECUTIVA IMITACIÓN PIEL</t>
  </si>
  <si>
    <t>LIBRERO LINEA SELECT</t>
  </si>
  <si>
    <t>ESCRITORIO SELECT</t>
  </si>
  <si>
    <t>CREDENZA SELECT</t>
  </si>
  <si>
    <t>ARCHIVERO SELECT</t>
  </si>
  <si>
    <t>CONJUNTO SECRETARIAL</t>
  </si>
  <si>
    <t>KIT VEX ROBOT ACTUALIZACIÓN 2017</t>
  </si>
  <si>
    <t>COMPUTADORA PORTATIL APPLE MAC PRO</t>
  </si>
  <si>
    <t xml:space="preserve">COMPUTADORA DE ESCRITORIO HP AIO </t>
  </si>
  <si>
    <t>BIOMBO MÉDICO</t>
  </si>
  <si>
    <t>GUITARRA ELÉCTRICA IBAÑEZ GIO</t>
  </si>
  <si>
    <t>COMBO MFENDER MUSTANG II</t>
  </si>
  <si>
    <t>ESTERILIZADOR DE MATERIAL QUIRÚRGICO</t>
  </si>
  <si>
    <t>CAMA HOSPITALARIA</t>
  </si>
  <si>
    <t>JUEGO DE CONSULTORIO 5 PIEZAS</t>
  </si>
  <si>
    <t>ROUTER CISCO 2901/K9</t>
  </si>
  <si>
    <t>TARJETA DE INTERFACE 2 SERIAL WAN HWICT 2T</t>
  </si>
  <si>
    <t>GPS LOCALIZADOR SATELITAL MOD E TREX</t>
  </si>
  <si>
    <t xml:space="preserve">MEDIDOR DE TEMPERATURA </t>
  </si>
  <si>
    <t>CÁMARA TRAMPA PANORÁMICA</t>
  </si>
  <si>
    <t>KIT DE MUESTREO DE SUELOS</t>
  </si>
  <si>
    <t>KIT DE ANÁLISIS DE SUELO EN CAMPO</t>
  </si>
  <si>
    <t>ESTACION METEREOLÓGICA</t>
  </si>
  <si>
    <t>TALADRO DE PRESSLER 16"</t>
  </si>
  <si>
    <t>VIDEOPROYECTOR ACER ESSENTIAL</t>
  </si>
  <si>
    <t xml:space="preserve">SILLA SECRETARIAL  </t>
  </si>
  <si>
    <t>MESA C/SILLAS MOD. DUBAI</t>
  </si>
  <si>
    <t>GABINETE SENCILLO MS-50</t>
  </si>
  <si>
    <t>GABINETE TIPO CREDENZA PARA COMPUTADORA</t>
  </si>
  <si>
    <t>SITIO DE TRABAJO COMPARTIDO</t>
  </si>
  <si>
    <t>VITRINA C/PUERTAS DE VIDRIO</t>
  </si>
  <si>
    <t>MUEBLE C/LLAVE PARA ALMACENAR EQ DE AUDIO Y VIDEO</t>
  </si>
  <si>
    <t>IMPRESORA 3D MAKERBOT</t>
  </si>
  <si>
    <t>COMPUTADORA APPLE IMAC 21.5</t>
  </si>
  <si>
    <t>IPAD PRO 10.5" WiFi 256 GB</t>
  </si>
  <si>
    <t>COMPUTADORA PORTATIL DELL LATITUDE 7480 14"</t>
  </si>
  <si>
    <t>ESCANER SENSE 3D</t>
  </si>
  <si>
    <t>COMPUTADORA PORTATIL HP Z-BOOK 14" G2</t>
  </si>
  <si>
    <t>IMPRESORA 3D CUBRE PRO TRIO</t>
  </si>
  <si>
    <t>COMPUTADORA DELL INSPIRON 20 AIO</t>
  </si>
  <si>
    <t>COMPUTADORA HP PAVILION AIO 24-G2</t>
  </si>
  <si>
    <t>COMPUTADORA IMAC 27" MNE92E/A</t>
  </si>
  <si>
    <t>COMPUTADORA DELL INSPIRION ALL-IN-ONE</t>
  </si>
  <si>
    <t>COMPUTADORA DELL INSPIRION 15-500</t>
  </si>
  <si>
    <t>PANTALLA LED SMART TV UHD TV 4K 55"</t>
  </si>
  <si>
    <t>PANTALLA SAMSUNG LED 65" SMART CURVA  MU6300</t>
  </si>
  <si>
    <t>PANTALLA SHARP FDH65"</t>
  </si>
  <si>
    <t>MEZCLADORA AMPLIFICADA YAMAHA EMX5014</t>
  </si>
  <si>
    <t>PAR DE BOCINAS YAMAHA BR-12M MONITOR</t>
  </si>
  <si>
    <t>MICROFONO DOBLE SHURE BLX288/PG58</t>
  </si>
  <si>
    <t>VIDEOPROYECTOR BENQ MS527</t>
  </si>
  <si>
    <t>VIDEOPROYECTOR EPSON POWERLITE BRIGHTLINK</t>
  </si>
  <si>
    <t>VIDEOPROYECTOR EPSON MODULO WiFI S31</t>
  </si>
  <si>
    <t>PANTALLA DE PROYECCION ELECTRICA DE COLGAR MSE305</t>
  </si>
  <si>
    <t>PANTALLA DE PROYECCION ELECTRICA DE COLGAR MSE178</t>
  </si>
  <si>
    <t>CÁMARA CANNON EOS REBEL C/MALETIN</t>
  </si>
  <si>
    <t>DRONE PARROT BEBOP 14MP</t>
  </si>
  <si>
    <t>DISPOSITIVO EMBEBIDO PARA ESTUDIANTES NI MyRIO 1900</t>
  </si>
  <si>
    <t>AUTOMATA PROGRAMABLE PM564-RP</t>
  </si>
  <si>
    <t>CONTROL OCULUS RIFT TOUCH</t>
  </si>
  <si>
    <t>CONTROL OCULUS RIFT NEXT GENERATION</t>
  </si>
  <si>
    <t>XBOX ONE KINECK</t>
  </si>
  <si>
    <t>REGADERA DE EMERGENCIA GALVANIZADA C/FUENTE LAVACARA OJOS</t>
  </si>
  <si>
    <t>MESA ISLA ESTRUCTURAL 1.97 X 1.40</t>
  </si>
  <si>
    <t>SILLA DE RUEDAS 18" CROMADA C/DESCANSABRAZOS</t>
  </si>
  <si>
    <t>MOTOBOMBA HORIZONTAL 3HP PRISMA 45N-3/3224</t>
  </si>
  <si>
    <t>MINISPLIT MIRAGE 3 TON. X36 SOLO FRIO</t>
  </si>
  <si>
    <t>OSCILOSOPIO 100 MHz Y DOS CANALES ANÁLOGOS</t>
  </si>
  <si>
    <t>OSCILOSOPIO HANTEK KSO5102P</t>
  </si>
  <si>
    <t>FUENTE DE ALIMENTACIÓN 192W GW INSTEK</t>
  </si>
  <si>
    <t>ACONDICIONADOR DE VOLTAJE 45KVA INDUSTRIONIC</t>
  </si>
  <si>
    <t>ACONDICIONADOR DE VOLTAJE 24KVA INDUSTRIONIC</t>
  </si>
  <si>
    <t>BINOCULARES UPCLOSE 10 X50</t>
  </si>
  <si>
    <t>ANDAMIO</t>
  </si>
  <si>
    <t>LOTE DE COMPUTADORAS</t>
  </si>
  <si>
    <t>COMPUTADORA LENOVO IDEA</t>
  </si>
  <si>
    <t xml:space="preserve">LOTE DE VIDEOPROYECTORES </t>
  </si>
  <si>
    <t xml:space="preserve">CAMIONETA HIACE </t>
  </si>
  <si>
    <t>CAMIONETA SILVERADO 2018</t>
  </si>
  <si>
    <t>AUTOMOVIL MARCH</t>
  </si>
  <si>
    <t>INSTRUMENTOS MUSICALES PFCE</t>
  </si>
  <si>
    <t>COMPUTADORA HP PAVILION AIO 22-B20</t>
  </si>
  <si>
    <t>COMPUTADORA PORTATIL DELL INSPIRON 5570</t>
  </si>
  <si>
    <t>COMPUTADORA ACER VX2640G CORE 15</t>
  </si>
  <si>
    <t>COMPUTADORA PORTATIL LENOVO LEGION Y720</t>
  </si>
  <si>
    <t>COMPUTADORA DELL INSPIRON 24 3464 AIO</t>
  </si>
  <si>
    <t>COMPUTADORA DEL VOSTRO 3268</t>
  </si>
  <si>
    <t>CAMPANA DE EXTRACCIÓN DE HUMOS QUÍMICOS</t>
  </si>
  <si>
    <t>COMPUTADORA DELL AIO INSPIRON 3464</t>
  </si>
  <si>
    <t>SILLON EJECUTIVO ITALIA EN TELA COLOR NEGRO</t>
  </si>
  <si>
    <t>UNIVERSIDAD POLITÉCNICA DE DURANGO</t>
  </si>
  <si>
    <t>MESA DE TRABAJO 120*60</t>
  </si>
  <si>
    <t>LOTE DE BUTACAS UNIVERSITARIAS</t>
  </si>
  <si>
    <t>COMPUTADORA HP 22-B202LA</t>
  </si>
  <si>
    <t>COMPUTADORA APPLE MACBOOK</t>
  </si>
  <si>
    <t>PROYECTOR EPSON POWERLITE X41</t>
  </si>
  <si>
    <t>DRON PHANTO M3STD</t>
  </si>
  <si>
    <t>MESA DE LABORATORIO PARA CAMPANA DE EXTRACCIÓN DE HUMOS</t>
  </si>
  <si>
    <t>FERMENTADOR UNITANK-CELCIUS 7 GAL.</t>
  </si>
  <si>
    <t>ACCESS POINT CISCO AIRONET 1815I</t>
  </si>
  <si>
    <t>JUEGO DE TAMICES DE LATON</t>
  </si>
  <si>
    <t>BÁSCULA DE PLATAFORMA 30*30 20 KG</t>
  </si>
  <si>
    <t>BALANZA OHAUS 2200 G*0.1</t>
  </si>
  <si>
    <t>ESTACION TOTAL MARCA FOIF MOD. RTS 102R6</t>
  </si>
  <si>
    <t>Archivero movil Italia MOD. 106 color maple</t>
  </si>
  <si>
    <t>Archiveros de 4 gavetas color vino/negro</t>
  </si>
  <si>
    <t xml:space="preserve">Gaveta Multiusos Italia color chocolate </t>
  </si>
  <si>
    <t>Mesa lateral Italia color chocolate</t>
  </si>
  <si>
    <t>Sofa Venecia en tela una plaza</t>
  </si>
  <si>
    <t>Silla Secretarial Cabasso OHS-10</t>
  </si>
  <si>
    <t xml:space="preserve">Sillas Cajero con aro cromado en tela color negro </t>
  </si>
  <si>
    <t>Silla Ejecutiva MESH negra</t>
  </si>
  <si>
    <t xml:space="preserve">Pedestal de 2 cajones y 1 gaveta liena Spazio vino/ negro </t>
  </si>
  <si>
    <t xml:space="preserve">Sillón ejecutivo Tamayo negro </t>
  </si>
  <si>
    <t>Sillon de respaldo alto</t>
  </si>
  <si>
    <t>Escritorios en L linea Italia MOD. 210S</t>
  </si>
  <si>
    <t>EQUIPO AIR PORT EXTREME</t>
  </si>
  <si>
    <t>ESCRITORIOS SECRETARIALES</t>
  </si>
  <si>
    <t>PINTARRON BLANCO</t>
  </si>
  <si>
    <t xml:space="preserve">SILLON EJECUTIVO SEDIX COLOR NEGRO </t>
  </si>
  <si>
    <t xml:space="preserve">BUTACAS UNIVERSITARIA MCA. REQUIEZ </t>
  </si>
  <si>
    <t>MESAS BINARIAS 1.2 X .5</t>
  </si>
  <si>
    <t>CÁMARA DOMO 750TVL</t>
  </si>
  <si>
    <t>SWITCH POE SMART PLUS CISCO</t>
  </si>
  <si>
    <t>BANCAS COMADAS</t>
  </si>
  <si>
    <t>CAMARAS MINIDOMO EPCON</t>
  </si>
  <si>
    <t>BANCO MEDICO P/CONSULTORIO</t>
  </si>
  <si>
    <t>CABLE P/MONITOR</t>
  </si>
  <si>
    <t>CIRCUITO CERRADO DE CAMARAS</t>
  </si>
  <si>
    <t>COMPUTADORA ACER MOD.VLA460</t>
  </si>
  <si>
    <t>ESCRITORIO SECREATRIAL DE 1.20X.60X.75</t>
  </si>
  <si>
    <t>BANCOS INDUSTRIALES</t>
  </si>
  <si>
    <t>ENFRIADOR DE AGUA FRIA/CALIENTE</t>
  </si>
  <si>
    <t>MESAS DE TRABAJO Y 1 SITIO</t>
  </si>
  <si>
    <t>SILLAS DE VISITA GÉNOVA COLOR VERDE TELA</t>
  </si>
  <si>
    <t>JUEGO DE 20 MAMPARAS POLICARBONATO GRIS</t>
  </si>
  <si>
    <t>SILLON EJECUTIVO LINEA SEDIX MOD. 1100 COLOR NEGRO</t>
  </si>
  <si>
    <t>VITRINA CON VIDRIO 1.20X.86</t>
  </si>
  <si>
    <t>ESCRITORIO PICOLO LINEA ITALIA NEGRO GRAFITO</t>
  </si>
  <si>
    <t>SILLON EJECUTIVO TAMAYO EN TELA COLOR NEGRO</t>
  </si>
  <si>
    <t>MUEBLE MOCHILERO MEDIDAS ESPECIALES</t>
  </si>
  <si>
    <t>COMPUTADORA PORTATIL APPLE MAC PRO 13.3</t>
  </si>
  <si>
    <t>COMPUTADORA PORTATIL DELL VOSTRO 143000</t>
  </si>
  <si>
    <t>IPAD PRO APPLE MPDY2CL</t>
  </si>
  <si>
    <t>COMPUTADORA PORTATIL DELL</t>
  </si>
  <si>
    <t>HORNO DE MICRONDAS PANASONIC</t>
  </si>
  <si>
    <t>PANTALLA LED SMAR TV 55"</t>
  </si>
  <si>
    <t>GUITARRA YAMAHA C40</t>
  </si>
  <si>
    <t>ACORDEON EXCELSIOR</t>
  </si>
  <si>
    <t>PANEL SOLAR 56 WATTS</t>
  </si>
  <si>
    <t>LIBRERO DE PISO MEDIDAS ESPECIALES</t>
  </si>
  <si>
    <t>ARCHIVERO 2 PUERTAS HORIZONTAL</t>
  </si>
  <si>
    <t>CONJUNTO EJECUTIVO "L"</t>
  </si>
  <si>
    <t>CONJUNTO SEMI EJECUTIVO</t>
  </si>
  <si>
    <t>CREDENZA EN CHAPA DE MADERA</t>
  </si>
  <si>
    <t>LIBRERO SOBRE CREDENZA PUERTAS DE VIDRIO</t>
  </si>
  <si>
    <t>MESA DE JUNTAS CHAPA DE MADERA</t>
  </si>
  <si>
    <t>MESA ESCRITORIO 60*120</t>
  </si>
  <si>
    <t>MESA ESCRITORIO 60*150</t>
  </si>
  <si>
    <t>MESA DE IMPRESORA</t>
  </si>
  <si>
    <t>JUEGO DE RECEPCION, CREDENZA Y ARCHIVERO</t>
  </si>
  <si>
    <t>RESTIRADOR BLANCO</t>
  </si>
  <si>
    <t>SILLA SECRETARIAL TAPIZADA EN TELA</t>
  </si>
  <si>
    <t>SOFA DE TRES PLAZAS</t>
  </si>
  <si>
    <t>IMPRESORA LASER M2835DW</t>
  </si>
  <si>
    <t>IMPRESORA 3D ANET AI PRUSA</t>
  </si>
  <si>
    <t>PANTALLA DE PROYECCION CON CONTROL REMOTO</t>
  </si>
  <si>
    <t>INSTRUMENTACIÓN PARA BIOREACTOR</t>
  </si>
  <si>
    <t>IMPRESORA MULTIFUNCIONAL HP COLOR LASERJET PRO</t>
  </si>
  <si>
    <t>IMPRESORA MONOCROMATICA HP LASER M28W</t>
  </si>
  <si>
    <t>KIT DE SISTEMA TURBOHD EPCOM</t>
  </si>
  <si>
    <t>COMPUTADORA DE ESCRITORIO GAMIN ARMADA</t>
  </si>
  <si>
    <t>COMPUTADORA PERSONAL</t>
  </si>
  <si>
    <t>COMPUTADORA DE ESCRITORIO</t>
  </si>
  <si>
    <t>COMPUTADORA DE ESCRITORIO GENERICA</t>
  </si>
  <si>
    <t>PANTALLA LED 75"</t>
  </si>
  <si>
    <t>CAMARA DE SEGURIDAD DOMO ANTIVANDALICA</t>
  </si>
  <si>
    <t>CAMARA PTZ</t>
  </si>
  <si>
    <t>TECLADO PARA MANIPULAR CÁMARA PTZ</t>
  </si>
  <si>
    <t>GRABADORA DE VIDEO O AUDIO DE VIGILANCIA</t>
  </si>
  <si>
    <t>SIMULADOR DE REALIDAD VIRTUAL</t>
  </si>
  <si>
    <t>EQUIPO OMNI DIRECCIONAL VR TREADMILL</t>
  </si>
  <si>
    <t>MAQUINA IMPRESORA TRIDIMENSIONAL</t>
  </si>
  <si>
    <t>ESTACION TOTAL</t>
  </si>
  <si>
    <t>EQUIPO PARA LECTURA DE TEMPERATURA Y HUMEDAD</t>
  </si>
  <si>
    <t>EQUIPO DRON CON CAMARAS</t>
  </si>
  <si>
    <t>SWITCH DE ACCESO DE 48 PUNTOS</t>
  </si>
  <si>
    <t>FUENTE ININTERRUMPIBLE DE POTENCIA</t>
  </si>
  <si>
    <t>LIBRERO DE PISO</t>
  </si>
  <si>
    <t>TERMINAL FACIAL</t>
  </si>
  <si>
    <t>CÁMARA BALA EPCOM  B8</t>
  </si>
  <si>
    <t>LAP TOP ASUS TUF GAMING FX505D</t>
  </si>
  <si>
    <t>5110-0000003</t>
  </si>
  <si>
    <t>SILLON EJECUTIVO EN PIEL NEGRO ERGONOMI</t>
  </si>
  <si>
    <t>5110-0000134</t>
  </si>
  <si>
    <t>MESA INDIVIDUAL 80X180X75</t>
  </si>
  <si>
    <t>5110-0000135</t>
  </si>
  <si>
    <t>5110-0000136</t>
  </si>
  <si>
    <t>5110-0000137</t>
  </si>
  <si>
    <t>5110-0000138</t>
  </si>
  <si>
    <t>5110-0000139</t>
  </si>
  <si>
    <t>5110-0000140</t>
  </si>
  <si>
    <t>5110-0000141</t>
  </si>
  <si>
    <t>5110-0000142</t>
  </si>
  <si>
    <t>5110-0000143</t>
  </si>
  <si>
    <t>5110-0000144</t>
  </si>
  <si>
    <t>5110-0000145</t>
  </si>
  <si>
    <t>5110-0000146</t>
  </si>
  <si>
    <t>5110-0000147</t>
  </si>
  <si>
    <t>5110-0000148</t>
  </si>
  <si>
    <t>5110-0000149</t>
  </si>
  <si>
    <t>MESA INDIVIDUAL 60X180X75</t>
  </si>
  <si>
    <t>5110-0000150</t>
  </si>
  <si>
    <t>5110-0000151</t>
  </si>
  <si>
    <t>5110-0000152</t>
  </si>
  <si>
    <t>5110-0000153</t>
  </si>
  <si>
    <t>5110-0000154</t>
  </si>
  <si>
    <t>5110-0000155</t>
  </si>
  <si>
    <t>5110-0000156</t>
  </si>
  <si>
    <t>5110-0000157</t>
  </si>
  <si>
    <t>5110-0000158</t>
  </si>
  <si>
    <t>5110-0000159</t>
  </si>
  <si>
    <t>5110-0000160</t>
  </si>
  <si>
    <t>5110-0000161</t>
  </si>
  <si>
    <t>5110-0000162</t>
  </si>
  <si>
    <t>5110-0000163</t>
  </si>
  <si>
    <t>5110-0000164</t>
  </si>
  <si>
    <t>SILLA SECRETARIAL CON RUEDAS</t>
  </si>
  <si>
    <t>5110-0000166</t>
  </si>
  <si>
    <t>SILLA DE PLASTICO PARA ESTUDIANTE</t>
  </si>
  <si>
    <t>5110-0000168</t>
  </si>
  <si>
    <t>MESA INDIVIDUAL 80X120X75</t>
  </si>
  <si>
    <t>5110-0000169</t>
  </si>
  <si>
    <t>ESCRITORIO EJECUTIVO</t>
  </si>
  <si>
    <t>5110-0000170</t>
  </si>
  <si>
    <t>5110-0000171</t>
  </si>
  <si>
    <t>SILLA DE VISITA SIN BRAZOS</t>
  </si>
  <si>
    <t>5110-0000172</t>
  </si>
  <si>
    <t>ARCHIVERO VERTICAL 4 GAVETAS</t>
  </si>
  <si>
    <t>5110-0000173</t>
  </si>
  <si>
    <t>MESA DE JUNTAS</t>
  </si>
  <si>
    <t>5110-0000174</t>
  </si>
  <si>
    <t>SILLA EJECUTIVA</t>
  </si>
  <si>
    <t>5110-0000175</t>
  </si>
  <si>
    <t>GABINETE METALICO 39X87X180</t>
  </si>
  <si>
    <t>5110-0000176</t>
  </si>
  <si>
    <t>5150-0000002</t>
  </si>
  <si>
    <t>LAPTOP</t>
  </si>
  <si>
    <t>5150-0000004</t>
  </si>
  <si>
    <t>5150-0000005</t>
  </si>
  <si>
    <t>5150-0000009</t>
  </si>
  <si>
    <t>SERVIDOR</t>
  </si>
  <si>
    <t>5150-0000014</t>
  </si>
  <si>
    <t>5150-0000045</t>
  </si>
  <si>
    <t>5150-0000046</t>
  </si>
  <si>
    <t>5150-0000048</t>
  </si>
  <si>
    <t>5150-0000058</t>
  </si>
  <si>
    <t>5150-0000062</t>
  </si>
  <si>
    <t>IPAD MINI</t>
  </si>
  <si>
    <t>5150-0000064</t>
  </si>
  <si>
    <t>CPU PROCESADOR INTEL CORE I3</t>
  </si>
  <si>
    <t>5150-0000065</t>
  </si>
  <si>
    <t>5150-0000066</t>
  </si>
  <si>
    <t>5150-0000067</t>
  </si>
  <si>
    <t>5150-0000068</t>
  </si>
  <si>
    <t>5150-0000069</t>
  </si>
  <si>
    <t>MULTIFUNCIONAL</t>
  </si>
  <si>
    <t>5150-0000070</t>
  </si>
  <si>
    <t>5150-0000077</t>
  </si>
  <si>
    <t>IMPRESORA 3D</t>
  </si>
  <si>
    <t>5150-0000078</t>
  </si>
  <si>
    <t>COMPUTADORA INTEL CORE I9-109002</t>
  </si>
  <si>
    <t>5150-0000079</t>
  </si>
  <si>
    <t>5150-0000109</t>
  </si>
  <si>
    <t>COMPUTADORA INTEL CORE I9-10900K</t>
  </si>
  <si>
    <t>5150-0000110</t>
  </si>
  <si>
    <t>5150-0000111</t>
  </si>
  <si>
    <t>5150-0000112</t>
  </si>
  <si>
    <t>5150-0000113</t>
  </si>
  <si>
    <t>5150-0000114</t>
  </si>
  <si>
    <t>5150-0000115</t>
  </si>
  <si>
    <t>5150-0000116</t>
  </si>
  <si>
    <t>5150-0000117</t>
  </si>
  <si>
    <t>5150-0000118</t>
  </si>
  <si>
    <t>5150-0000119</t>
  </si>
  <si>
    <t>5150-0000120</t>
  </si>
  <si>
    <t>5150-0000121</t>
  </si>
  <si>
    <t>5150-0000122</t>
  </si>
  <si>
    <t>5150-0000123</t>
  </si>
  <si>
    <t>5150-0000124</t>
  </si>
  <si>
    <t>5150-0000125</t>
  </si>
  <si>
    <t>MONITOR</t>
  </si>
  <si>
    <t>5150-0000126</t>
  </si>
  <si>
    <t>5150-0000127</t>
  </si>
  <si>
    <t>5150-0000177</t>
  </si>
  <si>
    <t>5150-0000178</t>
  </si>
  <si>
    <t>TABLETA ANDROID 10 /WIFI</t>
  </si>
  <si>
    <t>5150-0000180</t>
  </si>
  <si>
    <t>5150-0000181</t>
  </si>
  <si>
    <t>MULTIFUNCIONAL COLOR</t>
  </si>
  <si>
    <t>5190-0000074</t>
  </si>
  <si>
    <t>KIT DE VIGILANCIA</t>
  </si>
  <si>
    <t>5190-0000075</t>
  </si>
  <si>
    <t>CAMARA CCTV PTZ TURBO HD</t>
  </si>
  <si>
    <t>5190-0000076</t>
  </si>
  <si>
    <t>CONTROL PARA CAMARAS PTZ CON JOYSTICK</t>
  </si>
  <si>
    <t>5190-0000128</t>
  </si>
  <si>
    <t>CAMARA INDUSTRIAL</t>
  </si>
  <si>
    <t>5190-0000129</t>
  </si>
  <si>
    <t>5190-0000130</t>
  </si>
  <si>
    <t>5190-0000131</t>
  </si>
  <si>
    <t>5210-0000081</t>
  </si>
  <si>
    <t>MICROFONO</t>
  </si>
  <si>
    <t>5230-0000001</t>
  </si>
  <si>
    <t>LENTE EF 24MM GRAN ANGULAR</t>
  </si>
  <si>
    <t>5230-0000080</t>
  </si>
  <si>
    <t>VIDEOCAMARA C/TRIPIE, MICROFONO ESCOPET</t>
  </si>
  <si>
    <t>5290-0000010</t>
  </si>
  <si>
    <t>BANCO DIDACTICO DE ELECTRONEUMATICA</t>
  </si>
  <si>
    <t>5290-0000011</t>
  </si>
  <si>
    <t>BANCO DIDACTICO DE ELECTRONEUMATICA AVAN</t>
  </si>
  <si>
    <t>5290-0000012</t>
  </si>
  <si>
    <t>BANCO DIDACTICO DE NEUMATICA BASICA</t>
  </si>
  <si>
    <t>5290-0000016</t>
  </si>
  <si>
    <t>EQUIPO TRADUCTOR DE IDIOMAS ELECTRONICO</t>
  </si>
  <si>
    <t>5310-0000015</t>
  </si>
  <si>
    <t>SILLA DE RUEDAS</t>
  </si>
  <si>
    <t>5310-0000017</t>
  </si>
  <si>
    <t>5310-0000018</t>
  </si>
  <si>
    <t>5310-0000019</t>
  </si>
  <si>
    <t>5310-0000020</t>
  </si>
  <si>
    <t>5320-0000013</t>
  </si>
  <si>
    <t>THERMO MEDIDOR PORTATIL DE PH/ISE</t>
  </si>
  <si>
    <t>5630-0000182</t>
  </si>
  <si>
    <t>LINEA DE 3 MANOMETROS</t>
  </si>
  <si>
    <t>5650-0000007</t>
  </si>
  <si>
    <t>CONTROLADORA DE AP´S</t>
  </si>
  <si>
    <t>5650-0000008</t>
  </si>
  <si>
    <t>AIRONET</t>
  </si>
  <si>
    <t>5650-0000071</t>
  </si>
  <si>
    <t>CONMUTADOR DE RED APILABLE</t>
  </si>
  <si>
    <t>5650-0000072</t>
  </si>
  <si>
    <t>PUNTO DE ACCESO</t>
  </si>
  <si>
    <t>5650-0000073</t>
  </si>
  <si>
    <t>5650-0000082</t>
  </si>
  <si>
    <t>RUTEADOR</t>
  </si>
  <si>
    <t>5650-0000083</t>
  </si>
  <si>
    <t>5650-0000084</t>
  </si>
  <si>
    <t>5650-0000085</t>
  </si>
  <si>
    <t>5650-0000086</t>
  </si>
  <si>
    <t>5650-0000087</t>
  </si>
  <si>
    <t>5650-0000088</t>
  </si>
  <si>
    <t>5650-0000089</t>
  </si>
  <si>
    <t>5650-0000090</t>
  </si>
  <si>
    <t>5650-0000091</t>
  </si>
  <si>
    <t>5650-0000092</t>
  </si>
  <si>
    <t>5650-0000093</t>
  </si>
  <si>
    <t>5650-0000094</t>
  </si>
  <si>
    <t>5650-0000095</t>
  </si>
  <si>
    <t>5650-0000096</t>
  </si>
  <si>
    <t>CONTROLADOR DE DISPOSITIVOS</t>
  </si>
  <si>
    <t>5650-0000097</t>
  </si>
  <si>
    <t>5650-0000098</t>
  </si>
  <si>
    <t>5650-0000099</t>
  </si>
  <si>
    <t>5650-0000100</t>
  </si>
  <si>
    <t>CONTROLADOR DE DISPOSITIVOS INALMABRICO</t>
  </si>
  <si>
    <t>5650-0000101</t>
  </si>
  <si>
    <t>5650-0000102</t>
  </si>
  <si>
    <t>5650-0000103</t>
  </si>
  <si>
    <t>TELEFONO</t>
  </si>
  <si>
    <t>5650-0000104</t>
  </si>
  <si>
    <t>5650-0000105</t>
  </si>
  <si>
    <t>5650-0000106</t>
  </si>
  <si>
    <t>5650-0000107</t>
  </si>
  <si>
    <t>5650-0000108</t>
  </si>
  <si>
    <t>5660-0000047</t>
  </si>
  <si>
    <t>TRANSFORMADOR TIPO SECO 75 KVA</t>
  </si>
  <si>
    <t>5660-0000179</t>
  </si>
  <si>
    <t>ACONDICIONADOR DE VOLTAJE TRIFASICO</t>
  </si>
  <si>
    <t>5660-0000183</t>
  </si>
  <si>
    <t>ACONDICIONADOR DE POTENCIA MICRO-CONTROL</t>
  </si>
  <si>
    <t>5690-0000049</t>
  </si>
  <si>
    <t>ROBOT 120 IB</t>
  </si>
  <si>
    <t>5690-0000165</t>
  </si>
  <si>
    <t>MESA DE TRABAJO USO PESADO 72X36"</t>
  </si>
  <si>
    <t>5690-0000167</t>
  </si>
  <si>
    <t>BANCO PARA TALLER EN ACERO</t>
  </si>
  <si>
    <t>RELACIÓN DE BIENES MUEBLES QUE COMPONEN EL PATRIMONIO</t>
  </si>
  <si>
    <t>CÓDIGO</t>
  </si>
  <si>
    <t>DESCRIPCIÓN</t>
  </si>
  <si>
    <t>VALOR EN LIBROS</t>
  </si>
  <si>
    <t>LOTE DE 100 LITERAS</t>
  </si>
  <si>
    <t>LOTE DE 215 MESA BANCOS C/PALETA</t>
  </si>
  <si>
    <t>LAPTOP HP 240 GC</t>
  </si>
  <si>
    <t>KIT DE 12 ANTENAS 2.2 DBI</t>
  </si>
  <si>
    <t>LOTE DE 60 BANCOS DE MADERA DE 70X30CMS</t>
  </si>
  <si>
    <t>LOTE DE 40 BANCOS NEUMATICO HACER</t>
  </si>
  <si>
    <t>LOTE DE 544 BUTACAS UNIVERSITARIA MARCA REQUIEZ MOD. RE 981</t>
  </si>
  <si>
    <t>ESTANTES CON 6 ENTREPAÑOS CALIBRE 22</t>
  </si>
  <si>
    <t>LOTE DE 200 ESTANTES METALICOS</t>
  </si>
  <si>
    <t>FUENTE PARA TELEFONO IP CISCO 7900</t>
  </si>
  <si>
    <t>LOTE DE 302 LITERAS TUBULAR 3"</t>
  </si>
  <si>
    <t xml:space="preserve">LOTE DE 203 LOCKERS </t>
  </si>
  <si>
    <t xml:space="preserve">LOTE DE 69 SILLAS PLASTICAS COLOR NEGRO </t>
  </si>
  <si>
    <t>LOTE DE 30 BANCOS RESTIRADOR DE MADERA</t>
  </si>
  <si>
    <t>LOTE DE 24 LOKER METÁLICO DE 2 PUERTAS</t>
  </si>
  <si>
    <t>LOTE DE 47 PINTARRONES BLANCO MED. 2.40X1.20MTS</t>
  </si>
  <si>
    <t>POSTE UNIFILA MOD. MAXIMA CROMADO DE 1MT</t>
  </si>
  <si>
    <t>LOTE DE 50 REGULADORES ELECTRICOS AUTOMATICOS</t>
  </si>
  <si>
    <t>LOTE DE 104 SILLAS DE POLIPROPILENO ESPECIAL</t>
  </si>
  <si>
    <t>LOTE DE 58 SILLAS CAJERO INDUSTRIAL</t>
  </si>
  <si>
    <t>LOTE DE SILLAS DE VISITA MOD GENOVA EN TELA</t>
  </si>
  <si>
    <t>LOTE DE 189 SILLAS GENOVA</t>
  </si>
  <si>
    <t>LOTE DE 82 SILLA GENOVA PLASTICA COLOR NEGRO MOD. 8531</t>
  </si>
  <si>
    <t>LOTE DE 32 SILLAS PLEGABLES PLASTICA COLOR BLANCO</t>
  </si>
  <si>
    <t>LOTE DE 36 UPS TRIPPLITE 750 VA</t>
  </si>
  <si>
    <t>TARJETA DE INTERFACE 2 SERIAL WAN HWIC-2T</t>
  </si>
  <si>
    <t>LOTE DE 43 VENTILADORES DE PEDESTAL DE 48"</t>
  </si>
  <si>
    <t xml:space="preserve">VIDEOPROYECTOR EPSON POWERLITE W12 MULTIMEDIA </t>
  </si>
  <si>
    <t>VIDEOPROYECTOR SONY VPLEX</t>
  </si>
  <si>
    <t>VIDEOPROYECTOR  INFOCUS DLPIN2112, SVGA 3000</t>
  </si>
  <si>
    <t>TEMPERATURE CONTROLLED SOLDERING SATION WELLER  60Watts, 120v</t>
  </si>
  <si>
    <t>TELEFONO IP CISCO 7911G</t>
  </si>
  <si>
    <t>CUENTA PÚBLICA 2022</t>
  </si>
  <si>
    <t>AL 31 DE DICIEMBRE DE 2022</t>
  </si>
  <si>
    <t>Código</t>
  </si>
  <si>
    <t>Descripción</t>
  </si>
  <si>
    <t>Valor en Libros</t>
  </si>
  <si>
    <t>Valor Adquisición</t>
  </si>
  <si>
    <t>Depr. acumulada</t>
  </si>
  <si>
    <t>----------------------------------------</t>
  </si>
  <si>
    <t>------------------</t>
  </si>
  <si>
    <t>Depr. acumulada   _x0007__x0007_</t>
  </si>
  <si>
    <t>------------------_x0007__x0007_+</t>
  </si>
  <si>
    <t>5110-.000001</t>
  </si>
  <si>
    <t>MUEBLES DE OFICINA Y ESTANTERIA</t>
  </si>
  <si>
    <t>5110-0000050</t>
  </si>
  <si>
    <t>VENTILADOR DE TORRE</t>
  </si>
  <si>
    <t>5110-0000051</t>
  </si>
  <si>
    <t>5110-0000052</t>
  </si>
  <si>
    <t>5110-0000053</t>
  </si>
  <si>
    <t>PERCHERO DE PISO</t>
  </si>
  <si>
    <t>5110-0000054</t>
  </si>
  <si>
    <t>5110-0000055</t>
  </si>
  <si>
    <t>5110-0000056</t>
  </si>
  <si>
    <t>5110-0000057</t>
  </si>
  <si>
    <t>5110-0000184</t>
  </si>
  <si>
    <t>LIBRERO DE PISO MEDIDAS 2.10X1.2X.40CM</t>
  </si>
  <si>
    <t>5110-0000197</t>
  </si>
  <si>
    <t>SILLON EJECUTIVO EN PIEL</t>
  </si>
  <si>
    <t>5110-0000200</t>
  </si>
  <si>
    <t>SILLON EJECUTIVO RESPALDO ALTO</t>
  </si>
  <si>
    <t>5120-.000002</t>
  </si>
  <si>
    <t>MUEBLES EXCEPTO DE OFICINA Y ESTANTERIA</t>
  </si>
  <si>
    <t>5150-.000003</t>
  </si>
  <si>
    <t>EQUIPOS DE COMPUTO Y TECNOLOGIAS DE INFO</t>
  </si>
  <si>
    <t>5150-0000022</t>
  </si>
  <si>
    <t>TABLETA DIGITALIZADORA</t>
  </si>
  <si>
    <t>5150-0000023</t>
  </si>
  <si>
    <t>5150-0000024</t>
  </si>
  <si>
    <t>5150-0000025</t>
  </si>
  <si>
    <t>5150-0000026</t>
  </si>
  <si>
    <t>5150-0000027</t>
  </si>
  <si>
    <t>5150-0000028</t>
  </si>
  <si>
    <t>5150-0000029</t>
  </si>
  <si>
    <t>5150-0000030</t>
  </si>
  <si>
    <t>5150-0000031</t>
  </si>
  <si>
    <t>5150-0000032</t>
  </si>
  <si>
    <t>5150-0000033</t>
  </si>
  <si>
    <t>5150-0000034</t>
  </si>
  <si>
    <t>5150-0000035</t>
  </si>
  <si>
    <t>5150-0000036</t>
  </si>
  <si>
    <t>5150-0000037</t>
  </si>
  <si>
    <t>5150-0000038</t>
  </si>
  <si>
    <t>5150-0000039</t>
  </si>
  <si>
    <t>5150-0000040</t>
  </si>
  <si>
    <t>5150-0000041</t>
  </si>
  <si>
    <t>5150-0000042</t>
  </si>
  <si>
    <t>5150-0000043</t>
  </si>
  <si>
    <t>5150-0000044</t>
  </si>
  <si>
    <t>5150-0000059</t>
  </si>
  <si>
    <t>5150-0000060</t>
  </si>
  <si>
    <t>5150-0000061</t>
  </si>
  <si>
    <t>5150-0000185</t>
  </si>
  <si>
    <t>5150-0000186</t>
  </si>
  <si>
    <t>TABLET</t>
  </si>
  <si>
    <t>5150-0000188</t>
  </si>
  <si>
    <t>5150-0000189</t>
  </si>
  <si>
    <t>5150-0000209</t>
  </si>
  <si>
    <t>MONITOR 23.8" HDMI</t>
  </si>
  <si>
    <t>5150-0000210</t>
  </si>
  <si>
    <t>5150-0000213</t>
  </si>
  <si>
    <t>5150-0000215</t>
  </si>
  <si>
    <t>5150-0000217</t>
  </si>
  <si>
    <t>5150-0000218</t>
  </si>
  <si>
    <t>5190-.000004</t>
  </si>
  <si>
    <t>OTROS MOBILIARIOS Y EQUIPOS DE ADMINISTR</t>
  </si>
  <si>
    <t>5190-0000006</t>
  </si>
  <si>
    <t>5190-0000021</t>
  </si>
  <si>
    <t>GRABADORA DE VOZ</t>
  </si>
  <si>
    <t>5190-0000190</t>
  </si>
  <si>
    <t>WEBCAM</t>
  </si>
  <si>
    <t>5190-0000191</t>
  </si>
  <si>
    <t>CLIMATIZADOR DE AIRE 12 LTS.</t>
  </si>
  <si>
    <t>5190-0000192</t>
  </si>
  <si>
    <t>5190-0000193</t>
  </si>
  <si>
    <t>5190-0000194</t>
  </si>
  <si>
    <t>5190-0000195</t>
  </si>
  <si>
    <t>5190-0000196</t>
  </si>
  <si>
    <t>5190-0000198</t>
  </si>
  <si>
    <t>5210-.000005</t>
  </si>
  <si>
    <t>EQUIPOS Y APARATOS AUDIOVISUALES</t>
  </si>
  <si>
    <t>5210-0000211</t>
  </si>
  <si>
    <t>PROYECTOR 4000 LUMENES</t>
  </si>
  <si>
    <t>5210-0000212</t>
  </si>
  <si>
    <t>5210-0000214</t>
  </si>
  <si>
    <t>5210-0000216</t>
  </si>
  <si>
    <t>5220-.000006</t>
  </si>
  <si>
    <t>APARATOS DEPORTIVOS</t>
  </si>
  <si>
    <t>5230-.000007</t>
  </si>
  <si>
    <t>CAMARAS FOTOGRAFICAS Y DE VIDEO</t>
  </si>
  <si>
    <t>5290-.000008</t>
  </si>
  <si>
    <t>OTRO MOBILIARIO Y EQUIPO EDUCACIONAL Y R</t>
  </si>
  <si>
    <t>5290-0000202</t>
  </si>
  <si>
    <t>JUEGO DE MESA PARA COMEDOR 4 SILLAS</t>
  </si>
  <si>
    <t>5290-0000203</t>
  </si>
  <si>
    <t>5290-0000204</t>
  </si>
  <si>
    <t>5290-0000205</t>
  </si>
  <si>
    <t>5290-0000206</t>
  </si>
  <si>
    <t>5290-0000207</t>
  </si>
  <si>
    <t>5290-0000208</t>
  </si>
  <si>
    <t>5290-0000219</t>
  </si>
  <si>
    <t>TABLERO PARA BASQUETBOL C/ARO Y RED PROF</t>
  </si>
  <si>
    <t>5290-0000220</t>
  </si>
  <si>
    <t>5290-0000221</t>
  </si>
  <si>
    <t>5290-0000222</t>
  </si>
  <si>
    <t>5310-.000009</t>
  </si>
  <si>
    <t>EQUIPO MEDICO Y DE LABORATORIO</t>
  </si>
  <si>
    <t>5310-0000201</t>
  </si>
  <si>
    <t>CALDERA DESTILADORA DE ACERO INOXIDABLE</t>
  </si>
  <si>
    <t>5320-.000010</t>
  </si>
  <si>
    <t>INSTRUMENTAL MEDICO Y DE LABORATORIO</t>
  </si>
  <si>
    <t>5410-.000011</t>
  </si>
  <si>
    <t>VEHICULOS Y EQUIPO TERRESTRE</t>
  </si>
  <si>
    <t>5420-.000012</t>
  </si>
  <si>
    <t>CARROCERIAS Y REMOLQUE</t>
  </si>
  <si>
    <t>5490-.000013</t>
  </si>
  <si>
    <t>OTROS EQUIPOS DE TRANSPORTE</t>
  </si>
  <si>
    <t>5510-.000014</t>
  </si>
  <si>
    <t>EQUIPO DE DEFENSA Y SEGURIDAD</t>
  </si>
  <si>
    <t>5610-.000015</t>
  </si>
  <si>
    <t>MAQUINARIA Y EQUIPO AGROPECUARIO</t>
  </si>
  <si>
    <t>5620-.000016</t>
  </si>
  <si>
    <t>MAQUINARIA Y EQUIPO INDUSTRIAL</t>
  </si>
  <si>
    <t>5630-.000017</t>
  </si>
  <si>
    <t>MAQUINARIA Y EQUIPO DE CONSTRUCCION</t>
  </si>
  <si>
    <t>5640-.000018</t>
  </si>
  <si>
    <t>SISTEMAS DE AIRE ACONDICIONADO</t>
  </si>
  <si>
    <t>5640-0000199</t>
  </si>
  <si>
    <t>MINISPLIT</t>
  </si>
  <si>
    <t>5650-.000019</t>
  </si>
  <si>
    <t>EQUIPOS DE COMUNICACION Y TELECOMUNICACI</t>
  </si>
  <si>
    <t>5650-0000187</t>
  </si>
  <si>
    <t>DRONE</t>
  </si>
  <si>
    <t>5660-.000020</t>
  </si>
  <si>
    <t>EQUIPOS DE GENERACION ELECTRICA</t>
  </si>
  <si>
    <t>5670-.000021</t>
  </si>
  <si>
    <t>HERRAMIENTAS Y MAQUINAS HERRAMIENTAS</t>
  </si>
  <si>
    <t>5690-.000022</t>
  </si>
  <si>
    <t>OTROS EQUIPOS</t>
  </si>
  <si>
    <t>==================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</si>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</sst>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9"/>
      <color rgb="FF000000"/>
      <name val="Arial"/>
      <family val="2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4" fontId="0" fillId="0" borderId="0" xfId="0" applyNumberFormat="1"/>
    <xf numFmtId="0" fontId="0" fillId="0" borderId="1" xfId="0" applyFill="1" applyBorder="1"/>
    <xf numFmtId="4" fontId="0" fillId="0" borderId="1" xfId="0" applyNumberFormat="1" applyFill="1" applyBorder="1"/>
    <xf numFmtId="0" fontId="0" fillId="0" borderId="1" xfId="0" applyFill="1" applyBorder="1" applyAlignment="1">
      <alignment horizontal="right"/>
    </xf>
    <xf numFmtId="4" fontId="0" fillId="0" borderId="1" xfId="0" applyNumberFormat="1" applyFill="1" applyBorder="1" applyAlignment="1">
      <alignment horizontal="right"/>
    </xf>
    <xf numFmtId="0" fontId="0" fillId="0" borderId="1" xfId="0" applyFont="1" applyFill="1" applyBorder="1" applyAlignment="1">
      <alignment horizontal="right"/>
    </xf>
    <xf numFmtId="0" fontId="0" fillId="0" borderId="1" xfId="0" applyFont="1" applyFill="1" applyBorder="1"/>
    <xf numFmtId="4" fontId="0" fillId="0" borderId="1" xfId="0" applyNumberFormat="1" applyFont="1" applyFill="1" applyBorder="1"/>
    <xf numFmtId="4" fontId="1" fillId="0" borderId="1" xfId="0" applyNumberFormat="1" applyFont="1" applyFill="1" applyBorder="1"/>
    <xf numFmtId="0" fontId="0" fillId="0" borderId="0" xfId="0" applyFill="1" applyBorder="1"/>
    <xf numFmtId="0" fontId="0" fillId="0" borderId="1" xfId="0" applyFill="1" applyBorder="1" applyAlignment="1">
      <alignment horizontal="left"/>
    </xf>
    <xf numFmtId="0" fontId="0" fillId="0" borderId="1" xfId="0" applyFill="1" applyBorder="1" applyAlignment="1">
      <alignment horizontal="right" wrapText="1"/>
    </xf>
    <xf numFmtId="0" fontId="0" fillId="0" borderId="1" xfId="0" applyFill="1" applyBorder="1" applyAlignment="1">
      <alignment wrapText="1"/>
    </xf>
    <xf numFmtId="3" fontId="0" fillId="0" borderId="1" xfId="0" applyNumberFormat="1" applyFont="1" applyFill="1" applyBorder="1"/>
    <xf numFmtId="0" fontId="0" fillId="0" borderId="1" xfId="0" applyFont="1" applyFill="1" applyBorder="1" applyAlignment="1">
      <alignment wrapText="1"/>
    </xf>
    <xf numFmtId="0" fontId="0" fillId="0" borderId="1" xfId="0" applyBorder="1"/>
    <xf numFmtId="4" fontId="0" fillId="0" borderId="1" xfId="0" applyNumberFormat="1" applyBorder="1"/>
    <xf numFmtId="0" fontId="0" fillId="0" borderId="1" xfId="0" applyBorder="1" applyAlignment="1">
      <alignment horizontal="center" vertical="center"/>
    </xf>
    <xf numFmtId="1" fontId="0" fillId="0" borderId="1" xfId="0" applyNumberFormat="1" applyBorder="1" applyAlignment="1">
      <alignment horizontal="center" vertical="center" wrapText="1"/>
    </xf>
    <xf numFmtId="0" fontId="2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257"/>
  <sheetViews>
    <sheetView tabSelected="1" zoomScaleNormal="100" workbookViewId="0">
      <selection activeCell="B3135" sqref="B3135"/>
    </sheetView>
  </sheetViews>
  <sheetFormatPr baseColWidth="10" defaultRowHeight="15" x14ac:dyDescent="0.25"/>
  <cols>
    <col min="1" max="1" width="13.85546875" customWidth="1"/>
    <col min="2" max="2" width="64.85546875" customWidth="1"/>
    <col min="3" max="3" width="12.7109375" style="1" bestFit="1" customWidth="1"/>
  </cols>
  <sheetData>
    <row r="1" spans="1:3" x14ac:dyDescent="0.25">
      <c r="A1" s="20" t="s">
        <v>817</v>
      </c>
      <c r="B1" s="20"/>
      <c r="C1" s="20"/>
    </row>
    <row r="2" spans="1:3" x14ac:dyDescent="0.25">
      <c r="A2" s="20" t="s">
        <v>1150</v>
      </c>
      <c r="B2" s="20"/>
      <c r="C2" s="20"/>
    </row>
    <row r="3" spans="1:3" x14ac:dyDescent="0.25">
      <c r="A3" s="20" t="s">
        <v>1114</v>
      </c>
      <c r="B3" s="20"/>
      <c r="C3" s="20"/>
    </row>
    <row r="4" spans="1:3" x14ac:dyDescent="0.25">
      <c r="A4" s="20" t="s">
        <v>1151</v>
      </c>
      <c r="B4" s="20"/>
      <c r="C4" s="20"/>
    </row>
    <row r="6" spans="1:3" ht="30" x14ac:dyDescent="0.25">
      <c r="A6" s="18" t="s">
        <v>1115</v>
      </c>
      <c r="B6" s="18" t="s">
        <v>1116</v>
      </c>
      <c r="C6" s="19" t="s">
        <v>1117</v>
      </c>
    </row>
    <row r="7" spans="1:3" x14ac:dyDescent="0.25">
      <c r="A7" s="4">
        <v>5110001</v>
      </c>
      <c r="B7" s="2" t="s">
        <v>409</v>
      </c>
      <c r="C7" s="3">
        <f>2100*1.15</f>
        <v>2415</v>
      </c>
    </row>
    <row r="8" spans="1:3" x14ac:dyDescent="0.25">
      <c r="A8" s="4">
        <v>5110001</v>
      </c>
      <c r="B8" s="2" t="s">
        <v>409</v>
      </c>
      <c r="C8" s="3">
        <f t="shared" ref="C8:C11" si="0">2100*1.15</f>
        <v>2415</v>
      </c>
    </row>
    <row r="9" spans="1:3" x14ac:dyDescent="0.25">
      <c r="A9" s="4">
        <v>5110001</v>
      </c>
      <c r="B9" s="2" t="s">
        <v>409</v>
      </c>
      <c r="C9" s="3">
        <f t="shared" si="0"/>
        <v>2415</v>
      </c>
    </row>
    <row r="10" spans="1:3" x14ac:dyDescent="0.25">
      <c r="A10" s="4">
        <v>5110001</v>
      </c>
      <c r="B10" s="2" t="s">
        <v>409</v>
      </c>
      <c r="C10" s="3">
        <f t="shared" si="0"/>
        <v>2415</v>
      </c>
    </row>
    <row r="11" spans="1:3" x14ac:dyDescent="0.25">
      <c r="A11" s="4">
        <v>5110001</v>
      </c>
      <c r="B11" s="2" t="s">
        <v>409</v>
      </c>
      <c r="C11" s="3">
        <f t="shared" si="0"/>
        <v>2415</v>
      </c>
    </row>
    <row r="12" spans="1:3" x14ac:dyDescent="0.25">
      <c r="A12" s="6">
        <v>5110001</v>
      </c>
      <c r="B12" s="7" t="s">
        <v>705</v>
      </c>
      <c r="C12" s="3">
        <v>2000.19</v>
      </c>
    </row>
    <row r="13" spans="1:3" x14ac:dyDescent="0.25">
      <c r="A13" s="4">
        <v>5110001</v>
      </c>
      <c r="B13" s="2" t="s">
        <v>402</v>
      </c>
      <c r="C13" s="3">
        <v>1839.9999999999998</v>
      </c>
    </row>
    <row r="14" spans="1:3" x14ac:dyDescent="0.25">
      <c r="A14" s="4">
        <v>5110001</v>
      </c>
      <c r="B14" s="2" t="s">
        <v>413</v>
      </c>
      <c r="C14" s="3">
        <v>3300.1205</v>
      </c>
    </row>
    <row r="15" spans="1:3" x14ac:dyDescent="0.25">
      <c r="A15" s="4">
        <v>5110001</v>
      </c>
      <c r="B15" s="11" t="s">
        <v>251</v>
      </c>
      <c r="C15" s="5">
        <v>3468.4</v>
      </c>
    </row>
    <row r="16" spans="1:3" x14ac:dyDescent="0.25">
      <c r="A16" s="4">
        <v>5110001</v>
      </c>
      <c r="B16" s="11" t="s">
        <v>188</v>
      </c>
      <c r="C16" s="5">
        <v>1590</v>
      </c>
    </row>
    <row r="17" spans="1:3" x14ac:dyDescent="0.25">
      <c r="A17" s="4">
        <v>5110001</v>
      </c>
      <c r="B17" s="11" t="s">
        <v>189</v>
      </c>
      <c r="C17" s="5">
        <v>1200</v>
      </c>
    </row>
    <row r="18" spans="1:3" x14ac:dyDescent="0.25">
      <c r="A18" s="4">
        <v>5110001</v>
      </c>
      <c r="B18" s="2" t="s">
        <v>512</v>
      </c>
      <c r="C18" s="3">
        <v>1800</v>
      </c>
    </row>
    <row r="19" spans="1:3" x14ac:dyDescent="0.25">
      <c r="A19" s="4">
        <v>5110001</v>
      </c>
      <c r="B19" s="2" t="s">
        <v>512</v>
      </c>
      <c r="C19" s="3">
        <v>1800</v>
      </c>
    </row>
    <row r="20" spans="1:3" x14ac:dyDescent="0.25">
      <c r="A20" s="4">
        <v>51100013</v>
      </c>
      <c r="B20" s="2" t="s">
        <v>513</v>
      </c>
      <c r="C20" s="3">
        <v>4934.67</v>
      </c>
    </row>
    <row r="21" spans="1:3" x14ac:dyDescent="0.25">
      <c r="A21" s="4">
        <v>51100013</v>
      </c>
      <c r="B21" s="2" t="s">
        <v>513</v>
      </c>
      <c r="C21" s="3">
        <v>4934.67</v>
      </c>
    </row>
    <row r="22" spans="1:3" x14ac:dyDescent="0.25">
      <c r="A22" s="4">
        <v>51100013</v>
      </c>
      <c r="B22" s="2" t="s">
        <v>513</v>
      </c>
      <c r="C22" s="3">
        <v>4934.67</v>
      </c>
    </row>
    <row r="23" spans="1:3" x14ac:dyDescent="0.25">
      <c r="A23" s="4">
        <v>5110001</v>
      </c>
      <c r="B23" s="11" t="s">
        <v>61</v>
      </c>
      <c r="C23" s="5">
        <v>3212.04</v>
      </c>
    </row>
    <row r="24" spans="1:3" x14ac:dyDescent="0.25">
      <c r="A24" s="4">
        <v>5110001</v>
      </c>
      <c r="B24" s="11" t="s">
        <v>233</v>
      </c>
      <c r="C24" s="3">
        <v>3712</v>
      </c>
    </row>
    <row r="25" spans="1:3" x14ac:dyDescent="0.25">
      <c r="A25" s="4">
        <v>5110001</v>
      </c>
      <c r="B25" s="11" t="s">
        <v>234</v>
      </c>
      <c r="C25" s="3">
        <v>2259.6799999999998</v>
      </c>
    </row>
    <row r="26" spans="1:3" x14ac:dyDescent="0.25">
      <c r="A26" s="4">
        <v>5110001</v>
      </c>
      <c r="B26" s="2" t="s">
        <v>11</v>
      </c>
      <c r="C26" s="3">
        <v>4879.45</v>
      </c>
    </row>
    <row r="27" spans="1:3" x14ac:dyDescent="0.25">
      <c r="A27" s="4">
        <v>5110001</v>
      </c>
      <c r="B27" s="2" t="s">
        <v>342</v>
      </c>
      <c r="C27" s="3">
        <v>1033.8499999999999</v>
      </c>
    </row>
    <row r="28" spans="1:3" x14ac:dyDescent="0.25">
      <c r="A28" s="4">
        <v>5110001</v>
      </c>
      <c r="B28" s="2" t="s">
        <v>103</v>
      </c>
      <c r="C28" s="3">
        <v>3009.25</v>
      </c>
    </row>
    <row r="29" spans="1:3" x14ac:dyDescent="0.25">
      <c r="A29" s="4">
        <v>5110001</v>
      </c>
      <c r="B29" s="2" t="s">
        <v>103</v>
      </c>
      <c r="C29" s="3">
        <v>3009.25</v>
      </c>
    </row>
    <row r="30" spans="1:3" x14ac:dyDescent="0.25">
      <c r="A30" s="4">
        <v>5110001</v>
      </c>
      <c r="B30" s="2" t="s">
        <v>103</v>
      </c>
      <c r="C30" s="3">
        <v>3009.25</v>
      </c>
    </row>
    <row r="31" spans="1:3" x14ac:dyDescent="0.25">
      <c r="A31" s="4">
        <v>5110001</v>
      </c>
      <c r="B31" s="2" t="s">
        <v>103</v>
      </c>
      <c r="C31" s="3">
        <v>3009.25</v>
      </c>
    </row>
    <row r="32" spans="1:3" x14ac:dyDescent="0.25">
      <c r="A32" s="4">
        <v>5110001</v>
      </c>
      <c r="B32" s="2" t="s">
        <v>103</v>
      </c>
      <c r="C32" s="3">
        <v>3009.25</v>
      </c>
    </row>
    <row r="33" spans="1:5" x14ac:dyDescent="0.25">
      <c r="A33" s="4">
        <v>5110001</v>
      </c>
      <c r="B33" s="2" t="s">
        <v>103</v>
      </c>
      <c r="C33" s="3">
        <v>3009.25</v>
      </c>
    </row>
    <row r="34" spans="1:5" x14ac:dyDescent="0.25">
      <c r="A34" s="4">
        <v>5110001</v>
      </c>
      <c r="B34" s="2" t="s">
        <v>103</v>
      </c>
      <c r="C34" s="3">
        <v>3009.25</v>
      </c>
    </row>
    <row r="35" spans="1:5" x14ac:dyDescent="0.25">
      <c r="A35" s="4">
        <v>5110001</v>
      </c>
      <c r="B35" s="2" t="s">
        <v>103</v>
      </c>
      <c r="C35" s="3">
        <v>3009.25</v>
      </c>
    </row>
    <row r="36" spans="1:5" x14ac:dyDescent="0.25">
      <c r="A36" s="4">
        <v>5110001</v>
      </c>
      <c r="B36" s="2" t="s">
        <v>103</v>
      </c>
      <c r="C36" s="3">
        <v>3009.25</v>
      </c>
    </row>
    <row r="37" spans="1:5" x14ac:dyDescent="0.25">
      <c r="A37" s="4">
        <v>5110001</v>
      </c>
      <c r="B37" s="2" t="s">
        <v>103</v>
      </c>
      <c r="C37" s="3">
        <v>3009.25</v>
      </c>
    </row>
    <row r="38" spans="1:5" x14ac:dyDescent="0.25">
      <c r="A38" s="4">
        <v>5110001</v>
      </c>
      <c r="B38" s="2" t="s">
        <v>103</v>
      </c>
      <c r="C38" s="3">
        <v>3009.25</v>
      </c>
    </row>
    <row r="39" spans="1:5" x14ac:dyDescent="0.25">
      <c r="A39" s="4">
        <v>5110001</v>
      </c>
      <c r="B39" s="2" t="s">
        <v>103</v>
      </c>
      <c r="C39" s="3">
        <v>3009.25</v>
      </c>
    </row>
    <row r="40" spans="1:5" x14ac:dyDescent="0.25">
      <c r="A40" s="4">
        <v>5110001</v>
      </c>
      <c r="B40" s="2" t="s">
        <v>103</v>
      </c>
      <c r="C40" s="3">
        <v>3009.25</v>
      </c>
    </row>
    <row r="41" spans="1:5" x14ac:dyDescent="0.25">
      <c r="A41" s="4">
        <v>5110001</v>
      </c>
      <c r="B41" s="2" t="s">
        <v>103</v>
      </c>
      <c r="C41" s="3">
        <v>3009.25</v>
      </c>
    </row>
    <row r="42" spans="1:5" x14ac:dyDescent="0.25">
      <c r="A42" s="4">
        <v>5110001</v>
      </c>
      <c r="B42" s="2" t="s">
        <v>103</v>
      </c>
      <c r="C42" s="3">
        <v>3009.25</v>
      </c>
    </row>
    <row r="43" spans="1:5" x14ac:dyDescent="0.25">
      <c r="A43" s="4">
        <v>5110001</v>
      </c>
      <c r="B43" s="2" t="s">
        <v>103</v>
      </c>
      <c r="C43" s="3">
        <v>3009.25</v>
      </c>
    </row>
    <row r="44" spans="1:5" x14ac:dyDescent="0.25">
      <c r="A44" s="4">
        <v>5110001</v>
      </c>
      <c r="B44" s="2" t="s">
        <v>350</v>
      </c>
      <c r="C44" s="3">
        <v>1644.4999999999998</v>
      </c>
    </row>
    <row r="45" spans="1:5" x14ac:dyDescent="0.25">
      <c r="A45" s="4">
        <v>5110001</v>
      </c>
      <c r="B45" s="2" t="s">
        <v>350</v>
      </c>
      <c r="C45" s="3">
        <v>1644.4999999999998</v>
      </c>
    </row>
    <row r="46" spans="1:5" x14ac:dyDescent="0.25">
      <c r="A46" s="4">
        <v>5110001</v>
      </c>
      <c r="B46" s="2" t="s">
        <v>381</v>
      </c>
      <c r="C46" s="3">
        <v>4025</v>
      </c>
    </row>
    <row r="47" spans="1:5" x14ac:dyDescent="0.25">
      <c r="A47" s="4">
        <v>5110001</v>
      </c>
      <c r="B47" s="2" t="s">
        <v>381</v>
      </c>
      <c r="C47" s="3">
        <v>4025</v>
      </c>
    </row>
    <row r="48" spans="1:5" x14ac:dyDescent="0.25">
      <c r="A48" s="4">
        <v>5110001</v>
      </c>
      <c r="B48" s="2" t="s">
        <v>52</v>
      </c>
      <c r="C48" s="3">
        <v>1156.8</v>
      </c>
      <c r="D48" s="1"/>
      <c r="E48" s="1"/>
    </row>
    <row r="49" spans="1:5" x14ac:dyDescent="0.25">
      <c r="A49" s="4">
        <v>5110001</v>
      </c>
      <c r="B49" s="2" t="s">
        <v>52</v>
      </c>
      <c r="C49" s="3">
        <v>1156.8</v>
      </c>
      <c r="D49" s="1"/>
      <c r="E49" s="1"/>
    </row>
    <row r="50" spans="1:5" x14ac:dyDescent="0.25">
      <c r="A50" s="4">
        <v>5110001</v>
      </c>
      <c r="B50" s="2" t="s">
        <v>52</v>
      </c>
      <c r="C50" s="3">
        <v>1156.8</v>
      </c>
      <c r="D50" s="1"/>
      <c r="E50" s="1"/>
    </row>
    <row r="51" spans="1:5" x14ac:dyDescent="0.25">
      <c r="A51" s="4">
        <v>5110001</v>
      </c>
      <c r="B51" s="2" t="s">
        <v>52</v>
      </c>
      <c r="C51" s="3">
        <v>1156.8</v>
      </c>
      <c r="D51" s="1"/>
      <c r="E51" s="1"/>
    </row>
    <row r="52" spans="1:5" x14ac:dyDescent="0.25">
      <c r="A52" s="4">
        <v>5110001</v>
      </c>
      <c r="B52" s="2" t="s">
        <v>52</v>
      </c>
      <c r="C52" s="3">
        <v>1156.8</v>
      </c>
      <c r="D52" s="1"/>
      <c r="E52" s="1"/>
    </row>
    <row r="53" spans="1:5" x14ac:dyDescent="0.25">
      <c r="A53" s="4">
        <v>5110001</v>
      </c>
      <c r="B53" s="2" t="s">
        <v>52</v>
      </c>
      <c r="C53" s="3">
        <v>1156.8</v>
      </c>
      <c r="D53" s="1"/>
      <c r="E53" s="1"/>
    </row>
    <row r="54" spans="1:5" x14ac:dyDescent="0.25">
      <c r="A54" s="4">
        <v>5110001</v>
      </c>
      <c r="B54" s="2" t="s">
        <v>52</v>
      </c>
      <c r="C54" s="3">
        <v>1156.8</v>
      </c>
      <c r="D54" s="1"/>
      <c r="E54" s="1"/>
    </row>
    <row r="55" spans="1:5" x14ac:dyDescent="0.25">
      <c r="A55" s="4">
        <v>5110001</v>
      </c>
      <c r="B55" s="2" t="s">
        <v>52</v>
      </c>
      <c r="C55" s="3">
        <v>1156.8</v>
      </c>
      <c r="D55" s="1"/>
      <c r="E55" s="1"/>
    </row>
    <row r="56" spans="1:5" x14ac:dyDescent="0.25">
      <c r="A56" s="4">
        <v>5110001</v>
      </c>
      <c r="B56" s="2" t="s">
        <v>52</v>
      </c>
      <c r="C56" s="3">
        <v>1156.8</v>
      </c>
      <c r="D56" s="1"/>
      <c r="E56" s="1"/>
    </row>
    <row r="57" spans="1:5" x14ac:dyDescent="0.25">
      <c r="A57" s="4">
        <v>5110001</v>
      </c>
      <c r="B57" s="2" t="s">
        <v>52</v>
      </c>
      <c r="C57" s="3">
        <v>1156.8</v>
      </c>
      <c r="D57" s="1"/>
      <c r="E57" s="1"/>
    </row>
    <row r="58" spans="1:5" x14ac:dyDescent="0.25">
      <c r="A58" s="4">
        <v>5110001</v>
      </c>
      <c r="B58" s="2" t="s">
        <v>52</v>
      </c>
      <c r="C58" s="3">
        <v>1156.8</v>
      </c>
      <c r="D58" s="1"/>
      <c r="E58" s="1"/>
    </row>
    <row r="59" spans="1:5" x14ac:dyDescent="0.25">
      <c r="A59" s="4">
        <v>5110001</v>
      </c>
      <c r="B59" s="2" t="s">
        <v>47</v>
      </c>
      <c r="C59" s="3">
        <v>4024.9999999999995</v>
      </c>
      <c r="D59" s="1"/>
      <c r="E59" s="1"/>
    </row>
    <row r="60" spans="1:5" x14ac:dyDescent="0.25">
      <c r="A60" s="4">
        <v>5110001</v>
      </c>
      <c r="B60" s="2" t="s">
        <v>47</v>
      </c>
      <c r="C60" s="3">
        <v>4024.9999999999995</v>
      </c>
      <c r="D60" s="1"/>
      <c r="E60" s="1"/>
    </row>
    <row r="61" spans="1:5" x14ac:dyDescent="0.25">
      <c r="A61" s="4">
        <v>5110001</v>
      </c>
      <c r="B61" s="2" t="s">
        <v>47</v>
      </c>
      <c r="C61" s="3">
        <v>4024.9999999999995</v>
      </c>
      <c r="D61" s="1"/>
      <c r="E61" s="1"/>
    </row>
    <row r="62" spans="1:5" x14ac:dyDescent="0.25">
      <c r="A62" s="4">
        <v>5110001</v>
      </c>
      <c r="B62" s="2" t="s">
        <v>47</v>
      </c>
      <c r="C62" s="3">
        <v>4024.9999999999995</v>
      </c>
      <c r="D62" s="1"/>
      <c r="E62" s="1"/>
    </row>
    <row r="63" spans="1:5" x14ac:dyDescent="0.25">
      <c r="A63" s="4">
        <v>5110001</v>
      </c>
      <c r="B63" s="2" t="s">
        <v>47</v>
      </c>
      <c r="C63" s="3">
        <v>4024.9999999999995</v>
      </c>
      <c r="D63" s="1"/>
      <c r="E63" s="1"/>
    </row>
    <row r="64" spans="1:5" x14ac:dyDescent="0.25">
      <c r="A64" s="4">
        <v>5110001</v>
      </c>
      <c r="B64" s="11" t="s">
        <v>69</v>
      </c>
      <c r="C64" s="5">
        <v>2951.62</v>
      </c>
      <c r="D64" s="1"/>
      <c r="E64" s="1"/>
    </row>
    <row r="65" spans="1:5" x14ac:dyDescent="0.25">
      <c r="A65" s="4">
        <v>5110001</v>
      </c>
      <c r="B65" s="11" t="s">
        <v>69</v>
      </c>
      <c r="C65" s="5">
        <v>2951.62</v>
      </c>
      <c r="D65" s="1"/>
      <c r="E65" s="1"/>
    </row>
    <row r="66" spans="1:5" x14ac:dyDescent="0.25">
      <c r="A66" s="6">
        <v>5110001</v>
      </c>
      <c r="B66" s="7" t="s">
        <v>831</v>
      </c>
      <c r="C66" s="8">
        <v>1392</v>
      </c>
    </row>
    <row r="67" spans="1:5" x14ac:dyDescent="0.25">
      <c r="A67" s="6">
        <v>5110001</v>
      </c>
      <c r="B67" s="7" t="s">
        <v>832</v>
      </c>
      <c r="C67" s="8">
        <v>1954.99</v>
      </c>
    </row>
    <row r="68" spans="1:5" x14ac:dyDescent="0.25">
      <c r="A68" s="6">
        <v>5110001</v>
      </c>
      <c r="B68" s="7" t="s">
        <v>832</v>
      </c>
      <c r="C68" s="8">
        <v>1954.99</v>
      </c>
    </row>
    <row r="69" spans="1:5" x14ac:dyDescent="0.25">
      <c r="A69" s="6">
        <v>5110001</v>
      </c>
      <c r="B69" s="7" t="s">
        <v>706</v>
      </c>
      <c r="C69" s="9">
        <v>2200</v>
      </c>
    </row>
    <row r="70" spans="1:5" x14ac:dyDescent="0.25">
      <c r="A70" s="6">
        <v>511000110</v>
      </c>
      <c r="B70" s="2" t="s">
        <v>731</v>
      </c>
      <c r="C70" s="3">
        <v>4799</v>
      </c>
    </row>
    <row r="71" spans="1:5" x14ac:dyDescent="0.25">
      <c r="A71" s="4">
        <v>5150001</v>
      </c>
      <c r="B71" s="2" t="s">
        <v>12</v>
      </c>
      <c r="C71" s="3">
        <v>1236.8939999999998</v>
      </c>
    </row>
    <row r="72" spans="1:5" x14ac:dyDescent="0.25">
      <c r="A72" s="4">
        <v>5150001</v>
      </c>
      <c r="B72" s="2" t="s">
        <v>584</v>
      </c>
      <c r="C72" s="3">
        <v>2076.4</v>
      </c>
    </row>
    <row r="73" spans="1:5" x14ac:dyDescent="0.25">
      <c r="A73" s="6">
        <v>5150002</v>
      </c>
      <c r="B73" s="7" t="s">
        <v>683</v>
      </c>
      <c r="C73" s="8">
        <v>9716.4</v>
      </c>
    </row>
    <row r="74" spans="1:5" x14ac:dyDescent="0.25">
      <c r="A74" s="6">
        <v>5150002</v>
      </c>
      <c r="B74" s="7" t="s">
        <v>683</v>
      </c>
      <c r="C74" s="8">
        <v>9716.4</v>
      </c>
    </row>
    <row r="75" spans="1:5" x14ac:dyDescent="0.25">
      <c r="A75" s="6">
        <v>5150002</v>
      </c>
      <c r="B75" s="7" t="s">
        <v>683</v>
      </c>
      <c r="C75" s="8">
        <v>9716.4</v>
      </c>
    </row>
    <row r="76" spans="1:5" x14ac:dyDescent="0.25">
      <c r="A76" s="6">
        <v>5150002</v>
      </c>
      <c r="B76" s="7" t="s">
        <v>683</v>
      </c>
      <c r="C76" s="8">
        <v>9716.4</v>
      </c>
    </row>
    <row r="77" spans="1:5" x14ac:dyDescent="0.25">
      <c r="A77" s="6">
        <v>5650001</v>
      </c>
      <c r="B77" s="2" t="s">
        <v>724</v>
      </c>
      <c r="C77" s="9">
        <v>24307.85</v>
      </c>
    </row>
    <row r="78" spans="1:5" x14ac:dyDescent="0.25">
      <c r="A78" s="6">
        <v>5650001</v>
      </c>
      <c r="B78" s="2" t="s">
        <v>724</v>
      </c>
      <c r="C78" s="9">
        <v>24307.85</v>
      </c>
    </row>
    <row r="79" spans="1:5" x14ac:dyDescent="0.25">
      <c r="A79" s="6">
        <v>5650001</v>
      </c>
      <c r="B79" s="2" t="s">
        <v>724</v>
      </c>
      <c r="C79" s="9">
        <v>24307.85</v>
      </c>
    </row>
    <row r="80" spans="1:5" x14ac:dyDescent="0.25">
      <c r="A80" s="6">
        <v>5650001</v>
      </c>
      <c r="B80" s="2" t="s">
        <v>724</v>
      </c>
      <c r="C80" s="9">
        <v>24307.85</v>
      </c>
    </row>
    <row r="81" spans="1:3" x14ac:dyDescent="0.25">
      <c r="A81" s="6">
        <v>515000300</v>
      </c>
      <c r="B81" s="2" t="s">
        <v>826</v>
      </c>
      <c r="C81" s="3">
        <v>8958.68</v>
      </c>
    </row>
    <row r="82" spans="1:3" x14ac:dyDescent="0.25">
      <c r="A82" s="12">
        <v>5510001</v>
      </c>
      <c r="B82" s="11" t="s">
        <v>124</v>
      </c>
      <c r="C82" s="5">
        <v>774885.8</v>
      </c>
    </row>
    <row r="83" spans="1:3" x14ac:dyDescent="0.25">
      <c r="A83" s="6">
        <v>5110001</v>
      </c>
      <c r="B83" s="7" t="s">
        <v>846</v>
      </c>
      <c r="C83" s="8">
        <v>1496.4</v>
      </c>
    </row>
    <row r="84" spans="1:3" x14ac:dyDescent="0.25">
      <c r="A84" s="6">
        <v>5110001</v>
      </c>
      <c r="B84" s="7" t="s">
        <v>847</v>
      </c>
      <c r="C84" s="8">
        <v>1339.8</v>
      </c>
    </row>
    <row r="85" spans="1:3" x14ac:dyDescent="0.25">
      <c r="A85" s="6">
        <v>5110001</v>
      </c>
      <c r="B85" s="7" t="s">
        <v>847</v>
      </c>
      <c r="C85" s="8">
        <v>1339.8</v>
      </c>
    </row>
    <row r="86" spans="1:3" x14ac:dyDescent="0.25">
      <c r="A86" s="6">
        <v>5110001</v>
      </c>
      <c r="B86" s="7" t="s">
        <v>847</v>
      </c>
      <c r="C86" s="8">
        <v>1339.8</v>
      </c>
    </row>
    <row r="87" spans="1:3" x14ac:dyDescent="0.25">
      <c r="A87" s="6">
        <v>5110001</v>
      </c>
      <c r="B87" s="7" t="s">
        <v>847</v>
      </c>
      <c r="C87" s="8">
        <v>1339.8</v>
      </c>
    </row>
    <row r="88" spans="1:3" x14ac:dyDescent="0.25">
      <c r="A88" s="6">
        <v>5110001</v>
      </c>
      <c r="B88" s="7" t="s">
        <v>847</v>
      </c>
      <c r="C88" s="8">
        <v>1339.8</v>
      </c>
    </row>
    <row r="89" spans="1:3" x14ac:dyDescent="0.25">
      <c r="A89" s="6">
        <v>5110001</v>
      </c>
      <c r="B89" s="7" t="s">
        <v>847</v>
      </c>
      <c r="C89" s="8">
        <v>1339.8</v>
      </c>
    </row>
    <row r="90" spans="1:3" x14ac:dyDescent="0.25">
      <c r="A90" s="6">
        <v>5110001</v>
      </c>
      <c r="B90" s="7" t="s">
        <v>847</v>
      </c>
      <c r="C90" s="8">
        <v>1339.8</v>
      </c>
    </row>
    <row r="91" spans="1:3" x14ac:dyDescent="0.25">
      <c r="A91" s="6">
        <v>5110001</v>
      </c>
      <c r="B91" s="7" t="s">
        <v>847</v>
      </c>
      <c r="C91" s="8">
        <v>1339.8</v>
      </c>
    </row>
    <row r="92" spans="1:3" x14ac:dyDescent="0.25">
      <c r="A92" s="6">
        <v>5110001</v>
      </c>
      <c r="B92" s="7" t="s">
        <v>847</v>
      </c>
      <c r="C92" s="8">
        <v>1339.8</v>
      </c>
    </row>
    <row r="93" spans="1:3" x14ac:dyDescent="0.25">
      <c r="A93" s="6">
        <v>5110001</v>
      </c>
      <c r="B93" s="7" t="s">
        <v>847</v>
      </c>
      <c r="C93" s="8">
        <v>1339.8</v>
      </c>
    </row>
    <row r="94" spans="1:3" x14ac:dyDescent="0.25">
      <c r="A94" s="6">
        <v>5110001</v>
      </c>
      <c r="B94" s="7" t="s">
        <v>847</v>
      </c>
      <c r="C94" s="8">
        <v>1339.8</v>
      </c>
    </row>
    <row r="95" spans="1:3" x14ac:dyDescent="0.25">
      <c r="A95" s="6">
        <v>5110001</v>
      </c>
      <c r="B95" s="7" t="s">
        <v>847</v>
      </c>
      <c r="C95" s="8">
        <v>1339.8</v>
      </c>
    </row>
    <row r="96" spans="1:3" x14ac:dyDescent="0.25">
      <c r="A96" s="6">
        <v>5110001</v>
      </c>
      <c r="B96" s="7" t="s">
        <v>847</v>
      </c>
      <c r="C96" s="8">
        <v>1339.8</v>
      </c>
    </row>
    <row r="97" spans="1:3" x14ac:dyDescent="0.25">
      <c r="A97" s="6">
        <v>5110001</v>
      </c>
      <c r="B97" s="7" t="s">
        <v>847</v>
      </c>
      <c r="C97" s="8">
        <v>1339.8</v>
      </c>
    </row>
    <row r="98" spans="1:3" x14ac:dyDescent="0.25">
      <c r="A98" s="6">
        <v>5110001</v>
      </c>
      <c r="B98" s="7" t="s">
        <v>847</v>
      </c>
      <c r="C98" s="8">
        <v>1339.8</v>
      </c>
    </row>
    <row r="99" spans="1:3" x14ac:dyDescent="0.25">
      <c r="A99" s="6">
        <v>5110001</v>
      </c>
      <c r="B99" s="7" t="s">
        <v>847</v>
      </c>
      <c r="C99" s="8">
        <v>1339.8</v>
      </c>
    </row>
    <row r="100" spans="1:3" x14ac:dyDescent="0.25">
      <c r="A100" s="6">
        <v>5110001</v>
      </c>
      <c r="B100" s="7" t="s">
        <v>844</v>
      </c>
      <c r="C100" s="9">
        <v>2150</v>
      </c>
    </row>
    <row r="101" spans="1:3" x14ac:dyDescent="0.25">
      <c r="A101" s="6">
        <v>5110001</v>
      </c>
      <c r="B101" s="7" t="s">
        <v>844</v>
      </c>
      <c r="C101" s="9">
        <v>2150</v>
      </c>
    </row>
    <row r="102" spans="1:3" x14ac:dyDescent="0.25">
      <c r="A102" s="6">
        <v>5110001</v>
      </c>
      <c r="B102" s="7" t="s">
        <v>844</v>
      </c>
      <c r="C102" s="9">
        <v>2150</v>
      </c>
    </row>
    <row r="103" spans="1:3" x14ac:dyDescent="0.25">
      <c r="A103" s="6">
        <v>5110001</v>
      </c>
      <c r="B103" s="7" t="s">
        <v>844</v>
      </c>
      <c r="C103" s="9">
        <v>2150</v>
      </c>
    </row>
    <row r="104" spans="1:3" x14ac:dyDescent="0.25">
      <c r="A104" s="6">
        <v>5110001</v>
      </c>
      <c r="B104" s="7" t="s">
        <v>844</v>
      </c>
      <c r="C104" s="9">
        <v>2150</v>
      </c>
    </row>
    <row r="105" spans="1:3" x14ac:dyDescent="0.25">
      <c r="A105" s="6">
        <v>5110001</v>
      </c>
      <c r="B105" s="7" t="s">
        <v>844</v>
      </c>
      <c r="C105" s="9">
        <v>2150</v>
      </c>
    </row>
    <row r="106" spans="1:3" x14ac:dyDescent="0.25">
      <c r="A106" s="6">
        <v>5110001</v>
      </c>
      <c r="B106" s="7" t="s">
        <v>844</v>
      </c>
      <c r="C106" s="9">
        <v>2150</v>
      </c>
    </row>
    <row r="107" spans="1:3" x14ac:dyDescent="0.25">
      <c r="A107" s="6">
        <v>5110001</v>
      </c>
      <c r="B107" s="7" t="s">
        <v>844</v>
      </c>
      <c r="C107" s="9">
        <v>2150</v>
      </c>
    </row>
    <row r="108" spans="1:3" x14ac:dyDescent="0.25">
      <c r="A108" s="6">
        <v>5110001</v>
      </c>
      <c r="B108" s="7" t="s">
        <v>844</v>
      </c>
      <c r="C108" s="9">
        <v>2150</v>
      </c>
    </row>
    <row r="109" spans="1:3" x14ac:dyDescent="0.25">
      <c r="A109" s="6">
        <v>5110001</v>
      </c>
      <c r="B109" s="7" t="s">
        <v>844</v>
      </c>
      <c r="C109" s="9">
        <v>2150</v>
      </c>
    </row>
    <row r="110" spans="1:3" x14ac:dyDescent="0.25">
      <c r="A110" s="6">
        <v>5110001</v>
      </c>
      <c r="B110" s="7" t="s">
        <v>1118</v>
      </c>
      <c r="C110" s="8">
        <v>223300</v>
      </c>
    </row>
    <row r="111" spans="1:3" x14ac:dyDescent="0.25">
      <c r="A111" s="6">
        <v>5290001</v>
      </c>
      <c r="B111" s="7" t="s">
        <v>845</v>
      </c>
      <c r="C111" s="8">
        <v>1148.4000000000001</v>
      </c>
    </row>
    <row r="112" spans="1:3" x14ac:dyDescent="0.25">
      <c r="A112" s="6">
        <v>5290001</v>
      </c>
      <c r="B112" s="7" t="s">
        <v>845</v>
      </c>
      <c r="C112" s="8">
        <v>1148.4000000000001</v>
      </c>
    </row>
    <row r="113" spans="1:3" x14ac:dyDescent="0.25">
      <c r="A113" s="6">
        <v>5290001</v>
      </c>
      <c r="B113" s="7" t="s">
        <v>845</v>
      </c>
      <c r="C113" s="8">
        <v>1148.4000000000001</v>
      </c>
    </row>
    <row r="114" spans="1:3" x14ac:dyDescent="0.25">
      <c r="A114" s="6">
        <v>5290001</v>
      </c>
      <c r="B114" s="7" t="s">
        <v>845</v>
      </c>
      <c r="C114" s="8">
        <v>1148.4000000000001</v>
      </c>
    </row>
    <row r="115" spans="1:3" x14ac:dyDescent="0.25">
      <c r="A115" s="6">
        <v>5290001</v>
      </c>
      <c r="B115" s="7" t="s">
        <v>845</v>
      </c>
      <c r="C115" s="8">
        <v>1148.4000000000001</v>
      </c>
    </row>
    <row r="116" spans="1:3" x14ac:dyDescent="0.25">
      <c r="A116" s="6">
        <v>5290001</v>
      </c>
      <c r="B116" s="7" t="s">
        <v>845</v>
      </c>
      <c r="C116" s="8">
        <v>1148.4000000000001</v>
      </c>
    </row>
    <row r="117" spans="1:3" x14ac:dyDescent="0.25">
      <c r="A117" s="6">
        <v>5290001</v>
      </c>
      <c r="B117" s="7" t="s">
        <v>845</v>
      </c>
      <c r="C117" s="8">
        <v>1148.4000000000001</v>
      </c>
    </row>
    <row r="118" spans="1:3" x14ac:dyDescent="0.25">
      <c r="A118" s="6">
        <v>5290001</v>
      </c>
      <c r="B118" s="7" t="s">
        <v>845</v>
      </c>
      <c r="C118" s="8">
        <v>1148.4000000000001</v>
      </c>
    </row>
    <row r="119" spans="1:3" x14ac:dyDescent="0.25">
      <c r="A119" s="6">
        <v>5290001</v>
      </c>
      <c r="B119" s="7" t="s">
        <v>845</v>
      </c>
      <c r="C119" s="8">
        <v>1148.4000000000001</v>
      </c>
    </row>
    <row r="120" spans="1:3" x14ac:dyDescent="0.25">
      <c r="A120" s="6">
        <v>5290001</v>
      </c>
      <c r="B120" s="7" t="s">
        <v>845</v>
      </c>
      <c r="C120" s="8">
        <v>1148.4000000000001</v>
      </c>
    </row>
    <row r="121" spans="1:3" x14ac:dyDescent="0.25">
      <c r="A121" s="6">
        <v>5110001</v>
      </c>
      <c r="B121" s="7" t="s">
        <v>1119</v>
      </c>
      <c r="C121" s="8">
        <v>142158</v>
      </c>
    </row>
    <row r="122" spans="1:3" x14ac:dyDescent="0.25">
      <c r="A122" s="6">
        <v>5110001</v>
      </c>
      <c r="B122" s="7" t="s">
        <v>848</v>
      </c>
      <c r="C122" s="8">
        <v>780</v>
      </c>
    </row>
    <row r="123" spans="1:3" x14ac:dyDescent="0.25">
      <c r="A123" s="6">
        <v>5110001</v>
      </c>
      <c r="B123" s="7" t="s">
        <v>848</v>
      </c>
      <c r="C123" s="8">
        <v>780</v>
      </c>
    </row>
    <row r="124" spans="1:3" x14ac:dyDescent="0.25">
      <c r="A124" s="6">
        <v>5110001</v>
      </c>
      <c r="B124" s="7" t="s">
        <v>848</v>
      </c>
      <c r="C124" s="8">
        <v>780</v>
      </c>
    </row>
    <row r="125" spans="1:3" x14ac:dyDescent="0.25">
      <c r="A125" s="6">
        <v>5110001</v>
      </c>
      <c r="B125" s="7" t="s">
        <v>848</v>
      </c>
      <c r="C125" s="8">
        <v>780</v>
      </c>
    </row>
    <row r="126" spans="1:3" x14ac:dyDescent="0.25">
      <c r="A126" s="6">
        <v>5110001</v>
      </c>
      <c r="B126" s="7" t="s">
        <v>848</v>
      </c>
      <c r="C126" s="8">
        <v>780</v>
      </c>
    </row>
    <row r="127" spans="1:3" x14ac:dyDescent="0.25">
      <c r="A127" s="6">
        <v>5110001</v>
      </c>
      <c r="B127" s="7" t="s">
        <v>848</v>
      </c>
      <c r="C127" s="8">
        <v>780</v>
      </c>
    </row>
    <row r="128" spans="1:3" x14ac:dyDescent="0.25">
      <c r="A128" s="6">
        <v>5110001</v>
      </c>
      <c r="B128" s="7" t="s">
        <v>848</v>
      </c>
      <c r="C128" s="8">
        <v>780</v>
      </c>
    </row>
    <row r="129" spans="1:3" x14ac:dyDescent="0.25">
      <c r="A129" s="6">
        <v>5110001</v>
      </c>
      <c r="B129" s="7" t="s">
        <v>848</v>
      </c>
      <c r="C129" s="8">
        <v>780</v>
      </c>
    </row>
    <row r="130" spans="1:3" x14ac:dyDescent="0.25">
      <c r="A130" s="6">
        <v>5110001</v>
      </c>
      <c r="B130" s="7" t="s">
        <v>848</v>
      </c>
      <c r="C130" s="8">
        <v>780</v>
      </c>
    </row>
    <row r="131" spans="1:3" x14ac:dyDescent="0.25">
      <c r="A131" s="6">
        <v>5110001</v>
      </c>
      <c r="B131" s="7" t="s">
        <v>848</v>
      </c>
      <c r="C131" s="8">
        <v>780</v>
      </c>
    </row>
    <row r="132" spans="1:3" x14ac:dyDescent="0.25">
      <c r="A132" s="6">
        <v>5110001</v>
      </c>
      <c r="B132" s="7" t="s">
        <v>848</v>
      </c>
      <c r="C132" s="8">
        <v>780</v>
      </c>
    </row>
    <row r="133" spans="1:3" x14ac:dyDescent="0.25">
      <c r="A133" s="6">
        <v>5110001</v>
      </c>
      <c r="B133" s="7" t="s">
        <v>848</v>
      </c>
      <c r="C133" s="8">
        <v>780</v>
      </c>
    </row>
    <row r="134" spans="1:3" x14ac:dyDescent="0.25">
      <c r="A134" s="6">
        <v>5110001</v>
      </c>
      <c r="B134" s="7" t="s">
        <v>848</v>
      </c>
      <c r="C134" s="8">
        <v>780</v>
      </c>
    </row>
    <row r="135" spans="1:3" x14ac:dyDescent="0.25">
      <c r="A135" s="6">
        <v>5110001</v>
      </c>
      <c r="B135" s="7" t="s">
        <v>848</v>
      </c>
      <c r="C135" s="8">
        <v>780</v>
      </c>
    </row>
    <row r="136" spans="1:3" x14ac:dyDescent="0.25">
      <c r="A136" s="6">
        <v>5110001</v>
      </c>
      <c r="B136" s="7" t="s">
        <v>848</v>
      </c>
      <c r="C136" s="8">
        <v>780</v>
      </c>
    </row>
    <row r="137" spans="1:3" x14ac:dyDescent="0.25">
      <c r="A137" s="6">
        <v>5190001</v>
      </c>
      <c r="B137" s="7" t="s">
        <v>849</v>
      </c>
      <c r="C137" s="9">
        <v>6496</v>
      </c>
    </row>
    <row r="138" spans="1:3" x14ac:dyDescent="0.25">
      <c r="A138" s="6">
        <v>5190001</v>
      </c>
      <c r="B138" s="7" t="s">
        <v>849</v>
      </c>
      <c r="C138" s="9">
        <v>6496</v>
      </c>
    </row>
    <row r="139" spans="1:3" x14ac:dyDescent="0.25">
      <c r="A139" s="6">
        <v>5650001</v>
      </c>
      <c r="B139" s="2" t="s">
        <v>850</v>
      </c>
      <c r="C139" s="8">
        <v>20168.25</v>
      </c>
    </row>
    <row r="140" spans="1:3" x14ac:dyDescent="0.25">
      <c r="A140" s="6">
        <v>5650001</v>
      </c>
      <c r="B140" s="2" t="s">
        <v>850</v>
      </c>
      <c r="C140" s="8">
        <v>20168.25</v>
      </c>
    </row>
    <row r="141" spans="1:3" x14ac:dyDescent="0.25">
      <c r="A141" s="6">
        <v>5110001</v>
      </c>
      <c r="B141" s="7" t="s">
        <v>851</v>
      </c>
      <c r="C141" s="8">
        <v>4872</v>
      </c>
    </row>
    <row r="142" spans="1:3" x14ac:dyDescent="0.25">
      <c r="A142" s="6">
        <v>5110001</v>
      </c>
      <c r="B142" s="7" t="s">
        <v>851</v>
      </c>
      <c r="C142" s="8">
        <v>4872</v>
      </c>
    </row>
    <row r="143" spans="1:3" x14ac:dyDescent="0.25">
      <c r="A143" s="6">
        <v>5110001</v>
      </c>
      <c r="B143" s="7" t="s">
        <v>851</v>
      </c>
      <c r="C143" s="8">
        <v>4872</v>
      </c>
    </row>
    <row r="144" spans="1:3" x14ac:dyDescent="0.25">
      <c r="A144" s="6">
        <v>5110001</v>
      </c>
      <c r="B144" s="7" t="s">
        <v>851</v>
      </c>
      <c r="C144" s="8">
        <v>4872</v>
      </c>
    </row>
    <row r="145" spans="1:3" x14ac:dyDescent="0.25">
      <c r="A145" s="6">
        <v>5190001</v>
      </c>
      <c r="B145" s="7" t="s">
        <v>852</v>
      </c>
      <c r="C145" s="5">
        <v>522</v>
      </c>
    </row>
    <row r="146" spans="1:3" x14ac:dyDescent="0.25">
      <c r="A146" s="6">
        <v>5190001</v>
      </c>
      <c r="B146" s="7" t="s">
        <v>852</v>
      </c>
      <c r="C146" s="5">
        <v>522</v>
      </c>
    </row>
    <row r="147" spans="1:3" x14ac:dyDescent="0.25">
      <c r="A147" s="6">
        <v>5190001</v>
      </c>
      <c r="B147" s="7" t="s">
        <v>852</v>
      </c>
      <c r="C147" s="5">
        <v>522</v>
      </c>
    </row>
    <row r="148" spans="1:3" x14ac:dyDescent="0.25">
      <c r="A148" s="6">
        <v>5190001</v>
      </c>
      <c r="B148" s="7" t="s">
        <v>852</v>
      </c>
      <c r="C148" s="5">
        <v>522</v>
      </c>
    </row>
    <row r="149" spans="1:3" x14ac:dyDescent="0.25">
      <c r="A149" s="6">
        <v>5190001</v>
      </c>
      <c r="B149" s="7" t="s">
        <v>852</v>
      </c>
      <c r="C149" s="5">
        <v>522</v>
      </c>
    </row>
    <row r="150" spans="1:3" x14ac:dyDescent="0.25">
      <c r="A150" s="6">
        <v>5150001</v>
      </c>
      <c r="B150" s="7" t="s">
        <v>299</v>
      </c>
      <c r="C150" s="5">
        <v>11669.43</v>
      </c>
    </row>
    <row r="151" spans="1:3" x14ac:dyDescent="0.25">
      <c r="A151" s="6">
        <v>5150001</v>
      </c>
      <c r="B151" s="7" t="s">
        <v>299</v>
      </c>
      <c r="C151" s="5">
        <v>11669.43</v>
      </c>
    </row>
    <row r="152" spans="1:3" x14ac:dyDescent="0.25">
      <c r="A152" s="6">
        <v>5150001</v>
      </c>
      <c r="B152" s="7" t="s">
        <v>299</v>
      </c>
      <c r="C152" s="5">
        <v>11669.43</v>
      </c>
    </row>
    <row r="153" spans="1:3" x14ac:dyDescent="0.25">
      <c r="A153" s="6">
        <v>5150001</v>
      </c>
      <c r="B153" s="7" t="s">
        <v>299</v>
      </c>
      <c r="C153" s="5">
        <v>11669.43</v>
      </c>
    </row>
    <row r="154" spans="1:3" x14ac:dyDescent="0.25">
      <c r="A154" s="6">
        <v>5150001</v>
      </c>
      <c r="B154" s="7" t="s">
        <v>299</v>
      </c>
      <c r="C154" s="5">
        <v>11669.43</v>
      </c>
    </row>
    <row r="155" spans="1:3" x14ac:dyDescent="0.25">
      <c r="A155" s="6">
        <v>5150001</v>
      </c>
      <c r="B155" s="7" t="s">
        <v>1120</v>
      </c>
      <c r="C155" s="5">
        <v>10548.22</v>
      </c>
    </row>
    <row r="156" spans="1:3" x14ac:dyDescent="0.25">
      <c r="A156" s="6">
        <v>5150001</v>
      </c>
      <c r="B156" s="7" t="s">
        <v>1120</v>
      </c>
      <c r="C156" s="5">
        <v>10548.22</v>
      </c>
    </row>
    <row r="157" spans="1:3" x14ac:dyDescent="0.25">
      <c r="A157" s="6">
        <v>5150001</v>
      </c>
      <c r="B157" s="7" t="s">
        <v>1120</v>
      </c>
      <c r="C157" s="5">
        <v>10548.22</v>
      </c>
    </row>
    <row r="158" spans="1:3" x14ac:dyDescent="0.25">
      <c r="A158" s="6">
        <v>5150001</v>
      </c>
      <c r="B158" s="7" t="s">
        <v>1120</v>
      </c>
      <c r="C158" s="5">
        <v>10548.22</v>
      </c>
    </row>
    <row r="159" spans="1:3" x14ac:dyDescent="0.25">
      <c r="A159" s="6">
        <v>5150001</v>
      </c>
      <c r="B159" s="7" t="s">
        <v>1120</v>
      </c>
      <c r="C159" s="5">
        <v>10548.22</v>
      </c>
    </row>
    <row r="160" spans="1:3" x14ac:dyDescent="0.25">
      <c r="A160" s="6">
        <v>5150001</v>
      </c>
      <c r="B160" s="7" t="s">
        <v>1120</v>
      </c>
      <c r="C160" s="5">
        <v>10548.22</v>
      </c>
    </row>
    <row r="161" spans="1:3" x14ac:dyDescent="0.25">
      <c r="A161" s="6">
        <v>5660001</v>
      </c>
      <c r="B161" s="2" t="s">
        <v>725</v>
      </c>
      <c r="C161" s="5">
        <v>79460</v>
      </c>
    </row>
    <row r="162" spans="1:3" x14ac:dyDescent="0.25">
      <c r="A162" s="6">
        <v>56600036</v>
      </c>
      <c r="B162" s="2" t="s">
        <v>797</v>
      </c>
      <c r="C162" s="5">
        <v>90578.2</v>
      </c>
    </row>
    <row r="163" spans="1:3" x14ac:dyDescent="0.25">
      <c r="A163" s="6">
        <v>56600036</v>
      </c>
      <c r="B163" s="2" t="s">
        <v>797</v>
      </c>
      <c r="C163" s="5">
        <v>90578.2</v>
      </c>
    </row>
    <row r="164" spans="1:3" x14ac:dyDescent="0.25">
      <c r="A164" s="6">
        <v>56600037</v>
      </c>
      <c r="B164" s="2" t="s">
        <v>798</v>
      </c>
      <c r="C164" s="5">
        <v>59269.9</v>
      </c>
    </row>
    <row r="165" spans="1:3" x14ac:dyDescent="0.25">
      <c r="A165" s="6">
        <v>5150001</v>
      </c>
      <c r="B165" s="7" t="s">
        <v>614</v>
      </c>
      <c r="C165" s="5">
        <v>7926.95</v>
      </c>
    </row>
    <row r="166" spans="1:3" x14ac:dyDescent="0.25">
      <c r="A166" s="6">
        <v>5150001</v>
      </c>
      <c r="B166" s="7" t="s">
        <v>614</v>
      </c>
      <c r="C166" s="5">
        <v>7926.95</v>
      </c>
    </row>
    <row r="167" spans="1:3" x14ac:dyDescent="0.25">
      <c r="A167" s="12">
        <v>5150001</v>
      </c>
      <c r="B167" s="11" t="s">
        <v>244</v>
      </c>
      <c r="C167" s="3">
        <v>870</v>
      </c>
    </row>
    <row r="168" spans="1:3" x14ac:dyDescent="0.25">
      <c r="A168" s="12">
        <v>5150001</v>
      </c>
      <c r="B168" s="11" t="s">
        <v>244</v>
      </c>
      <c r="C168" s="3">
        <v>870</v>
      </c>
    </row>
    <row r="169" spans="1:3" x14ac:dyDescent="0.25">
      <c r="A169" s="4">
        <v>5150001</v>
      </c>
      <c r="B169" s="2" t="s">
        <v>271</v>
      </c>
      <c r="C169" s="3">
        <v>13334.2</v>
      </c>
    </row>
    <row r="170" spans="1:3" x14ac:dyDescent="0.25">
      <c r="A170" s="4">
        <v>5150001</v>
      </c>
      <c r="B170" s="2" t="s">
        <v>271</v>
      </c>
      <c r="C170" s="3">
        <v>13334.2</v>
      </c>
    </row>
    <row r="171" spans="1:3" x14ac:dyDescent="0.25">
      <c r="A171" s="4">
        <v>5150001</v>
      </c>
      <c r="B171" s="2" t="s">
        <v>109</v>
      </c>
      <c r="C171" s="3">
        <f t="shared" ref="C171:C220" si="1">10505*1.16</f>
        <v>12185.8</v>
      </c>
    </row>
    <row r="172" spans="1:3" x14ac:dyDescent="0.25">
      <c r="A172" s="4">
        <v>5150001</v>
      </c>
      <c r="B172" s="2" t="s">
        <v>109</v>
      </c>
      <c r="C172" s="3">
        <f t="shared" si="1"/>
        <v>12185.8</v>
      </c>
    </row>
    <row r="173" spans="1:3" x14ac:dyDescent="0.25">
      <c r="A173" s="4">
        <v>5150001</v>
      </c>
      <c r="B173" s="2" t="s">
        <v>109</v>
      </c>
      <c r="C173" s="3">
        <f t="shared" si="1"/>
        <v>12185.8</v>
      </c>
    </row>
    <row r="174" spans="1:3" x14ac:dyDescent="0.25">
      <c r="A174" s="4">
        <v>5150001</v>
      </c>
      <c r="B174" s="2" t="s">
        <v>109</v>
      </c>
      <c r="C174" s="3">
        <f t="shared" si="1"/>
        <v>12185.8</v>
      </c>
    </row>
    <row r="175" spans="1:3" x14ac:dyDescent="0.25">
      <c r="A175" s="4">
        <v>5150001</v>
      </c>
      <c r="B175" s="2" t="s">
        <v>109</v>
      </c>
      <c r="C175" s="3">
        <f t="shared" si="1"/>
        <v>12185.8</v>
      </c>
    </row>
    <row r="176" spans="1:3" x14ac:dyDescent="0.25">
      <c r="A176" s="4">
        <v>5150001</v>
      </c>
      <c r="B176" s="2" t="s">
        <v>109</v>
      </c>
      <c r="C176" s="3">
        <f t="shared" si="1"/>
        <v>12185.8</v>
      </c>
    </row>
    <row r="177" spans="1:3" x14ac:dyDescent="0.25">
      <c r="A177" s="4">
        <v>5150001</v>
      </c>
      <c r="B177" s="2" t="s">
        <v>109</v>
      </c>
      <c r="C177" s="3">
        <f t="shared" si="1"/>
        <v>12185.8</v>
      </c>
    </row>
    <row r="178" spans="1:3" x14ac:dyDescent="0.25">
      <c r="A178" s="4">
        <v>5150001</v>
      </c>
      <c r="B178" s="2" t="s">
        <v>109</v>
      </c>
      <c r="C178" s="3">
        <f t="shared" si="1"/>
        <v>12185.8</v>
      </c>
    </row>
    <row r="179" spans="1:3" x14ac:dyDescent="0.25">
      <c r="A179" s="4">
        <v>5150001</v>
      </c>
      <c r="B179" s="2" t="s">
        <v>109</v>
      </c>
      <c r="C179" s="3">
        <f t="shared" si="1"/>
        <v>12185.8</v>
      </c>
    </row>
    <row r="180" spans="1:3" x14ac:dyDescent="0.25">
      <c r="A180" s="4">
        <v>5150001</v>
      </c>
      <c r="B180" s="2" t="s">
        <v>109</v>
      </c>
      <c r="C180" s="3">
        <f t="shared" si="1"/>
        <v>12185.8</v>
      </c>
    </row>
    <row r="181" spans="1:3" x14ac:dyDescent="0.25">
      <c r="A181" s="4">
        <v>5150001</v>
      </c>
      <c r="B181" s="2" t="s">
        <v>109</v>
      </c>
      <c r="C181" s="3">
        <f t="shared" si="1"/>
        <v>12185.8</v>
      </c>
    </row>
    <row r="182" spans="1:3" x14ac:dyDescent="0.25">
      <c r="A182" s="4">
        <v>5150001</v>
      </c>
      <c r="B182" s="2" t="s">
        <v>109</v>
      </c>
      <c r="C182" s="3">
        <f t="shared" si="1"/>
        <v>12185.8</v>
      </c>
    </row>
    <row r="183" spans="1:3" x14ac:dyDescent="0.25">
      <c r="A183" s="4">
        <v>5150001</v>
      </c>
      <c r="B183" s="2" t="s">
        <v>109</v>
      </c>
      <c r="C183" s="3">
        <f t="shared" si="1"/>
        <v>12185.8</v>
      </c>
    </row>
    <row r="184" spans="1:3" x14ac:dyDescent="0.25">
      <c r="A184" s="4">
        <v>5150001</v>
      </c>
      <c r="B184" s="2" t="s">
        <v>109</v>
      </c>
      <c r="C184" s="3">
        <f t="shared" si="1"/>
        <v>12185.8</v>
      </c>
    </row>
    <row r="185" spans="1:3" x14ac:dyDescent="0.25">
      <c r="A185" s="4">
        <v>5150001</v>
      </c>
      <c r="B185" s="2" t="s">
        <v>109</v>
      </c>
      <c r="C185" s="3">
        <f t="shared" si="1"/>
        <v>12185.8</v>
      </c>
    </row>
    <row r="186" spans="1:3" x14ac:dyDescent="0.25">
      <c r="A186" s="4">
        <v>5150001</v>
      </c>
      <c r="B186" s="2" t="s">
        <v>109</v>
      </c>
      <c r="C186" s="3">
        <f t="shared" si="1"/>
        <v>12185.8</v>
      </c>
    </row>
    <row r="187" spans="1:3" x14ac:dyDescent="0.25">
      <c r="A187" s="4">
        <v>5150001</v>
      </c>
      <c r="B187" s="2" t="s">
        <v>109</v>
      </c>
      <c r="C187" s="3">
        <f t="shared" si="1"/>
        <v>12185.8</v>
      </c>
    </row>
    <row r="188" spans="1:3" x14ac:dyDescent="0.25">
      <c r="A188" s="4">
        <v>5150001</v>
      </c>
      <c r="B188" s="2" t="s">
        <v>109</v>
      </c>
      <c r="C188" s="3">
        <f t="shared" si="1"/>
        <v>12185.8</v>
      </c>
    </row>
    <row r="189" spans="1:3" x14ac:dyDescent="0.25">
      <c r="A189" s="4">
        <v>5150001</v>
      </c>
      <c r="B189" s="2" t="s">
        <v>109</v>
      </c>
      <c r="C189" s="3">
        <f t="shared" si="1"/>
        <v>12185.8</v>
      </c>
    </row>
    <row r="190" spans="1:3" x14ac:dyDescent="0.25">
      <c r="A190" s="4">
        <v>5150001</v>
      </c>
      <c r="B190" s="2" t="s">
        <v>109</v>
      </c>
      <c r="C190" s="3">
        <f t="shared" si="1"/>
        <v>12185.8</v>
      </c>
    </row>
    <row r="191" spans="1:3" x14ac:dyDescent="0.25">
      <c r="A191" s="4">
        <v>5150001</v>
      </c>
      <c r="B191" s="2" t="s">
        <v>109</v>
      </c>
      <c r="C191" s="3">
        <f t="shared" si="1"/>
        <v>12185.8</v>
      </c>
    </row>
    <row r="192" spans="1:3" x14ac:dyDescent="0.25">
      <c r="A192" s="4">
        <v>5150001</v>
      </c>
      <c r="B192" s="2" t="s">
        <v>109</v>
      </c>
      <c r="C192" s="3">
        <f t="shared" si="1"/>
        <v>12185.8</v>
      </c>
    </row>
    <row r="193" spans="1:3" x14ac:dyDescent="0.25">
      <c r="A193" s="4">
        <v>5150001</v>
      </c>
      <c r="B193" s="2" t="s">
        <v>109</v>
      </c>
      <c r="C193" s="3">
        <f t="shared" si="1"/>
        <v>12185.8</v>
      </c>
    </row>
    <row r="194" spans="1:3" x14ac:dyDescent="0.25">
      <c r="A194" s="4">
        <v>5150001</v>
      </c>
      <c r="B194" s="2" t="s">
        <v>109</v>
      </c>
      <c r="C194" s="3">
        <f t="shared" si="1"/>
        <v>12185.8</v>
      </c>
    </row>
    <row r="195" spans="1:3" x14ac:dyDescent="0.25">
      <c r="A195" s="4">
        <v>5150001</v>
      </c>
      <c r="B195" s="2" t="s">
        <v>109</v>
      </c>
      <c r="C195" s="3">
        <f t="shared" si="1"/>
        <v>12185.8</v>
      </c>
    </row>
    <row r="196" spans="1:3" x14ac:dyDescent="0.25">
      <c r="A196" s="4">
        <v>5150001</v>
      </c>
      <c r="B196" s="2" t="s">
        <v>109</v>
      </c>
      <c r="C196" s="3">
        <f t="shared" si="1"/>
        <v>12185.8</v>
      </c>
    </row>
    <row r="197" spans="1:3" x14ac:dyDescent="0.25">
      <c r="A197" s="4">
        <v>5150001</v>
      </c>
      <c r="B197" s="2" t="s">
        <v>109</v>
      </c>
      <c r="C197" s="3">
        <f t="shared" si="1"/>
        <v>12185.8</v>
      </c>
    </row>
    <row r="198" spans="1:3" x14ac:dyDescent="0.25">
      <c r="A198" s="4">
        <v>5150001</v>
      </c>
      <c r="B198" s="2" t="s">
        <v>109</v>
      </c>
      <c r="C198" s="3">
        <f t="shared" si="1"/>
        <v>12185.8</v>
      </c>
    </row>
    <row r="199" spans="1:3" x14ac:dyDescent="0.25">
      <c r="A199" s="4">
        <v>5150001</v>
      </c>
      <c r="B199" s="2" t="s">
        <v>109</v>
      </c>
      <c r="C199" s="3">
        <f t="shared" si="1"/>
        <v>12185.8</v>
      </c>
    </row>
    <row r="200" spans="1:3" x14ac:dyDescent="0.25">
      <c r="A200" s="4">
        <v>5150001</v>
      </c>
      <c r="B200" s="2" t="s">
        <v>109</v>
      </c>
      <c r="C200" s="3">
        <f t="shared" si="1"/>
        <v>12185.8</v>
      </c>
    </row>
    <row r="201" spans="1:3" x14ac:dyDescent="0.25">
      <c r="A201" s="4">
        <v>5150001</v>
      </c>
      <c r="B201" s="2" t="s">
        <v>109</v>
      </c>
      <c r="C201" s="3">
        <f t="shared" si="1"/>
        <v>12185.8</v>
      </c>
    </row>
    <row r="202" spans="1:3" x14ac:dyDescent="0.25">
      <c r="A202" s="4">
        <v>5150001</v>
      </c>
      <c r="B202" s="2" t="s">
        <v>109</v>
      </c>
      <c r="C202" s="3">
        <f t="shared" si="1"/>
        <v>12185.8</v>
      </c>
    </row>
    <row r="203" spans="1:3" x14ac:dyDescent="0.25">
      <c r="A203" s="4">
        <v>5150001</v>
      </c>
      <c r="B203" s="2" t="s">
        <v>109</v>
      </c>
      <c r="C203" s="3">
        <f t="shared" si="1"/>
        <v>12185.8</v>
      </c>
    </row>
    <row r="204" spans="1:3" x14ac:dyDescent="0.25">
      <c r="A204" s="4">
        <v>5150001</v>
      </c>
      <c r="B204" s="2" t="s">
        <v>109</v>
      </c>
      <c r="C204" s="3">
        <f t="shared" si="1"/>
        <v>12185.8</v>
      </c>
    </row>
    <row r="205" spans="1:3" x14ac:dyDescent="0.25">
      <c r="A205" s="4">
        <v>5150001</v>
      </c>
      <c r="B205" s="2" t="s">
        <v>109</v>
      </c>
      <c r="C205" s="3">
        <f t="shared" si="1"/>
        <v>12185.8</v>
      </c>
    </row>
    <row r="206" spans="1:3" x14ac:dyDescent="0.25">
      <c r="A206" s="4">
        <v>5150001</v>
      </c>
      <c r="B206" s="2" t="s">
        <v>109</v>
      </c>
      <c r="C206" s="3">
        <f t="shared" si="1"/>
        <v>12185.8</v>
      </c>
    </row>
    <row r="207" spans="1:3" x14ac:dyDescent="0.25">
      <c r="A207" s="4">
        <v>5150001</v>
      </c>
      <c r="B207" s="2" t="s">
        <v>109</v>
      </c>
      <c r="C207" s="3">
        <f t="shared" si="1"/>
        <v>12185.8</v>
      </c>
    </row>
    <row r="208" spans="1:3" x14ac:dyDescent="0.25">
      <c r="A208" s="4">
        <v>5150001</v>
      </c>
      <c r="B208" s="2" t="s">
        <v>109</v>
      </c>
      <c r="C208" s="3">
        <f t="shared" si="1"/>
        <v>12185.8</v>
      </c>
    </row>
    <row r="209" spans="1:3" x14ac:dyDescent="0.25">
      <c r="A209" s="4">
        <v>5150001</v>
      </c>
      <c r="B209" s="2" t="s">
        <v>109</v>
      </c>
      <c r="C209" s="3">
        <f t="shared" si="1"/>
        <v>12185.8</v>
      </c>
    </row>
    <row r="210" spans="1:3" x14ac:dyDescent="0.25">
      <c r="A210" s="4">
        <v>5150001</v>
      </c>
      <c r="B210" s="2" t="s">
        <v>109</v>
      </c>
      <c r="C210" s="3">
        <f t="shared" si="1"/>
        <v>12185.8</v>
      </c>
    </row>
    <row r="211" spans="1:3" x14ac:dyDescent="0.25">
      <c r="A211" s="4">
        <v>5150001</v>
      </c>
      <c r="B211" s="2" t="s">
        <v>109</v>
      </c>
      <c r="C211" s="3">
        <f t="shared" si="1"/>
        <v>12185.8</v>
      </c>
    </row>
    <row r="212" spans="1:3" x14ac:dyDescent="0.25">
      <c r="A212" s="4">
        <v>5150001</v>
      </c>
      <c r="B212" s="2" t="s">
        <v>109</v>
      </c>
      <c r="C212" s="3">
        <f t="shared" si="1"/>
        <v>12185.8</v>
      </c>
    </row>
    <row r="213" spans="1:3" x14ac:dyDescent="0.25">
      <c r="A213" s="4">
        <v>5150001</v>
      </c>
      <c r="B213" s="2" t="s">
        <v>109</v>
      </c>
      <c r="C213" s="3">
        <f t="shared" si="1"/>
        <v>12185.8</v>
      </c>
    </row>
    <row r="214" spans="1:3" x14ac:dyDescent="0.25">
      <c r="A214" s="4">
        <v>5150001</v>
      </c>
      <c r="B214" s="2" t="s">
        <v>109</v>
      </c>
      <c r="C214" s="3">
        <f t="shared" si="1"/>
        <v>12185.8</v>
      </c>
    </row>
    <row r="215" spans="1:3" x14ac:dyDescent="0.25">
      <c r="A215" s="4">
        <v>5150001</v>
      </c>
      <c r="B215" s="2" t="s">
        <v>109</v>
      </c>
      <c r="C215" s="3">
        <f t="shared" si="1"/>
        <v>12185.8</v>
      </c>
    </row>
    <row r="216" spans="1:3" x14ac:dyDescent="0.25">
      <c r="A216" s="4">
        <v>5150001</v>
      </c>
      <c r="B216" s="2" t="s">
        <v>109</v>
      </c>
      <c r="C216" s="3">
        <f t="shared" si="1"/>
        <v>12185.8</v>
      </c>
    </row>
    <row r="217" spans="1:3" x14ac:dyDescent="0.25">
      <c r="A217" s="4">
        <v>5150001</v>
      </c>
      <c r="B217" s="2" t="s">
        <v>109</v>
      </c>
      <c r="C217" s="3">
        <f t="shared" si="1"/>
        <v>12185.8</v>
      </c>
    </row>
    <row r="218" spans="1:3" x14ac:dyDescent="0.25">
      <c r="A218" s="4">
        <v>5150001</v>
      </c>
      <c r="B218" s="2" t="s">
        <v>109</v>
      </c>
      <c r="C218" s="3">
        <f t="shared" si="1"/>
        <v>12185.8</v>
      </c>
    </row>
    <row r="219" spans="1:3" x14ac:dyDescent="0.25">
      <c r="A219" s="4">
        <v>5150001</v>
      </c>
      <c r="B219" s="2" t="s">
        <v>109</v>
      </c>
      <c r="C219" s="3">
        <f t="shared" si="1"/>
        <v>12185.8</v>
      </c>
    </row>
    <row r="220" spans="1:3" x14ac:dyDescent="0.25">
      <c r="A220" s="4">
        <v>5150001</v>
      </c>
      <c r="B220" s="2" t="s">
        <v>109</v>
      </c>
      <c r="C220" s="3">
        <f t="shared" si="1"/>
        <v>12185.8</v>
      </c>
    </row>
    <row r="221" spans="1:3" x14ac:dyDescent="0.25">
      <c r="A221" s="4">
        <v>5310001</v>
      </c>
      <c r="B221" s="2" t="s">
        <v>367</v>
      </c>
      <c r="C221" s="3">
        <v>4497.91</v>
      </c>
    </row>
    <row r="222" spans="1:3" x14ac:dyDescent="0.25">
      <c r="A222" s="4">
        <v>5290001</v>
      </c>
      <c r="B222" s="2" t="s">
        <v>32</v>
      </c>
      <c r="C222" s="3">
        <v>69422.981499999994</v>
      </c>
    </row>
    <row r="223" spans="1:3" x14ac:dyDescent="0.25">
      <c r="A223" s="4">
        <v>5310001</v>
      </c>
      <c r="B223" s="2" t="s">
        <v>19</v>
      </c>
      <c r="C223" s="3">
        <v>49306.64</v>
      </c>
    </row>
    <row r="224" spans="1:3" x14ac:dyDescent="0.25">
      <c r="A224" s="4">
        <v>5670001</v>
      </c>
      <c r="B224" s="2" t="s">
        <v>451</v>
      </c>
      <c r="C224" s="3">
        <v>8855</v>
      </c>
    </row>
    <row r="225" spans="1:3" x14ac:dyDescent="0.25">
      <c r="A225" s="6">
        <v>5190001</v>
      </c>
      <c r="B225" s="7" t="s">
        <v>716</v>
      </c>
      <c r="C225" s="9">
        <v>5086.6000000000004</v>
      </c>
    </row>
    <row r="226" spans="1:3" x14ac:dyDescent="0.25">
      <c r="A226" s="6">
        <v>569002</v>
      </c>
      <c r="B226" s="2" t="s">
        <v>800</v>
      </c>
      <c r="C226" s="3">
        <v>10092</v>
      </c>
    </row>
    <row r="227" spans="1:3" x14ac:dyDescent="0.25">
      <c r="A227" s="12">
        <v>5150001</v>
      </c>
      <c r="B227" s="11" t="s">
        <v>298</v>
      </c>
      <c r="C227" s="3">
        <v>747.5</v>
      </c>
    </row>
    <row r="228" spans="1:3" x14ac:dyDescent="0.25">
      <c r="A228" s="12">
        <v>5150001</v>
      </c>
      <c r="B228" s="11" t="s">
        <v>247</v>
      </c>
      <c r="C228" s="3">
        <v>319</v>
      </c>
    </row>
    <row r="229" spans="1:3" x14ac:dyDescent="0.25">
      <c r="A229" s="4">
        <v>5150001</v>
      </c>
      <c r="B229" s="2" t="s">
        <v>1121</v>
      </c>
      <c r="C229" s="3">
        <v>7099.2</v>
      </c>
    </row>
    <row r="230" spans="1:3" x14ac:dyDescent="0.25">
      <c r="A230" s="4">
        <v>5310001</v>
      </c>
      <c r="B230" s="2" t="s">
        <v>547</v>
      </c>
      <c r="C230" s="3">
        <v>33055.57</v>
      </c>
    </row>
    <row r="231" spans="1:3" x14ac:dyDescent="0.25">
      <c r="A231" s="4">
        <v>5150001</v>
      </c>
      <c r="B231" s="2" t="s">
        <v>149</v>
      </c>
      <c r="C231" s="3">
        <v>24000.400000000001</v>
      </c>
    </row>
    <row r="232" spans="1:3" x14ac:dyDescent="0.25">
      <c r="A232" s="12">
        <v>5190001</v>
      </c>
      <c r="B232" s="11" t="s">
        <v>126</v>
      </c>
      <c r="C232" s="3">
        <v>8006.32</v>
      </c>
    </row>
    <row r="233" spans="1:3" x14ac:dyDescent="0.25">
      <c r="A233" s="12">
        <v>5190001</v>
      </c>
      <c r="B233" s="11" t="s">
        <v>126</v>
      </c>
      <c r="C233" s="3">
        <v>8006.32</v>
      </c>
    </row>
    <row r="234" spans="1:3" x14ac:dyDescent="0.25">
      <c r="A234" s="4">
        <v>5190001</v>
      </c>
      <c r="B234" s="2" t="s">
        <v>117</v>
      </c>
      <c r="C234" s="3">
        <v>1397.8</v>
      </c>
    </row>
    <row r="235" spans="1:3" x14ac:dyDescent="0.25">
      <c r="A235" s="4">
        <v>5190001</v>
      </c>
      <c r="B235" s="2" t="s">
        <v>117</v>
      </c>
      <c r="C235" s="3">
        <v>1397.8</v>
      </c>
    </row>
    <row r="236" spans="1:3" x14ac:dyDescent="0.25">
      <c r="A236" s="4">
        <v>5290001</v>
      </c>
      <c r="B236" s="2" t="s">
        <v>502</v>
      </c>
      <c r="C236" s="3">
        <v>5028.08</v>
      </c>
    </row>
    <row r="237" spans="1:3" x14ac:dyDescent="0.25">
      <c r="A237" s="4">
        <v>5670001</v>
      </c>
      <c r="B237" s="11" t="s">
        <v>208</v>
      </c>
      <c r="C237" s="3">
        <v>4934</v>
      </c>
    </row>
    <row r="238" spans="1:3" x14ac:dyDescent="0.25">
      <c r="A238" s="4">
        <v>5150001</v>
      </c>
      <c r="B238" s="2" t="s">
        <v>476</v>
      </c>
      <c r="C238" s="3">
        <v>14605</v>
      </c>
    </row>
    <row r="239" spans="1:3" x14ac:dyDescent="0.25">
      <c r="A239" s="4">
        <v>5150001</v>
      </c>
      <c r="B239" s="11" t="s">
        <v>226</v>
      </c>
      <c r="C239" s="3">
        <v>815</v>
      </c>
    </row>
    <row r="240" spans="1:3" x14ac:dyDescent="0.25">
      <c r="A240" s="4">
        <v>5150001</v>
      </c>
      <c r="B240" s="2" t="s">
        <v>165</v>
      </c>
      <c r="C240" s="3">
        <v>11346.99</v>
      </c>
    </row>
    <row r="241" spans="1:3" x14ac:dyDescent="0.25">
      <c r="A241" s="4">
        <v>5150001</v>
      </c>
      <c r="B241" s="2" t="s">
        <v>165</v>
      </c>
      <c r="C241" s="3">
        <v>11346.99</v>
      </c>
    </row>
    <row r="242" spans="1:3" x14ac:dyDescent="0.25">
      <c r="A242" s="4">
        <v>5150001</v>
      </c>
      <c r="B242" s="2" t="s">
        <v>165</v>
      </c>
      <c r="C242" s="3">
        <v>11346.99</v>
      </c>
    </row>
    <row r="243" spans="1:3" x14ac:dyDescent="0.25">
      <c r="A243" s="4">
        <v>5150001</v>
      </c>
      <c r="B243" s="2" t="s">
        <v>165</v>
      </c>
      <c r="C243" s="3">
        <v>11346.99</v>
      </c>
    </row>
    <row r="244" spans="1:3" x14ac:dyDescent="0.25">
      <c r="A244" s="4">
        <v>5150001</v>
      </c>
      <c r="B244" s="2" t="s">
        <v>165</v>
      </c>
      <c r="C244" s="3">
        <v>11346.99</v>
      </c>
    </row>
    <row r="245" spans="1:3" x14ac:dyDescent="0.25">
      <c r="A245" s="4">
        <v>5290001</v>
      </c>
      <c r="B245" s="2" t="s">
        <v>87</v>
      </c>
      <c r="C245" s="3">
        <v>68425</v>
      </c>
    </row>
    <row r="246" spans="1:3" x14ac:dyDescent="0.25">
      <c r="A246" s="4">
        <v>5290001</v>
      </c>
      <c r="B246" s="2" t="s">
        <v>87</v>
      </c>
      <c r="C246" s="3">
        <v>68425</v>
      </c>
    </row>
    <row r="247" spans="1:3" x14ac:dyDescent="0.25">
      <c r="A247" s="4">
        <v>5290001</v>
      </c>
      <c r="B247" s="2" t="s">
        <v>87</v>
      </c>
      <c r="C247" s="3">
        <v>68425</v>
      </c>
    </row>
    <row r="248" spans="1:3" x14ac:dyDescent="0.25">
      <c r="A248" s="4">
        <v>5290001</v>
      </c>
      <c r="B248" s="2" t="s">
        <v>87</v>
      </c>
      <c r="C248" s="3">
        <v>68425</v>
      </c>
    </row>
    <row r="249" spans="1:3" x14ac:dyDescent="0.25">
      <c r="A249" s="4">
        <v>5290001</v>
      </c>
      <c r="B249" s="2" t="s">
        <v>87</v>
      </c>
      <c r="C249" s="3">
        <v>68425</v>
      </c>
    </row>
    <row r="250" spans="1:3" x14ac:dyDescent="0.25">
      <c r="A250" s="6">
        <v>52900051</v>
      </c>
      <c r="B250" s="2" t="s">
        <v>785</v>
      </c>
      <c r="C250" s="3">
        <v>16820</v>
      </c>
    </row>
    <row r="251" spans="1:3" x14ac:dyDescent="0.25">
      <c r="A251" s="6">
        <v>52900051</v>
      </c>
      <c r="B251" s="2" t="s">
        <v>785</v>
      </c>
      <c r="C251" s="3">
        <v>16820</v>
      </c>
    </row>
    <row r="252" spans="1:3" x14ac:dyDescent="0.25">
      <c r="A252" s="6">
        <v>5410005</v>
      </c>
      <c r="B252" s="2" t="s">
        <v>806</v>
      </c>
      <c r="C252" s="3">
        <v>176700</v>
      </c>
    </row>
    <row r="253" spans="1:3" x14ac:dyDescent="0.25">
      <c r="A253" s="4">
        <v>5310001</v>
      </c>
      <c r="B253" s="2" t="s">
        <v>313</v>
      </c>
      <c r="C253" s="3">
        <v>13224.999999999998</v>
      </c>
    </row>
    <row r="254" spans="1:3" x14ac:dyDescent="0.25">
      <c r="A254" s="4">
        <v>5310001</v>
      </c>
      <c r="B254" s="2" t="s">
        <v>314</v>
      </c>
      <c r="C254" s="3">
        <v>22770</v>
      </c>
    </row>
    <row r="255" spans="1:3" x14ac:dyDescent="0.25">
      <c r="A255" s="4">
        <v>5650001</v>
      </c>
      <c r="B255" s="11" t="s">
        <v>265</v>
      </c>
      <c r="C255" s="3">
        <v>35376.68</v>
      </c>
    </row>
    <row r="256" spans="1:3" x14ac:dyDescent="0.25">
      <c r="A256" s="4">
        <v>5650001</v>
      </c>
      <c r="B256" s="11" t="s">
        <v>265</v>
      </c>
      <c r="C256" s="3">
        <v>35376.68</v>
      </c>
    </row>
    <row r="257" spans="1:3" x14ac:dyDescent="0.25">
      <c r="A257" s="6">
        <v>5670013</v>
      </c>
      <c r="B257" s="2" t="s">
        <v>829</v>
      </c>
      <c r="C257" s="3">
        <v>13597.07</v>
      </c>
    </row>
    <row r="258" spans="1:3" x14ac:dyDescent="0.25">
      <c r="A258" s="4">
        <v>5110001</v>
      </c>
      <c r="B258" s="2" t="s">
        <v>431</v>
      </c>
      <c r="C258" s="3">
        <v>2005.6</v>
      </c>
    </row>
    <row r="259" spans="1:3" x14ac:dyDescent="0.25">
      <c r="A259" s="12">
        <v>5110001</v>
      </c>
      <c r="B259" s="11" t="s">
        <v>177</v>
      </c>
      <c r="C259" s="5">
        <v>3259.6</v>
      </c>
    </row>
    <row r="260" spans="1:3" x14ac:dyDescent="0.25">
      <c r="A260" s="12">
        <v>5110001</v>
      </c>
      <c r="B260" s="11" t="s">
        <v>177</v>
      </c>
      <c r="C260" s="5">
        <v>3259.6</v>
      </c>
    </row>
    <row r="261" spans="1:3" x14ac:dyDescent="0.25">
      <c r="A261" s="12">
        <v>5110001</v>
      </c>
      <c r="B261" s="11" t="s">
        <v>177</v>
      </c>
      <c r="C261" s="5">
        <v>3259.6</v>
      </c>
    </row>
    <row r="262" spans="1:3" x14ac:dyDescent="0.25">
      <c r="A262" s="12">
        <v>5110001</v>
      </c>
      <c r="B262" s="11" t="s">
        <v>177</v>
      </c>
      <c r="C262" s="5">
        <v>3259.6</v>
      </c>
    </row>
    <row r="263" spans="1:3" x14ac:dyDescent="0.25">
      <c r="A263" s="12">
        <v>5110001</v>
      </c>
      <c r="B263" s="11" t="s">
        <v>177</v>
      </c>
      <c r="C263" s="5">
        <v>3259.6</v>
      </c>
    </row>
    <row r="264" spans="1:3" x14ac:dyDescent="0.25">
      <c r="A264" s="12">
        <v>5110001</v>
      </c>
      <c r="B264" s="11" t="s">
        <v>178</v>
      </c>
      <c r="C264" s="5">
        <v>2047.3999999999999</v>
      </c>
    </row>
    <row r="265" spans="1:3" x14ac:dyDescent="0.25">
      <c r="A265" s="12">
        <v>5110001</v>
      </c>
      <c r="B265" s="11" t="s">
        <v>178</v>
      </c>
      <c r="C265" s="5">
        <v>2047.3999999999999</v>
      </c>
    </row>
    <row r="266" spans="1:3" x14ac:dyDescent="0.25">
      <c r="A266" s="12">
        <v>5110001</v>
      </c>
      <c r="B266" s="11" t="s">
        <v>178</v>
      </c>
      <c r="C266" s="5">
        <v>2047.3999999999999</v>
      </c>
    </row>
    <row r="267" spans="1:3" x14ac:dyDescent="0.25">
      <c r="A267" s="12">
        <v>5110001</v>
      </c>
      <c r="B267" s="11" t="s">
        <v>178</v>
      </c>
      <c r="C267" s="5">
        <v>2047.3999999999999</v>
      </c>
    </row>
    <row r="268" spans="1:3" x14ac:dyDescent="0.25">
      <c r="A268" s="12">
        <v>5110001</v>
      </c>
      <c r="B268" s="11" t="s">
        <v>178</v>
      </c>
      <c r="C268" s="5">
        <v>2047.3999999999999</v>
      </c>
    </row>
    <row r="269" spans="1:3" x14ac:dyDescent="0.25">
      <c r="A269" s="12">
        <v>5110001</v>
      </c>
      <c r="B269" s="11" t="s">
        <v>178</v>
      </c>
      <c r="C269" s="5">
        <v>2047.3999999999999</v>
      </c>
    </row>
    <row r="270" spans="1:3" x14ac:dyDescent="0.25">
      <c r="A270" s="12">
        <v>5110001</v>
      </c>
      <c r="B270" s="11" t="s">
        <v>178</v>
      </c>
      <c r="C270" s="5">
        <v>2047.3999999999999</v>
      </c>
    </row>
    <row r="271" spans="1:3" x14ac:dyDescent="0.25">
      <c r="A271" s="12">
        <v>5110001</v>
      </c>
      <c r="B271" s="11" t="s">
        <v>178</v>
      </c>
      <c r="C271" s="5">
        <v>2047.3999999999999</v>
      </c>
    </row>
    <row r="272" spans="1:3" x14ac:dyDescent="0.25">
      <c r="A272" s="12">
        <v>5110001</v>
      </c>
      <c r="B272" s="11" t="s">
        <v>178</v>
      </c>
      <c r="C272" s="5">
        <v>2047.3999999999999</v>
      </c>
    </row>
    <row r="273" spans="1:3" x14ac:dyDescent="0.25">
      <c r="A273" s="12">
        <v>5110001</v>
      </c>
      <c r="B273" s="11" t="s">
        <v>178</v>
      </c>
      <c r="C273" s="5">
        <v>2047.3999999999999</v>
      </c>
    </row>
    <row r="274" spans="1:3" x14ac:dyDescent="0.25">
      <c r="A274" s="4">
        <v>5110001</v>
      </c>
      <c r="B274" s="11" t="s">
        <v>232</v>
      </c>
      <c r="C274" s="3">
        <v>5739.1347999999989</v>
      </c>
    </row>
    <row r="275" spans="1:3" x14ac:dyDescent="0.25">
      <c r="A275" s="4">
        <v>5110001</v>
      </c>
      <c r="B275" s="11" t="s">
        <v>232</v>
      </c>
      <c r="C275" s="3">
        <v>5739.1347999999989</v>
      </c>
    </row>
    <row r="276" spans="1:3" x14ac:dyDescent="0.25">
      <c r="A276" s="4">
        <v>5110001</v>
      </c>
      <c r="B276" s="2" t="s">
        <v>382</v>
      </c>
      <c r="C276" s="3">
        <v>1759.4999999999998</v>
      </c>
    </row>
    <row r="277" spans="1:3" x14ac:dyDescent="0.25">
      <c r="A277" s="4">
        <v>5110001</v>
      </c>
      <c r="B277" s="2" t="s">
        <v>382</v>
      </c>
      <c r="C277" s="3">
        <v>1759.4999999999998</v>
      </c>
    </row>
    <row r="278" spans="1:3" x14ac:dyDescent="0.25">
      <c r="A278" s="4">
        <v>5110001</v>
      </c>
      <c r="B278" s="2" t="s">
        <v>382</v>
      </c>
      <c r="C278" s="3">
        <v>1759.4999999999998</v>
      </c>
    </row>
    <row r="279" spans="1:3" x14ac:dyDescent="0.25">
      <c r="A279" s="4">
        <v>5110001</v>
      </c>
      <c r="B279" s="2" t="s">
        <v>382</v>
      </c>
      <c r="C279" s="3">
        <v>1759.4999999999998</v>
      </c>
    </row>
    <row r="280" spans="1:3" x14ac:dyDescent="0.25">
      <c r="A280" s="4">
        <v>5110001</v>
      </c>
      <c r="B280" s="2" t="s">
        <v>383</v>
      </c>
      <c r="C280" s="3">
        <v>2415</v>
      </c>
    </row>
    <row r="281" spans="1:3" x14ac:dyDescent="0.25">
      <c r="A281" s="4">
        <v>5110001</v>
      </c>
      <c r="B281" s="2" t="s">
        <v>383</v>
      </c>
      <c r="C281" s="3">
        <v>2415</v>
      </c>
    </row>
    <row r="282" spans="1:3" x14ac:dyDescent="0.25">
      <c r="A282" s="4">
        <v>5110001</v>
      </c>
      <c r="B282" s="2" t="s">
        <v>383</v>
      </c>
      <c r="C282" s="3">
        <v>2415</v>
      </c>
    </row>
    <row r="283" spans="1:3" x14ac:dyDescent="0.25">
      <c r="A283" s="4">
        <v>5110001</v>
      </c>
      <c r="B283" s="2" t="s">
        <v>383</v>
      </c>
      <c r="C283" s="3">
        <v>2415</v>
      </c>
    </row>
    <row r="284" spans="1:3" x14ac:dyDescent="0.25">
      <c r="A284" s="4">
        <v>5110001</v>
      </c>
      <c r="B284" s="11" t="s">
        <v>231</v>
      </c>
      <c r="C284" s="3">
        <v>5742</v>
      </c>
    </row>
    <row r="285" spans="1:3" x14ac:dyDescent="0.25">
      <c r="A285" s="4">
        <v>5110001</v>
      </c>
      <c r="B285" s="11" t="s">
        <v>231</v>
      </c>
      <c r="C285" s="3">
        <v>5742</v>
      </c>
    </row>
    <row r="286" spans="1:3" x14ac:dyDescent="0.25">
      <c r="A286" s="4">
        <v>5110001</v>
      </c>
      <c r="B286" s="11" t="s">
        <v>231</v>
      </c>
      <c r="C286" s="3">
        <v>5742</v>
      </c>
    </row>
    <row r="287" spans="1:3" x14ac:dyDescent="0.25">
      <c r="A287" s="4">
        <v>5110001</v>
      </c>
      <c r="B287" s="11" t="s">
        <v>231</v>
      </c>
      <c r="C287" s="3">
        <v>5742</v>
      </c>
    </row>
    <row r="288" spans="1:3" x14ac:dyDescent="0.25">
      <c r="A288" s="4">
        <v>5110001</v>
      </c>
      <c r="B288" s="11" t="s">
        <v>231</v>
      </c>
      <c r="C288" s="3">
        <v>5742</v>
      </c>
    </row>
    <row r="289" spans="1:3" x14ac:dyDescent="0.25">
      <c r="A289" s="4">
        <v>5110001</v>
      </c>
      <c r="B289" s="11" t="s">
        <v>231</v>
      </c>
      <c r="C289" s="3">
        <v>5742</v>
      </c>
    </row>
    <row r="290" spans="1:3" x14ac:dyDescent="0.25">
      <c r="A290" s="4">
        <v>5110001</v>
      </c>
      <c r="B290" s="11" t="s">
        <v>231</v>
      </c>
      <c r="C290" s="3">
        <v>5742</v>
      </c>
    </row>
    <row r="291" spans="1:3" x14ac:dyDescent="0.25">
      <c r="A291" s="4">
        <v>5110001</v>
      </c>
      <c r="B291" s="11" t="s">
        <v>231</v>
      </c>
      <c r="C291" s="3">
        <v>5742</v>
      </c>
    </row>
    <row r="292" spans="1:3" x14ac:dyDescent="0.25">
      <c r="A292" s="4">
        <v>5110001</v>
      </c>
      <c r="B292" s="11" t="s">
        <v>231</v>
      </c>
      <c r="C292" s="3">
        <v>5742</v>
      </c>
    </row>
    <row r="293" spans="1:3" x14ac:dyDescent="0.25">
      <c r="A293" s="4">
        <v>5110001</v>
      </c>
      <c r="B293" s="11" t="s">
        <v>231</v>
      </c>
      <c r="C293" s="3">
        <v>5742</v>
      </c>
    </row>
    <row r="294" spans="1:3" x14ac:dyDescent="0.25">
      <c r="A294" s="6">
        <v>511000200</v>
      </c>
      <c r="B294" s="7" t="s">
        <v>687</v>
      </c>
      <c r="C294" s="8">
        <v>106488</v>
      </c>
    </row>
    <row r="295" spans="1:3" x14ac:dyDescent="0.25">
      <c r="A295" s="4">
        <v>5110001</v>
      </c>
      <c r="B295" s="2" t="s">
        <v>1122</v>
      </c>
      <c r="C295" s="3">
        <v>21928.2</v>
      </c>
    </row>
    <row r="296" spans="1:3" x14ac:dyDescent="0.25">
      <c r="A296" s="4">
        <v>5110001</v>
      </c>
      <c r="B296" s="11" t="s">
        <v>181</v>
      </c>
      <c r="C296" s="5">
        <f t="shared" ref="C296:C301" si="2">4947.53*1.16</f>
        <v>5739.1347999999989</v>
      </c>
    </row>
    <row r="297" spans="1:3" x14ac:dyDescent="0.25">
      <c r="A297" s="4">
        <v>5110001</v>
      </c>
      <c r="B297" s="11" t="s">
        <v>181</v>
      </c>
      <c r="C297" s="5">
        <f t="shared" si="2"/>
        <v>5739.1347999999989</v>
      </c>
    </row>
    <row r="298" spans="1:3" x14ac:dyDescent="0.25">
      <c r="A298" s="4">
        <v>5110001</v>
      </c>
      <c r="B298" s="11" t="s">
        <v>181</v>
      </c>
      <c r="C298" s="5">
        <f t="shared" si="2"/>
        <v>5739.1347999999989</v>
      </c>
    </row>
    <row r="299" spans="1:3" x14ac:dyDescent="0.25">
      <c r="A299" s="4">
        <v>5110001</v>
      </c>
      <c r="B299" s="11" t="s">
        <v>181</v>
      </c>
      <c r="C299" s="5">
        <f t="shared" si="2"/>
        <v>5739.1347999999989</v>
      </c>
    </row>
    <row r="300" spans="1:3" x14ac:dyDescent="0.25">
      <c r="A300" s="4">
        <v>5110001</v>
      </c>
      <c r="B300" s="11" t="s">
        <v>181</v>
      </c>
      <c r="C300" s="5">
        <f t="shared" si="2"/>
        <v>5739.1347999999989</v>
      </c>
    </row>
    <row r="301" spans="1:3" x14ac:dyDescent="0.25">
      <c r="A301" s="4">
        <v>5110001</v>
      </c>
      <c r="B301" s="11" t="s">
        <v>181</v>
      </c>
      <c r="C301" s="5">
        <f t="shared" si="2"/>
        <v>5739.1347999999989</v>
      </c>
    </row>
    <row r="302" spans="1:3" x14ac:dyDescent="0.25">
      <c r="A302" s="4">
        <v>5110001</v>
      </c>
      <c r="B302" s="11" t="s">
        <v>238</v>
      </c>
      <c r="C302" s="3">
        <f>4950*1.16</f>
        <v>5742</v>
      </c>
    </row>
    <row r="303" spans="1:3" x14ac:dyDescent="0.25">
      <c r="A303" s="4">
        <v>5110001</v>
      </c>
      <c r="B303" s="11" t="s">
        <v>238</v>
      </c>
      <c r="C303" s="3">
        <f>4950*1.16</f>
        <v>5742</v>
      </c>
    </row>
    <row r="304" spans="1:3" x14ac:dyDescent="0.25">
      <c r="A304" s="4">
        <v>5190001</v>
      </c>
      <c r="B304" s="2" t="s">
        <v>1123</v>
      </c>
      <c r="C304" s="3">
        <v>40878.400000000001</v>
      </c>
    </row>
    <row r="305" spans="1:3" x14ac:dyDescent="0.25">
      <c r="A305" s="4">
        <v>5310001</v>
      </c>
      <c r="B305" s="2" t="s">
        <v>317</v>
      </c>
      <c r="C305" s="3">
        <v>6582.5999999999995</v>
      </c>
    </row>
    <row r="306" spans="1:3" x14ac:dyDescent="0.25">
      <c r="A306" s="4">
        <v>5310001</v>
      </c>
      <c r="B306" s="2" t="s">
        <v>853</v>
      </c>
      <c r="C306" s="3">
        <v>1218</v>
      </c>
    </row>
    <row r="307" spans="1:3" x14ac:dyDescent="0.25">
      <c r="A307" s="4">
        <v>5110001</v>
      </c>
      <c r="B307" s="2" t="s">
        <v>421</v>
      </c>
      <c r="C307" s="3">
        <v>435.18299999999999</v>
      </c>
    </row>
    <row r="308" spans="1:3" x14ac:dyDescent="0.25">
      <c r="A308" s="4">
        <v>5110001</v>
      </c>
      <c r="B308" s="2" t="s">
        <v>421</v>
      </c>
      <c r="C308" s="3">
        <v>435.18299999999999</v>
      </c>
    </row>
    <row r="309" spans="1:3" x14ac:dyDescent="0.25">
      <c r="A309" s="4">
        <v>5110001</v>
      </c>
      <c r="B309" s="2" t="s">
        <v>422</v>
      </c>
      <c r="C309" s="3">
        <v>377.09649999999999</v>
      </c>
    </row>
    <row r="310" spans="1:3" x14ac:dyDescent="0.25">
      <c r="A310" s="4">
        <v>5110001</v>
      </c>
      <c r="B310" s="2" t="s">
        <v>422</v>
      </c>
      <c r="C310" s="3">
        <v>377.09649999999999</v>
      </c>
    </row>
    <row r="311" spans="1:3" x14ac:dyDescent="0.25">
      <c r="A311" s="4">
        <v>5310001</v>
      </c>
      <c r="B311" s="11" t="s">
        <v>58</v>
      </c>
      <c r="C311" s="3">
        <v>4477.6000000000004</v>
      </c>
    </row>
    <row r="312" spans="1:3" x14ac:dyDescent="0.25">
      <c r="A312" s="4">
        <v>5310001</v>
      </c>
      <c r="B312" s="2" t="s">
        <v>156</v>
      </c>
      <c r="C312" s="3">
        <v>17980</v>
      </c>
    </row>
    <row r="313" spans="1:3" x14ac:dyDescent="0.25">
      <c r="A313" s="4">
        <v>5690001</v>
      </c>
      <c r="B313" s="2" t="s">
        <v>143</v>
      </c>
      <c r="C313" s="3">
        <v>2979.99</v>
      </c>
    </row>
    <row r="314" spans="1:3" x14ac:dyDescent="0.25">
      <c r="A314" s="6">
        <v>5670011</v>
      </c>
      <c r="B314" s="2" t="s">
        <v>828</v>
      </c>
      <c r="C314" s="3">
        <v>6437.54</v>
      </c>
    </row>
    <row r="315" spans="1:3" x14ac:dyDescent="0.25">
      <c r="A315" s="4">
        <v>5150001</v>
      </c>
      <c r="B315" s="2" t="s">
        <v>664</v>
      </c>
      <c r="C315" s="3">
        <v>43617.2</v>
      </c>
    </row>
    <row r="316" spans="1:3" x14ac:dyDescent="0.25">
      <c r="A316" s="4">
        <v>5150001</v>
      </c>
      <c r="B316" s="2" t="s">
        <v>665</v>
      </c>
      <c r="C316" s="3">
        <v>347925.27</v>
      </c>
    </row>
    <row r="317" spans="1:3" x14ac:dyDescent="0.25">
      <c r="A317" s="4">
        <v>5150001</v>
      </c>
      <c r="B317" s="2" t="s">
        <v>666</v>
      </c>
      <c r="C317" s="3">
        <v>342720.16</v>
      </c>
    </row>
    <row r="318" spans="1:3" x14ac:dyDescent="0.25">
      <c r="A318" s="4">
        <v>5150001</v>
      </c>
      <c r="B318" s="2" t="s">
        <v>667</v>
      </c>
      <c r="C318" s="3">
        <v>674667.98</v>
      </c>
    </row>
    <row r="319" spans="1:3" x14ac:dyDescent="0.25">
      <c r="A319" s="4">
        <v>5150001</v>
      </c>
      <c r="B319" s="2" t="s">
        <v>668</v>
      </c>
      <c r="C319" s="3">
        <v>1853280.52</v>
      </c>
    </row>
    <row r="320" spans="1:3" x14ac:dyDescent="0.25">
      <c r="A320" s="4">
        <v>5220001</v>
      </c>
      <c r="B320" s="2" t="s">
        <v>446</v>
      </c>
      <c r="C320" s="3">
        <v>5738.5</v>
      </c>
    </row>
    <row r="321" spans="1:3" x14ac:dyDescent="0.25">
      <c r="A321" s="4">
        <v>5220001</v>
      </c>
      <c r="B321" s="2" t="s">
        <v>446</v>
      </c>
      <c r="C321" s="3">
        <v>5738.5</v>
      </c>
    </row>
    <row r="322" spans="1:3" x14ac:dyDescent="0.25">
      <c r="A322" s="4">
        <v>5490001</v>
      </c>
      <c r="B322" s="11" t="s">
        <v>223</v>
      </c>
      <c r="C322" s="3">
        <v>1146.4000000000001</v>
      </c>
    </row>
    <row r="323" spans="1:3" x14ac:dyDescent="0.25">
      <c r="A323" s="6">
        <v>5910001</v>
      </c>
      <c r="B323" s="7" t="s">
        <v>682</v>
      </c>
      <c r="C323" s="8">
        <v>130000</v>
      </c>
    </row>
    <row r="324" spans="1:3" x14ac:dyDescent="0.25">
      <c r="A324" s="6">
        <v>5290001</v>
      </c>
      <c r="B324" s="2" t="s">
        <v>719</v>
      </c>
      <c r="C324" s="9">
        <v>13783.12</v>
      </c>
    </row>
    <row r="325" spans="1:3" x14ac:dyDescent="0.25">
      <c r="A325" s="4">
        <v>5150001</v>
      </c>
      <c r="B325" s="2" t="s">
        <v>637</v>
      </c>
      <c r="C325" s="3">
        <v>3403.2543999999998</v>
      </c>
    </row>
    <row r="326" spans="1:3" x14ac:dyDescent="0.25">
      <c r="A326" s="4">
        <v>5190001</v>
      </c>
      <c r="B326" s="2" t="s">
        <v>145</v>
      </c>
      <c r="C326" s="3">
        <v>6264</v>
      </c>
    </row>
    <row r="327" spans="1:3" x14ac:dyDescent="0.25">
      <c r="A327" s="4">
        <v>5320001</v>
      </c>
      <c r="B327" s="2" t="s">
        <v>73</v>
      </c>
      <c r="C327" s="3">
        <v>3682.9999999999995</v>
      </c>
    </row>
    <row r="328" spans="1:3" x14ac:dyDescent="0.25">
      <c r="A328" s="4">
        <v>5690001</v>
      </c>
      <c r="B328" s="2" t="s">
        <v>287</v>
      </c>
      <c r="C328" s="3">
        <v>40020</v>
      </c>
    </row>
    <row r="329" spans="1:3" x14ac:dyDescent="0.25">
      <c r="A329" s="6">
        <v>51900011</v>
      </c>
      <c r="B329" s="2" t="s">
        <v>799</v>
      </c>
      <c r="C329" s="3">
        <v>18290.88</v>
      </c>
    </row>
    <row r="330" spans="1:3" x14ac:dyDescent="0.25">
      <c r="A330" s="4">
        <v>5150001</v>
      </c>
      <c r="B330" s="2" t="s">
        <v>467</v>
      </c>
      <c r="C330" s="3">
        <v>1107.0934999999999</v>
      </c>
    </row>
    <row r="331" spans="1:3" x14ac:dyDescent="0.25">
      <c r="A331" s="4">
        <v>5150001</v>
      </c>
      <c r="B331" s="2" t="s">
        <v>467</v>
      </c>
      <c r="C331" s="3">
        <v>1107.0934999999999</v>
      </c>
    </row>
    <row r="332" spans="1:3" x14ac:dyDescent="0.25">
      <c r="A332" s="4">
        <v>5150001</v>
      </c>
      <c r="B332" s="2" t="s">
        <v>467</v>
      </c>
      <c r="C332" s="3">
        <v>1107.0934999999999</v>
      </c>
    </row>
    <row r="333" spans="1:3" x14ac:dyDescent="0.25">
      <c r="A333" s="4">
        <v>5150001</v>
      </c>
      <c r="B333" s="2" t="s">
        <v>580</v>
      </c>
      <c r="C333" s="3">
        <v>20978.6</v>
      </c>
    </row>
    <row r="334" spans="1:3" x14ac:dyDescent="0.25">
      <c r="A334" s="4">
        <v>5150001</v>
      </c>
      <c r="B334" s="2" t="s">
        <v>580</v>
      </c>
      <c r="C334" s="3">
        <v>20978.6</v>
      </c>
    </row>
    <row r="335" spans="1:3" x14ac:dyDescent="0.25">
      <c r="A335" s="4">
        <v>5150001</v>
      </c>
      <c r="B335" s="2" t="s">
        <v>580</v>
      </c>
      <c r="C335" s="3">
        <v>20978.6</v>
      </c>
    </row>
    <row r="336" spans="1:3" x14ac:dyDescent="0.25">
      <c r="A336" s="4">
        <v>5190001</v>
      </c>
      <c r="B336" s="2" t="s">
        <v>437</v>
      </c>
      <c r="C336" s="3">
        <v>33522.5</v>
      </c>
    </row>
    <row r="337" spans="1:3" x14ac:dyDescent="0.25">
      <c r="A337" s="4">
        <v>5310001</v>
      </c>
      <c r="B337" s="2" t="s">
        <v>316</v>
      </c>
      <c r="C337" s="3">
        <v>6784.9999999999991</v>
      </c>
    </row>
    <row r="338" spans="1:3" x14ac:dyDescent="0.25">
      <c r="A338" s="4">
        <v>5310001</v>
      </c>
      <c r="B338" s="2" t="s">
        <v>589</v>
      </c>
      <c r="C338" s="3">
        <v>40745.230000000003</v>
      </c>
    </row>
    <row r="339" spans="1:3" x14ac:dyDescent="0.25">
      <c r="A339" s="4">
        <v>5620001</v>
      </c>
      <c r="B339" s="2" t="s">
        <v>447</v>
      </c>
      <c r="C339" s="3">
        <v>5895.42</v>
      </c>
    </row>
    <row r="340" spans="1:3" x14ac:dyDescent="0.25">
      <c r="A340" s="6">
        <v>53100026</v>
      </c>
      <c r="B340" s="2" t="s">
        <v>736</v>
      </c>
      <c r="C340" s="3">
        <v>3100</v>
      </c>
    </row>
    <row r="341" spans="1:3" x14ac:dyDescent="0.25">
      <c r="A341" s="4">
        <v>5110001</v>
      </c>
      <c r="B341" s="2" t="s">
        <v>1124</v>
      </c>
      <c r="C341" s="3">
        <v>647234.88</v>
      </c>
    </row>
    <row r="342" spans="1:3" x14ac:dyDescent="0.25">
      <c r="A342" s="4">
        <v>5150001</v>
      </c>
      <c r="B342" s="2" t="s">
        <v>325</v>
      </c>
      <c r="C342" s="3">
        <v>1229.07</v>
      </c>
    </row>
    <row r="343" spans="1:3" x14ac:dyDescent="0.25">
      <c r="A343" s="4">
        <v>5150001</v>
      </c>
      <c r="B343" s="2" t="s">
        <v>325</v>
      </c>
      <c r="C343" s="3">
        <v>1229.07</v>
      </c>
    </row>
    <row r="344" spans="1:3" x14ac:dyDescent="0.25">
      <c r="A344" s="4">
        <v>5150001</v>
      </c>
      <c r="B344" s="2" t="s">
        <v>325</v>
      </c>
      <c r="C344" s="3">
        <v>1229.07</v>
      </c>
    </row>
    <row r="345" spans="1:3" x14ac:dyDescent="0.25">
      <c r="A345" s="4">
        <v>5150001</v>
      </c>
      <c r="B345" s="2" t="s">
        <v>325</v>
      </c>
      <c r="C345" s="3">
        <v>1229.07</v>
      </c>
    </row>
    <row r="346" spans="1:3" x14ac:dyDescent="0.25">
      <c r="A346" s="4">
        <v>5150001</v>
      </c>
      <c r="B346" s="2" t="s">
        <v>355</v>
      </c>
      <c r="C346" s="3">
        <v>6336.4999999999991</v>
      </c>
    </row>
    <row r="347" spans="1:3" x14ac:dyDescent="0.25">
      <c r="A347" s="4">
        <v>5150001</v>
      </c>
      <c r="B347" s="11" t="s">
        <v>229</v>
      </c>
      <c r="C347" s="3">
        <v>25.9956</v>
      </c>
    </row>
    <row r="348" spans="1:3" x14ac:dyDescent="0.25">
      <c r="A348" s="4">
        <v>5150001</v>
      </c>
      <c r="B348" s="2" t="s">
        <v>854</v>
      </c>
      <c r="C348" s="3">
        <v>6854</v>
      </c>
    </row>
    <row r="349" spans="1:3" x14ac:dyDescent="0.25">
      <c r="A349" s="4">
        <v>5190001</v>
      </c>
      <c r="B349" s="11" t="s">
        <v>256</v>
      </c>
      <c r="C349" s="3">
        <v>2389.6</v>
      </c>
    </row>
    <row r="350" spans="1:3" x14ac:dyDescent="0.25">
      <c r="A350" s="6">
        <v>5190001</v>
      </c>
      <c r="B350" s="7" t="s">
        <v>604</v>
      </c>
      <c r="C350" s="7">
        <v>880.44</v>
      </c>
    </row>
    <row r="351" spans="1:3" x14ac:dyDescent="0.25">
      <c r="A351" s="6">
        <v>5650001</v>
      </c>
      <c r="B351" s="7" t="s">
        <v>621</v>
      </c>
      <c r="C351" s="7">
        <v>126.2</v>
      </c>
    </row>
    <row r="352" spans="1:3" x14ac:dyDescent="0.25">
      <c r="A352" s="6">
        <v>5650001</v>
      </c>
      <c r="B352" s="7" t="s">
        <v>621</v>
      </c>
      <c r="C352" s="7">
        <v>126.2</v>
      </c>
    </row>
    <row r="353" spans="1:3" x14ac:dyDescent="0.25">
      <c r="A353" s="6">
        <v>5650001</v>
      </c>
      <c r="B353" s="7" t="s">
        <v>621</v>
      </c>
      <c r="C353" s="7">
        <v>126.2</v>
      </c>
    </row>
    <row r="354" spans="1:3" x14ac:dyDescent="0.25">
      <c r="A354" s="6">
        <v>5650001</v>
      </c>
      <c r="B354" s="7" t="s">
        <v>621</v>
      </c>
      <c r="C354" s="7">
        <v>126.2</v>
      </c>
    </row>
    <row r="355" spans="1:3" x14ac:dyDescent="0.25">
      <c r="A355" s="4">
        <v>5670001</v>
      </c>
      <c r="B355" s="2" t="s">
        <v>481</v>
      </c>
      <c r="C355" s="3">
        <v>3030</v>
      </c>
    </row>
    <row r="356" spans="1:3" x14ac:dyDescent="0.25">
      <c r="A356" s="4">
        <v>5110001</v>
      </c>
      <c r="B356" s="11" t="s">
        <v>200</v>
      </c>
      <c r="C356" s="5">
        <v>1900</v>
      </c>
    </row>
    <row r="357" spans="1:3" x14ac:dyDescent="0.25">
      <c r="A357" s="4">
        <v>5290001</v>
      </c>
      <c r="B357" s="2" t="s">
        <v>9</v>
      </c>
      <c r="C357" s="3">
        <v>2762.645</v>
      </c>
    </row>
    <row r="358" spans="1:3" x14ac:dyDescent="0.25">
      <c r="A358" s="4">
        <v>5290001</v>
      </c>
      <c r="B358" s="2" t="s">
        <v>9</v>
      </c>
      <c r="C358" s="3">
        <v>2762.645</v>
      </c>
    </row>
    <row r="359" spans="1:3" x14ac:dyDescent="0.25">
      <c r="A359" s="4">
        <v>5290001</v>
      </c>
      <c r="B359" s="2" t="s">
        <v>347</v>
      </c>
      <c r="C359" s="3">
        <v>1269.5999999999999</v>
      </c>
    </row>
    <row r="360" spans="1:3" x14ac:dyDescent="0.25">
      <c r="A360" s="4">
        <v>5290001</v>
      </c>
      <c r="B360" s="2" t="s">
        <v>347</v>
      </c>
      <c r="C360" s="3">
        <v>1269.5999999999999</v>
      </c>
    </row>
    <row r="361" spans="1:3" x14ac:dyDescent="0.25">
      <c r="A361" s="4">
        <v>5650001</v>
      </c>
      <c r="B361" s="2" t="s">
        <v>306</v>
      </c>
      <c r="C361" s="3">
        <v>12260.95</v>
      </c>
    </row>
    <row r="362" spans="1:3" x14ac:dyDescent="0.25">
      <c r="A362" s="4">
        <v>5650001</v>
      </c>
      <c r="B362" s="2" t="s">
        <v>307</v>
      </c>
      <c r="C362" s="3">
        <v>400.54499999999996</v>
      </c>
    </row>
    <row r="363" spans="1:3" x14ac:dyDescent="0.25">
      <c r="A363" s="4">
        <v>5650001</v>
      </c>
      <c r="B363" s="2" t="s">
        <v>307</v>
      </c>
      <c r="C363" s="3">
        <v>400.54499999999996</v>
      </c>
    </row>
    <row r="364" spans="1:3" x14ac:dyDescent="0.25">
      <c r="A364" s="4">
        <v>5650001</v>
      </c>
      <c r="B364" s="2" t="s">
        <v>308</v>
      </c>
      <c r="C364" s="3">
        <v>2608.1999999999998</v>
      </c>
    </row>
    <row r="365" spans="1:3" x14ac:dyDescent="0.25">
      <c r="A365" s="4">
        <v>5650001</v>
      </c>
      <c r="B365" s="2" t="s">
        <v>308</v>
      </c>
      <c r="C365" s="3">
        <v>2608.1999999999998</v>
      </c>
    </row>
    <row r="366" spans="1:3" x14ac:dyDescent="0.25">
      <c r="A366" s="4">
        <v>5650001</v>
      </c>
      <c r="B366" s="2" t="s">
        <v>309</v>
      </c>
      <c r="C366" s="3">
        <v>2280.5074999999997</v>
      </c>
    </row>
    <row r="367" spans="1:3" x14ac:dyDescent="0.25">
      <c r="A367" s="4">
        <v>5650001</v>
      </c>
      <c r="B367" s="2" t="s">
        <v>309</v>
      </c>
      <c r="C367" s="3">
        <v>2280.5074999999997</v>
      </c>
    </row>
    <row r="368" spans="1:3" x14ac:dyDescent="0.25">
      <c r="A368" s="4">
        <v>5650001</v>
      </c>
      <c r="B368" s="2" t="s">
        <v>310</v>
      </c>
      <c r="C368" s="3">
        <v>1362.3129999999999</v>
      </c>
    </row>
    <row r="369" spans="1:3" x14ac:dyDescent="0.25">
      <c r="A369" s="4">
        <v>5650001</v>
      </c>
      <c r="B369" s="2" t="s">
        <v>310</v>
      </c>
      <c r="C369" s="3">
        <v>1362.3129999999999</v>
      </c>
    </row>
    <row r="370" spans="1:3" x14ac:dyDescent="0.25">
      <c r="A370" s="4">
        <v>5650001</v>
      </c>
      <c r="B370" s="2" t="s">
        <v>310</v>
      </c>
      <c r="C370" s="3">
        <v>1362.3129999999999</v>
      </c>
    </row>
    <row r="371" spans="1:3" x14ac:dyDescent="0.25">
      <c r="A371" s="4">
        <v>5650001</v>
      </c>
      <c r="B371" s="2" t="s">
        <v>310</v>
      </c>
      <c r="C371" s="3">
        <v>1362.3129999999999</v>
      </c>
    </row>
    <row r="372" spans="1:3" x14ac:dyDescent="0.25">
      <c r="A372" s="4">
        <v>5650001</v>
      </c>
      <c r="B372" s="2" t="s">
        <v>307</v>
      </c>
      <c r="C372" s="3">
        <v>400.54499999999996</v>
      </c>
    </row>
    <row r="373" spans="1:3" x14ac:dyDescent="0.25">
      <c r="A373" s="4">
        <v>5650001</v>
      </c>
      <c r="B373" s="2" t="s">
        <v>307</v>
      </c>
      <c r="C373" s="3">
        <v>400.54499999999996</v>
      </c>
    </row>
    <row r="374" spans="1:3" x14ac:dyDescent="0.25">
      <c r="A374" s="4">
        <v>5670001</v>
      </c>
      <c r="B374" s="2" t="s">
        <v>335</v>
      </c>
      <c r="C374" s="3">
        <v>4615.46</v>
      </c>
    </row>
    <row r="375" spans="1:3" x14ac:dyDescent="0.25">
      <c r="A375" s="6">
        <v>5110001</v>
      </c>
      <c r="B375" s="7" t="s">
        <v>675</v>
      </c>
      <c r="C375" s="3">
        <v>8960</v>
      </c>
    </row>
    <row r="376" spans="1:3" x14ac:dyDescent="0.25">
      <c r="A376" s="4">
        <v>5230001</v>
      </c>
      <c r="B376" s="2" t="s">
        <v>341</v>
      </c>
      <c r="C376" s="3">
        <v>8280</v>
      </c>
    </row>
    <row r="377" spans="1:3" x14ac:dyDescent="0.25">
      <c r="A377" s="4">
        <v>5230001</v>
      </c>
      <c r="B377" s="2" t="s">
        <v>345</v>
      </c>
      <c r="C377" s="3">
        <v>5399</v>
      </c>
    </row>
    <row r="378" spans="1:3" x14ac:dyDescent="0.25">
      <c r="A378" s="12">
        <v>5230001</v>
      </c>
      <c r="B378" s="2" t="s">
        <v>441</v>
      </c>
      <c r="C378" s="3">
        <v>50600</v>
      </c>
    </row>
    <row r="379" spans="1:3" x14ac:dyDescent="0.25">
      <c r="A379" s="4">
        <v>5230001</v>
      </c>
      <c r="B379" s="2" t="s">
        <v>442</v>
      </c>
      <c r="C379" s="3">
        <v>16249.5</v>
      </c>
    </row>
    <row r="380" spans="1:3" x14ac:dyDescent="0.25">
      <c r="A380" s="4">
        <v>5230001</v>
      </c>
      <c r="B380" s="11" t="s">
        <v>205</v>
      </c>
      <c r="C380" s="3">
        <v>17468.776399999999</v>
      </c>
    </row>
    <row r="381" spans="1:3" x14ac:dyDescent="0.25">
      <c r="A381" s="4">
        <v>5230001</v>
      </c>
      <c r="B381" s="11" t="s">
        <v>239</v>
      </c>
      <c r="C381" s="3">
        <v>1937.68</v>
      </c>
    </row>
    <row r="382" spans="1:3" x14ac:dyDescent="0.25">
      <c r="A382" s="6">
        <v>5230001</v>
      </c>
      <c r="B382" s="7" t="s">
        <v>608</v>
      </c>
      <c r="C382" s="7">
        <v>1948.8</v>
      </c>
    </row>
    <row r="383" spans="1:3" x14ac:dyDescent="0.25">
      <c r="A383" s="4">
        <v>5230001</v>
      </c>
      <c r="B383" s="2" t="s">
        <v>144</v>
      </c>
      <c r="C383" s="3">
        <v>1971.9999999999998</v>
      </c>
    </row>
    <row r="384" spans="1:3" x14ac:dyDescent="0.25">
      <c r="A384" s="4">
        <v>5230001</v>
      </c>
      <c r="B384" s="2" t="s">
        <v>144</v>
      </c>
      <c r="C384" s="3">
        <v>1971.9999999999998</v>
      </c>
    </row>
    <row r="385" spans="1:3" x14ac:dyDescent="0.25">
      <c r="A385" s="4">
        <v>5230001</v>
      </c>
      <c r="B385" s="2" t="s">
        <v>144</v>
      </c>
      <c r="C385" s="3">
        <v>1971.9999999999998</v>
      </c>
    </row>
    <row r="386" spans="1:3" x14ac:dyDescent="0.25">
      <c r="A386" s="4">
        <v>5230001</v>
      </c>
      <c r="B386" s="2" t="s">
        <v>144</v>
      </c>
      <c r="C386" s="3">
        <v>1971.9999999999998</v>
      </c>
    </row>
    <row r="387" spans="1:3" x14ac:dyDescent="0.25">
      <c r="A387" s="4">
        <v>5230001</v>
      </c>
      <c r="B387" s="2" t="s">
        <v>144</v>
      </c>
      <c r="C387" s="3">
        <v>1971.9999999999998</v>
      </c>
    </row>
    <row r="388" spans="1:3" x14ac:dyDescent="0.25">
      <c r="A388" s="4">
        <v>5230001</v>
      </c>
      <c r="B388" s="2" t="s">
        <v>144</v>
      </c>
      <c r="C388" s="3">
        <v>1971.9999999999998</v>
      </c>
    </row>
    <row r="389" spans="1:3" x14ac:dyDescent="0.25">
      <c r="A389" s="4">
        <v>5230001</v>
      </c>
      <c r="B389" s="2" t="s">
        <v>144</v>
      </c>
      <c r="C389" s="3">
        <v>1971.9999999999998</v>
      </c>
    </row>
    <row r="390" spans="1:3" x14ac:dyDescent="0.25">
      <c r="A390" s="4">
        <v>5230001</v>
      </c>
      <c r="B390" s="2" t="s">
        <v>144</v>
      </c>
      <c r="C390" s="3">
        <v>1971.9999999999998</v>
      </c>
    </row>
    <row r="391" spans="1:3" x14ac:dyDescent="0.25">
      <c r="A391" s="6">
        <v>5190001</v>
      </c>
      <c r="B391" s="2" t="s">
        <v>717</v>
      </c>
      <c r="C391" s="9">
        <v>7052.8</v>
      </c>
    </row>
    <row r="392" spans="1:3" x14ac:dyDescent="0.25">
      <c r="A392" s="6">
        <v>53100019</v>
      </c>
      <c r="B392" s="2" t="s">
        <v>740</v>
      </c>
      <c r="C392" s="3">
        <v>5800</v>
      </c>
    </row>
    <row r="393" spans="1:3" x14ac:dyDescent="0.25">
      <c r="A393" s="6">
        <v>53100019</v>
      </c>
      <c r="B393" s="2" t="s">
        <v>740</v>
      </c>
      <c r="C393" s="3">
        <v>5800</v>
      </c>
    </row>
    <row r="394" spans="1:3" x14ac:dyDescent="0.25">
      <c r="A394" s="6">
        <v>5230009</v>
      </c>
      <c r="B394" s="2" t="s">
        <v>782</v>
      </c>
      <c r="C394" s="3">
        <v>12137.08</v>
      </c>
    </row>
    <row r="395" spans="1:3" x14ac:dyDescent="0.25">
      <c r="A395" s="6">
        <v>5150001</v>
      </c>
      <c r="B395" s="7" t="s">
        <v>617</v>
      </c>
      <c r="C395" s="8">
        <v>2388.0300000000002</v>
      </c>
    </row>
    <row r="396" spans="1:3" x14ac:dyDescent="0.25">
      <c r="A396" s="4">
        <v>5230001</v>
      </c>
      <c r="B396" s="2" t="s">
        <v>445</v>
      </c>
      <c r="C396" s="3">
        <v>86500</v>
      </c>
    </row>
    <row r="397" spans="1:3" x14ac:dyDescent="0.25">
      <c r="A397" s="4">
        <v>5230001</v>
      </c>
      <c r="B397" s="2" t="s">
        <v>175</v>
      </c>
      <c r="C397" s="3">
        <v>1970.84</v>
      </c>
    </row>
    <row r="398" spans="1:3" x14ac:dyDescent="0.25">
      <c r="A398" s="4">
        <v>5230001</v>
      </c>
      <c r="B398" s="2" t="s">
        <v>175</v>
      </c>
      <c r="C398" s="3">
        <v>1970.84</v>
      </c>
    </row>
    <row r="399" spans="1:3" x14ac:dyDescent="0.25">
      <c r="A399" s="4">
        <v>5410001</v>
      </c>
      <c r="B399" s="2" t="s">
        <v>339</v>
      </c>
      <c r="C399" s="3">
        <v>149800</v>
      </c>
    </row>
    <row r="400" spans="1:3" x14ac:dyDescent="0.25">
      <c r="A400" s="4">
        <v>5660001</v>
      </c>
      <c r="B400" s="2" t="s">
        <v>24</v>
      </c>
      <c r="C400" s="3">
        <v>18601.349999999999</v>
      </c>
    </row>
    <row r="401" spans="1:3" x14ac:dyDescent="0.25">
      <c r="A401" s="4">
        <v>5670001</v>
      </c>
      <c r="B401" s="2" t="s">
        <v>479</v>
      </c>
      <c r="C401" s="3">
        <v>1902.75</v>
      </c>
    </row>
    <row r="402" spans="1:3" x14ac:dyDescent="0.25">
      <c r="A402" s="4">
        <v>5670001</v>
      </c>
      <c r="B402" s="2" t="s">
        <v>479</v>
      </c>
      <c r="C402" s="3">
        <v>1902.75</v>
      </c>
    </row>
    <row r="403" spans="1:3" x14ac:dyDescent="0.25">
      <c r="A403" s="6">
        <v>5190001</v>
      </c>
      <c r="B403" s="7" t="s">
        <v>712</v>
      </c>
      <c r="C403" s="9">
        <v>11994.4</v>
      </c>
    </row>
    <row r="404" spans="1:3" x14ac:dyDescent="0.25">
      <c r="A404" s="6">
        <v>53100022</v>
      </c>
      <c r="B404" s="2" t="s">
        <v>746</v>
      </c>
      <c r="C404" s="3">
        <v>39672</v>
      </c>
    </row>
    <row r="405" spans="1:3" x14ac:dyDescent="0.25">
      <c r="A405" s="6">
        <v>541004</v>
      </c>
      <c r="B405" s="2" t="s">
        <v>804</v>
      </c>
      <c r="C405" s="3">
        <v>480200</v>
      </c>
    </row>
    <row r="406" spans="1:3" x14ac:dyDescent="0.25">
      <c r="A406" s="6">
        <v>541006</v>
      </c>
      <c r="B406" s="2" t="s">
        <v>805</v>
      </c>
      <c r="C406" s="3">
        <v>469400</v>
      </c>
    </row>
    <row r="407" spans="1:3" x14ac:dyDescent="0.25">
      <c r="A407" s="6">
        <v>53100027</v>
      </c>
      <c r="B407" s="2" t="s">
        <v>814</v>
      </c>
      <c r="C407" s="3">
        <v>70904.320000000007</v>
      </c>
    </row>
    <row r="408" spans="1:3" x14ac:dyDescent="0.25">
      <c r="A408" s="4">
        <v>5190001</v>
      </c>
      <c r="B408" s="2" t="s">
        <v>107</v>
      </c>
      <c r="C408" s="3">
        <v>5684</v>
      </c>
    </row>
    <row r="409" spans="1:3" x14ac:dyDescent="0.25">
      <c r="A409" s="4">
        <v>5190001</v>
      </c>
      <c r="B409" s="2" t="s">
        <v>107</v>
      </c>
      <c r="C409" s="3">
        <v>5684</v>
      </c>
    </row>
    <row r="410" spans="1:3" x14ac:dyDescent="0.25">
      <c r="A410" s="4">
        <v>5190001</v>
      </c>
      <c r="B410" s="2" t="s">
        <v>107</v>
      </c>
      <c r="C410" s="3">
        <v>5684</v>
      </c>
    </row>
    <row r="411" spans="1:3" x14ac:dyDescent="0.25">
      <c r="A411" s="4">
        <v>5190001</v>
      </c>
      <c r="B411" s="2" t="s">
        <v>107</v>
      </c>
      <c r="C411" s="3">
        <v>5684</v>
      </c>
    </row>
    <row r="412" spans="1:3" x14ac:dyDescent="0.25">
      <c r="A412" s="4">
        <v>5290001</v>
      </c>
      <c r="B412" s="2" t="s">
        <v>46</v>
      </c>
      <c r="C412" s="3">
        <v>1092.5</v>
      </c>
    </row>
    <row r="413" spans="1:3" x14ac:dyDescent="0.25">
      <c r="A413" s="4">
        <v>5290001</v>
      </c>
      <c r="B413" s="2" t="s">
        <v>46</v>
      </c>
      <c r="C413" s="3">
        <v>1092.5</v>
      </c>
    </row>
    <row r="414" spans="1:3" x14ac:dyDescent="0.25">
      <c r="A414" s="4">
        <v>5290001</v>
      </c>
      <c r="B414" s="2" t="s">
        <v>46</v>
      </c>
      <c r="C414" s="3">
        <v>1092.5</v>
      </c>
    </row>
    <row r="415" spans="1:3" x14ac:dyDescent="0.25">
      <c r="A415" s="4">
        <v>5290001</v>
      </c>
      <c r="B415" s="2" t="s">
        <v>46</v>
      </c>
      <c r="C415" s="3">
        <v>1092.5</v>
      </c>
    </row>
    <row r="416" spans="1:3" x14ac:dyDescent="0.25">
      <c r="A416" s="4">
        <v>5290001</v>
      </c>
      <c r="B416" s="2" t="s">
        <v>40</v>
      </c>
      <c r="C416" s="3">
        <v>9499</v>
      </c>
    </row>
    <row r="417" spans="1:3" x14ac:dyDescent="0.25">
      <c r="A417" s="4">
        <v>5620001</v>
      </c>
      <c r="B417" s="2" t="s">
        <v>529</v>
      </c>
      <c r="C417" s="3">
        <v>63613.8</v>
      </c>
    </row>
    <row r="418" spans="1:3" x14ac:dyDescent="0.25">
      <c r="A418" s="4">
        <v>5650001</v>
      </c>
      <c r="B418" s="2" t="s">
        <v>533</v>
      </c>
      <c r="C418" s="3">
        <v>110756.75</v>
      </c>
    </row>
    <row r="419" spans="1:3" x14ac:dyDescent="0.25">
      <c r="A419" s="4">
        <v>5650001</v>
      </c>
      <c r="B419" s="2" t="s">
        <v>536</v>
      </c>
      <c r="C419" s="3">
        <v>66117.5</v>
      </c>
    </row>
    <row r="420" spans="1:3" x14ac:dyDescent="0.25">
      <c r="A420" s="4">
        <v>5650001</v>
      </c>
      <c r="B420" s="2" t="s">
        <v>536</v>
      </c>
      <c r="C420" s="3">
        <v>66117.5</v>
      </c>
    </row>
    <row r="421" spans="1:3" x14ac:dyDescent="0.25">
      <c r="A421" s="4">
        <v>5670001</v>
      </c>
      <c r="B421" s="2" t="s">
        <v>387</v>
      </c>
      <c r="C421" s="3">
        <v>3449.9999999999995</v>
      </c>
    </row>
    <row r="422" spans="1:3" x14ac:dyDescent="0.25">
      <c r="A422" s="4">
        <v>5670001</v>
      </c>
      <c r="B422" s="2" t="s">
        <v>480</v>
      </c>
      <c r="C422" s="3">
        <v>642735</v>
      </c>
    </row>
    <row r="423" spans="1:3" x14ac:dyDescent="0.25">
      <c r="A423" s="4">
        <v>5670001</v>
      </c>
      <c r="B423" s="2" t="s">
        <v>557</v>
      </c>
      <c r="C423" s="3">
        <v>523698.5</v>
      </c>
    </row>
    <row r="424" spans="1:3" x14ac:dyDescent="0.25">
      <c r="A424" s="4">
        <v>5150001</v>
      </c>
      <c r="B424" s="2" t="s">
        <v>390</v>
      </c>
      <c r="C424" s="3">
        <v>79522.5</v>
      </c>
    </row>
    <row r="425" spans="1:3" x14ac:dyDescent="0.25">
      <c r="A425" s="4">
        <v>5150001</v>
      </c>
      <c r="B425" s="2" t="s">
        <v>390</v>
      </c>
      <c r="C425" s="3">
        <v>79522.5</v>
      </c>
    </row>
    <row r="426" spans="1:3" x14ac:dyDescent="0.25">
      <c r="A426" s="12">
        <v>5150001</v>
      </c>
      <c r="B426" s="11" t="s">
        <v>558</v>
      </c>
      <c r="C426" s="5">
        <v>63824.998</v>
      </c>
    </row>
    <row r="427" spans="1:3" x14ac:dyDescent="0.25">
      <c r="A427" s="4">
        <v>5190001</v>
      </c>
      <c r="B427" s="11" t="s">
        <v>855</v>
      </c>
      <c r="C427" s="3">
        <v>97241.51</v>
      </c>
    </row>
    <row r="428" spans="1:3" x14ac:dyDescent="0.25">
      <c r="A428" s="4">
        <v>5190001</v>
      </c>
      <c r="B428" s="11" t="s">
        <v>855</v>
      </c>
      <c r="C428" s="3">
        <v>97241.51</v>
      </c>
    </row>
    <row r="429" spans="1:3" x14ac:dyDescent="0.25">
      <c r="A429" s="4">
        <v>5190001</v>
      </c>
      <c r="B429" s="11" t="s">
        <v>855</v>
      </c>
      <c r="C429" s="3">
        <v>97241.51</v>
      </c>
    </row>
    <row r="430" spans="1:3" x14ac:dyDescent="0.25">
      <c r="A430" s="4">
        <v>5190001</v>
      </c>
      <c r="B430" s="11" t="s">
        <v>855</v>
      </c>
      <c r="C430" s="3">
        <v>97241.51</v>
      </c>
    </row>
    <row r="431" spans="1:3" x14ac:dyDescent="0.25">
      <c r="A431" s="4">
        <v>5650001</v>
      </c>
      <c r="B431" s="2" t="s">
        <v>522</v>
      </c>
      <c r="C431" s="3">
        <v>5130</v>
      </c>
    </row>
    <row r="432" spans="1:3" x14ac:dyDescent="0.25">
      <c r="A432" s="4">
        <v>5650001</v>
      </c>
      <c r="B432" s="2" t="s">
        <v>522</v>
      </c>
      <c r="C432" s="3">
        <v>5130</v>
      </c>
    </row>
    <row r="433" spans="1:3" x14ac:dyDescent="0.25">
      <c r="A433" s="4">
        <v>5650001</v>
      </c>
      <c r="B433" s="2" t="s">
        <v>522</v>
      </c>
      <c r="C433" s="3">
        <v>5130</v>
      </c>
    </row>
    <row r="434" spans="1:3" x14ac:dyDescent="0.25">
      <c r="A434" s="4">
        <v>5650001</v>
      </c>
      <c r="B434" s="2" t="s">
        <v>522</v>
      </c>
      <c r="C434" s="3">
        <v>5130</v>
      </c>
    </row>
    <row r="435" spans="1:3" x14ac:dyDescent="0.25">
      <c r="A435" s="4">
        <v>5650001</v>
      </c>
      <c r="B435" s="2" t="s">
        <v>522</v>
      </c>
      <c r="C435" s="3">
        <v>5130</v>
      </c>
    </row>
    <row r="436" spans="1:3" x14ac:dyDescent="0.25">
      <c r="A436" s="4">
        <v>5650001</v>
      </c>
      <c r="B436" s="2" t="s">
        <v>22</v>
      </c>
      <c r="C436" s="3">
        <v>4968.75</v>
      </c>
    </row>
    <row r="437" spans="1:3" x14ac:dyDescent="0.25">
      <c r="A437" s="4">
        <v>5650001</v>
      </c>
      <c r="B437" s="2" t="s">
        <v>22</v>
      </c>
      <c r="C437" s="3">
        <v>4968.75</v>
      </c>
    </row>
    <row r="438" spans="1:3" x14ac:dyDescent="0.25">
      <c r="A438" s="4">
        <v>5650001</v>
      </c>
      <c r="B438" s="2" t="s">
        <v>22</v>
      </c>
      <c r="C438" s="3">
        <v>4968.75</v>
      </c>
    </row>
    <row r="439" spans="1:3" x14ac:dyDescent="0.25">
      <c r="A439" s="4">
        <v>5650001</v>
      </c>
      <c r="B439" s="2" t="s">
        <v>22</v>
      </c>
      <c r="C439" s="3">
        <v>4968.75</v>
      </c>
    </row>
    <row r="440" spans="1:3" x14ac:dyDescent="0.25">
      <c r="A440" s="4">
        <v>5650001</v>
      </c>
      <c r="B440" s="2" t="s">
        <v>22</v>
      </c>
      <c r="C440" s="3">
        <v>4968.75</v>
      </c>
    </row>
    <row r="441" spans="1:3" x14ac:dyDescent="0.25">
      <c r="A441" s="4">
        <v>5650001</v>
      </c>
      <c r="B441" s="2" t="s">
        <v>23</v>
      </c>
      <c r="C441" s="3">
        <v>7552.5</v>
      </c>
    </row>
    <row r="442" spans="1:3" x14ac:dyDescent="0.25">
      <c r="A442" s="4">
        <v>5650001</v>
      </c>
      <c r="B442" s="2" t="s">
        <v>23</v>
      </c>
      <c r="C442" s="3">
        <v>7552.5</v>
      </c>
    </row>
    <row r="443" spans="1:3" x14ac:dyDescent="0.25">
      <c r="A443" s="4">
        <v>5650001</v>
      </c>
      <c r="B443" s="2" t="s">
        <v>23</v>
      </c>
      <c r="C443" s="3">
        <v>7552.5</v>
      </c>
    </row>
    <row r="444" spans="1:3" x14ac:dyDescent="0.25">
      <c r="A444" s="4">
        <v>5650001</v>
      </c>
      <c r="B444" s="2" t="s">
        <v>23</v>
      </c>
      <c r="C444" s="3">
        <v>7552.5</v>
      </c>
    </row>
    <row r="445" spans="1:3" x14ac:dyDescent="0.25">
      <c r="A445" s="4">
        <v>5650001</v>
      </c>
      <c r="B445" s="2" t="s">
        <v>23</v>
      </c>
      <c r="C445" s="3">
        <v>7552.5</v>
      </c>
    </row>
    <row r="446" spans="1:3" x14ac:dyDescent="0.25">
      <c r="A446" s="4">
        <v>5650001</v>
      </c>
      <c r="B446" s="2" t="s">
        <v>21</v>
      </c>
      <c r="C446" s="3">
        <v>3511.25</v>
      </c>
    </row>
    <row r="447" spans="1:3" x14ac:dyDescent="0.25">
      <c r="A447" s="4">
        <v>5670001</v>
      </c>
      <c r="B447" s="2" t="s">
        <v>385</v>
      </c>
      <c r="C447" s="3">
        <v>3449.9999999999995</v>
      </c>
    </row>
    <row r="448" spans="1:3" x14ac:dyDescent="0.25">
      <c r="A448" s="4">
        <v>5670001</v>
      </c>
      <c r="B448" s="2" t="s">
        <v>386</v>
      </c>
      <c r="C448" s="3">
        <v>3449.9999999999995</v>
      </c>
    </row>
    <row r="449" spans="1:3" x14ac:dyDescent="0.25">
      <c r="A449" s="4">
        <v>5670001</v>
      </c>
      <c r="B449" s="2" t="s">
        <v>388</v>
      </c>
      <c r="C449" s="3">
        <v>3450</v>
      </c>
    </row>
    <row r="450" spans="1:3" x14ac:dyDescent="0.25">
      <c r="A450" s="4">
        <v>5670001</v>
      </c>
      <c r="B450" s="11" t="s">
        <v>132</v>
      </c>
      <c r="C450" s="3">
        <v>2715.33</v>
      </c>
    </row>
    <row r="451" spans="1:3" x14ac:dyDescent="0.25">
      <c r="A451" s="6">
        <v>519000174</v>
      </c>
      <c r="B451" s="2" t="s">
        <v>738</v>
      </c>
      <c r="C451" s="3">
        <v>6932</v>
      </c>
    </row>
    <row r="452" spans="1:3" x14ac:dyDescent="0.25">
      <c r="A452" s="4">
        <v>5150001</v>
      </c>
      <c r="B452" s="2" t="s">
        <v>364</v>
      </c>
      <c r="C452" s="3">
        <v>25479.503499999999</v>
      </c>
    </row>
    <row r="453" spans="1:3" x14ac:dyDescent="0.25">
      <c r="A453" s="4">
        <v>5150001</v>
      </c>
      <c r="B453" s="2" t="s">
        <v>364</v>
      </c>
      <c r="C453" s="3">
        <v>25479.503499999999</v>
      </c>
    </row>
    <row r="454" spans="1:3" x14ac:dyDescent="0.25">
      <c r="A454" s="4">
        <v>5150001</v>
      </c>
      <c r="B454" s="2" t="s">
        <v>364</v>
      </c>
      <c r="C454" s="3">
        <v>25479.503499999999</v>
      </c>
    </row>
    <row r="455" spans="1:3" x14ac:dyDescent="0.25">
      <c r="A455" s="4">
        <v>5150001</v>
      </c>
      <c r="B455" s="2" t="s">
        <v>364</v>
      </c>
      <c r="C455" s="3">
        <v>25479.503499999999</v>
      </c>
    </row>
    <row r="456" spans="1:3" x14ac:dyDescent="0.25">
      <c r="A456" s="4">
        <v>5150001</v>
      </c>
      <c r="B456" s="2" t="s">
        <v>364</v>
      </c>
      <c r="C456" s="3">
        <v>25479.503499999999</v>
      </c>
    </row>
    <row r="457" spans="1:3" x14ac:dyDescent="0.25">
      <c r="A457" s="4">
        <v>5150001</v>
      </c>
      <c r="B457" s="2" t="s">
        <v>364</v>
      </c>
      <c r="C457" s="3">
        <v>25479.503499999999</v>
      </c>
    </row>
    <row r="458" spans="1:3" x14ac:dyDescent="0.25">
      <c r="A458" s="4">
        <v>5150001</v>
      </c>
      <c r="B458" s="2" t="s">
        <v>364</v>
      </c>
      <c r="C458" s="3">
        <v>25479.503499999999</v>
      </c>
    </row>
    <row r="459" spans="1:3" x14ac:dyDescent="0.25">
      <c r="A459" s="4">
        <v>5150001</v>
      </c>
      <c r="B459" s="2" t="s">
        <v>364</v>
      </c>
      <c r="C459" s="3">
        <v>25479.503499999999</v>
      </c>
    </row>
    <row r="460" spans="1:3" x14ac:dyDescent="0.25">
      <c r="A460" s="4">
        <v>5150001</v>
      </c>
      <c r="B460" s="2" t="s">
        <v>364</v>
      </c>
      <c r="C460" s="3">
        <v>25479.503499999999</v>
      </c>
    </row>
    <row r="461" spans="1:3" x14ac:dyDescent="0.25">
      <c r="A461" s="4">
        <v>5150001</v>
      </c>
      <c r="B461" s="2" t="s">
        <v>364</v>
      </c>
      <c r="C461" s="3">
        <v>25479.503499999999</v>
      </c>
    </row>
    <row r="462" spans="1:3" x14ac:dyDescent="0.25">
      <c r="A462" s="4">
        <v>5150001</v>
      </c>
      <c r="B462" s="2" t="s">
        <v>364</v>
      </c>
      <c r="C462" s="3">
        <v>25479.503499999999</v>
      </c>
    </row>
    <row r="463" spans="1:3" x14ac:dyDescent="0.25">
      <c r="A463" s="4">
        <v>5150001</v>
      </c>
      <c r="B463" s="2" t="s">
        <v>364</v>
      </c>
      <c r="C463" s="3">
        <v>25479.503499999999</v>
      </c>
    </row>
    <row r="464" spans="1:3" x14ac:dyDescent="0.25">
      <c r="A464" s="4">
        <v>5150001</v>
      </c>
      <c r="B464" s="2" t="s">
        <v>364</v>
      </c>
      <c r="C464" s="3">
        <v>25479.503499999999</v>
      </c>
    </row>
    <row r="465" spans="1:3" x14ac:dyDescent="0.25">
      <c r="A465" s="4">
        <v>5150001</v>
      </c>
      <c r="B465" s="2" t="s">
        <v>364</v>
      </c>
      <c r="C465" s="3">
        <v>25479.503499999999</v>
      </c>
    </row>
    <row r="466" spans="1:3" x14ac:dyDescent="0.25">
      <c r="A466" s="4">
        <v>5150001</v>
      </c>
      <c r="B466" s="2" t="s">
        <v>364</v>
      </c>
      <c r="C466" s="3">
        <v>25479.503499999999</v>
      </c>
    </row>
    <row r="467" spans="1:3" x14ac:dyDescent="0.25">
      <c r="A467" s="4">
        <v>5150001</v>
      </c>
      <c r="B467" s="2" t="s">
        <v>364</v>
      </c>
      <c r="C467" s="3">
        <v>25479.503499999999</v>
      </c>
    </row>
    <row r="468" spans="1:3" x14ac:dyDescent="0.25">
      <c r="A468" s="4">
        <v>5150001</v>
      </c>
      <c r="B468" s="2" t="s">
        <v>364</v>
      </c>
      <c r="C468" s="3">
        <v>25479.503499999999</v>
      </c>
    </row>
    <row r="469" spans="1:3" x14ac:dyDescent="0.25">
      <c r="A469" s="4">
        <v>5150001</v>
      </c>
      <c r="B469" s="2" t="s">
        <v>364</v>
      </c>
      <c r="C469" s="3">
        <v>25479.503499999999</v>
      </c>
    </row>
    <row r="470" spans="1:3" x14ac:dyDescent="0.25">
      <c r="A470" s="4">
        <v>5150001</v>
      </c>
      <c r="B470" s="2" t="s">
        <v>364</v>
      </c>
      <c r="C470" s="3">
        <v>25479.503499999999</v>
      </c>
    </row>
    <row r="471" spans="1:3" x14ac:dyDescent="0.25">
      <c r="A471" s="4">
        <v>5150001</v>
      </c>
      <c r="B471" s="2" t="s">
        <v>364</v>
      </c>
      <c r="C471" s="3">
        <v>25479.503499999999</v>
      </c>
    </row>
    <row r="472" spans="1:3" x14ac:dyDescent="0.25">
      <c r="A472" s="4">
        <v>5150001</v>
      </c>
      <c r="B472" s="2" t="s">
        <v>364</v>
      </c>
      <c r="C472" s="3">
        <v>25479.503499999999</v>
      </c>
    </row>
    <row r="473" spans="1:3" x14ac:dyDescent="0.25">
      <c r="A473" s="4">
        <v>5150001</v>
      </c>
      <c r="B473" s="2" t="s">
        <v>364</v>
      </c>
      <c r="C473" s="3">
        <v>25479.503499999999</v>
      </c>
    </row>
    <row r="474" spans="1:3" x14ac:dyDescent="0.25">
      <c r="A474" s="4">
        <v>5150001</v>
      </c>
      <c r="B474" s="2" t="s">
        <v>364</v>
      </c>
      <c r="C474" s="3">
        <v>25479.503499999999</v>
      </c>
    </row>
    <row r="475" spans="1:3" x14ac:dyDescent="0.25">
      <c r="A475" s="4">
        <v>5150001</v>
      </c>
      <c r="B475" s="2" t="s">
        <v>364</v>
      </c>
      <c r="C475" s="3">
        <v>25479.503499999999</v>
      </c>
    </row>
    <row r="476" spans="1:3" x14ac:dyDescent="0.25">
      <c r="A476" s="4">
        <v>5150001</v>
      </c>
      <c r="B476" s="2" t="s">
        <v>364</v>
      </c>
      <c r="C476" s="3">
        <v>25479.503499999999</v>
      </c>
    </row>
    <row r="477" spans="1:3" x14ac:dyDescent="0.25">
      <c r="A477" s="4">
        <v>5150001</v>
      </c>
      <c r="B477" s="2" t="s">
        <v>364</v>
      </c>
      <c r="C477" s="3">
        <v>25479.503499999999</v>
      </c>
    </row>
    <row r="478" spans="1:3" x14ac:dyDescent="0.25">
      <c r="A478" s="4">
        <v>5150001</v>
      </c>
      <c r="B478" s="2" t="s">
        <v>364</v>
      </c>
      <c r="C478" s="3">
        <v>25479.503499999999</v>
      </c>
    </row>
    <row r="479" spans="1:3" x14ac:dyDescent="0.25">
      <c r="A479" s="4">
        <v>5150001</v>
      </c>
      <c r="B479" s="2" t="s">
        <v>364</v>
      </c>
      <c r="C479" s="3">
        <v>25479.503499999999</v>
      </c>
    </row>
    <row r="480" spans="1:3" x14ac:dyDescent="0.25">
      <c r="A480" s="4">
        <v>5150001</v>
      </c>
      <c r="B480" s="2" t="s">
        <v>364</v>
      </c>
      <c r="C480" s="3">
        <v>25479.503499999999</v>
      </c>
    </row>
    <row r="481" spans="1:3" x14ac:dyDescent="0.25">
      <c r="A481" s="4">
        <v>5150001</v>
      </c>
      <c r="B481" s="2" t="s">
        <v>364</v>
      </c>
      <c r="C481" s="3">
        <v>25479.503499999999</v>
      </c>
    </row>
    <row r="482" spans="1:3" x14ac:dyDescent="0.25">
      <c r="A482" s="4">
        <v>5150001</v>
      </c>
      <c r="B482" s="2" t="s">
        <v>364</v>
      </c>
      <c r="C482" s="3">
        <v>25479.503499999999</v>
      </c>
    </row>
    <row r="483" spans="1:3" x14ac:dyDescent="0.25">
      <c r="A483" s="4">
        <v>5150001</v>
      </c>
      <c r="B483" s="2" t="s">
        <v>509</v>
      </c>
      <c r="C483" s="3">
        <v>9303.5</v>
      </c>
    </row>
    <row r="484" spans="1:3" x14ac:dyDescent="0.25">
      <c r="A484" s="4">
        <v>5150001</v>
      </c>
      <c r="B484" s="2" t="s">
        <v>509</v>
      </c>
      <c r="C484" s="3">
        <v>9303.5</v>
      </c>
    </row>
    <row r="485" spans="1:3" x14ac:dyDescent="0.25">
      <c r="A485" s="4">
        <v>5150001</v>
      </c>
      <c r="B485" s="2" t="s">
        <v>509</v>
      </c>
      <c r="C485" s="3">
        <v>9303.5</v>
      </c>
    </row>
    <row r="486" spans="1:3" x14ac:dyDescent="0.25">
      <c r="A486" s="4">
        <v>5150001</v>
      </c>
      <c r="B486" s="2" t="s">
        <v>509</v>
      </c>
      <c r="C486" s="3">
        <v>9303.5</v>
      </c>
    </row>
    <row r="487" spans="1:3" x14ac:dyDescent="0.25">
      <c r="A487" s="4">
        <v>5150001</v>
      </c>
      <c r="B487" s="2" t="s">
        <v>509</v>
      </c>
      <c r="C487" s="3">
        <v>9303.5</v>
      </c>
    </row>
    <row r="488" spans="1:3" x14ac:dyDescent="0.25">
      <c r="A488" s="4">
        <v>5150001</v>
      </c>
      <c r="B488" s="2" t="s">
        <v>509</v>
      </c>
      <c r="C488" s="3">
        <v>9303.5</v>
      </c>
    </row>
    <row r="489" spans="1:3" x14ac:dyDescent="0.25">
      <c r="A489" s="4">
        <v>5150001</v>
      </c>
      <c r="B489" s="2" t="s">
        <v>509</v>
      </c>
      <c r="C489" s="3">
        <v>9303.5</v>
      </c>
    </row>
    <row r="490" spans="1:3" x14ac:dyDescent="0.25">
      <c r="A490" s="4">
        <v>5150001</v>
      </c>
      <c r="B490" s="2" t="s">
        <v>509</v>
      </c>
      <c r="C490" s="3">
        <v>9303.5</v>
      </c>
    </row>
    <row r="491" spans="1:3" x14ac:dyDescent="0.25">
      <c r="A491" s="4">
        <v>5150001</v>
      </c>
      <c r="B491" s="2" t="s">
        <v>509</v>
      </c>
      <c r="C491" s="3">
        <v>9303.5</v>
      </c>
    </row>
    <row r="492" spans="1:3" x14ac:dyDescent="0.25">
      <c r="A492" s="4">
        <v>5150001</v>
      </c>
      <c r="B492" s="2" t="s">
        <v>509</v>
      </c>
      <c r="C492" s="3">
        <v>9303.5</v>
      </c>
    </row>
    <row r="493" spans="1:3" x14ac:dyDescent="0.25">
      <c r="A493" s="4">
        <v>5150001</v>
      </c>
      <c r="B493" s="2" t="s">
        <v>509</v>
      </c>
      <c r="C493" s="3">
        <v>9303.5</v>
      </c>
    </row>
    <row r="494" spans="1:3" x14ac:dyDescent="0.25">
      <c r="A494" s="4">
        <v>5150001</v>
      </c>
      <c r="B494" s="2" t="s">
        <v>509</v>
      </c>
      <c r="C494" s="3">
        <v>9303.5</v>
      </c>
    </row>
    <row r="495" spans="1:3" x14ac:dyDescent="0.25">
      <c r="A495" s="4">
        <v>5150001</v>
      </c>
      <c r="B495" s="2" t="s">
        <v>509</v>
      </c>
      <c r="C495" s="3">
        <v>9303.5</v>
      </c>
    </row>
    <row r="496" spans="1:3" x14ac:dyDescent="0.25">
      <c r="A496" s="4">
        <v>5150001</v>
      </c>
      <c r="B496" s="2" t="s">
        <v>509</v>
      </c>
      <c r="C496" s="3">
        <v>9303.5</v>
      </c>
    </row>
    <row r="497" spans="1:3" x14ac:dyDescent="0.25">
      <c r="A497" s="4">
        <v>5150001</v>
      </c>
      <c r="B497" s="2" t="s">
        <v>509</v>
      </c>
      <c r="C497" s="3">
        <v>9303.5</v>
      </c>
    </row>
    <row r="498" spans="1:3" x14ac:dyDescent="0.25">
      <c r="A498" s="4">
        <v>5150001</v>
      </c>
      <c r="B498" s="2" t="s">
        <v>509</v>
      </c>
      <c r="C498" s="3">
        <v>9303.5</v>
      </c>
    </row>
    <row r="499" spans="1:3" x14ac:dyDescent="0.25">
      <c r="A499" s="4">
        <v>5150001</v>
      </c>
      <c r="B499" s="2" t="s">
        <v>509</v>
      </c>
      <c r="C499" s="3">
        <v>9303.5</v>
      </c>
    </row>
    <row r="500" spans="1:3" x14ac:dyDescent="0.25">
      <c r="A500" s="4">
        <v>5150001</v>
      </c>
      <c r="B500" s="2" t="s">
        <v>509</v>
      </c>
      <c r="C500" s="3">
        <v>9303.5</v>
      </c>
    </row>
    <row r="501" spans="1:3" x14ac:dyDescent="0.25">
      <c r="A501" s="4">
        <v>5150001</v>
      </c>
      <c r="B501" s="2" t="s">
        <v>509</v>
      </c>
      <c r="C501" s="3">
        <v>9303.5</v>
      </c>
    </row>
    <row r="502" spans="1:3" x14ac:dyDescent="0.25">
      <c r="A502" s="4">
        <v>5150001</v>
      </c>
      <c r="B502" s="2" t="s">
        <v>509</v>
      </c>
      <c r="C502" s="3">
        <v>9303.5</v>
      </c>
    </row>
    <row r="503" spans="1:3" x14ac:dyDescent="0.25">
      <c r="A503" s="4">
        <v>5150001</v>
      </c>
      <c r="B503" s="2" t="s">
        <v>523</v>
      </c>
      <c r="C503" s="3">
        <v>30357.5</v>
      </c>
    </row>
    <row r="504" spans="1:3" x14ac:dyDescent="0.25">
      <c r="A504" s="12">
        <v>5150001</v>
      </c>
      <c r="B504" s="11" t="s">
        <v>561</v>
      </c>
      <c r="C504" s="5">
        <v>15695.9948</v>
      </c>
    </row>
    <row r="505" spans="1:3" x14ac:dyDescent="0.25">
      <c r="A505" s="12">
        <v>5150001</v>
      </c>
      <c r="B505" s="11" t="s">
        <v>561</v>
      </c>
      <c r="C505" s="5">
        <v>15695.9948</v>
      </c>
    </row>
    <row r="506" spans="1:3" x14ac:dyDescent="0.25">
      <c r="A506" s="12">
        <v>5150001</v>
      </c>
      <c r="B506" s="11" t="s">
        <v>561</v>
      </c>
      <c r="C506" s="5">
        <v>15695.9948</v>
      </c>
    </row>
    <row r="507" spans="1:3" x14ac:dyDescent="0.25">
      <c r="A507" s="12">
        <v>5150001</v>
      </c>
      <c r="B507" s="11" t="s">
        <v>561</v>
      </c>
      <c r="C507" s="5">
        <v>15695.9948</v>
      </c>
    </row>
    <row r="508" spans="1:3" x14ac:dyDescent="0.25">
      <c r="A508" s="12">
        <v>5150001</v>
      </c>
      <c r="B508" s="11" t="s">
        <v>561</v>
      </c>
      <c r="C508" s="5">
        <v>15695.9948</v>
      </c>
    </row>
    <row r="509" spans="1:3" x14ac:dyDescent="0.25">
      <c r="A509" s="12">
        <v>5150001</v>
      </c>
      <c r="B509" s="11" t="s">
        <v>561</v>
      </c>
      <c r="C509" s="5">
        <v>15695.9948</v>
      </c>
    </row>
    <row r="510" spans="1:3" x14ac:dyDescent="0.25">
      <c r="A510" s="12">
        <v>5150001</v>
      </c>
      <c r="B510" s="11" t="s">
        <v>561</v>
      </c>
      <c r="C510" s="5">
        <v>15695.9948</v>
      </c>
    </row>
    <row r="511" spans="1:3" x14ac:dyDescent="0.25">
      <c r="A511" s="12">
        <v>5150001</v>
      </c>
      <c r="B511" s="11" t="s">
        <v>561</v>
      </c>
      <c r="C511" s="5">
        <v>15695.9948</v>
      </c>
    </row>
    <row r="512" spans="1:3" x14ac:dyDescent="0.25">
      <c r="A512" s="12">
        <v>5150001</v>
      </c>
      <c r="B512" s="11" t="s">
        <v>561</v>
      </c>
      <c r="C512" s="5">
        <v>15695.9948</v>
      </c>
    </row>
    <row r="513" spans="1:3" x14ac:dyDescent="0.25">
      <c r="A513" s="12">
        <v>5150001</v>
      </c>
      <c r="B513" s="11" t="s">
        <v>561</v>
      </c>
      <c r="C513" s="5">
        <v>15695.9948</v>
      </c>
    </row>
    <row r="514" spans="1:3" x14ac:dyDescent="0.25">
      <c r="A514" s="4">
        <v>5150001</v>
      </c>
      <c r="B514" s="11" t="s">
        <v>137</v>
      </c>
      <c r="C514" s="3">
        <v>18964.712399999997</v>
      </c>
    </row>
    <row r="515" spans="1:3" x14ac:dyDescent="0.25">
      <c r="A515" s="4">
        <v>5150001</v>
      </c>
      <c r="B515" s="11" t="s">
        <v>137</v>
      </c>
      <c r="C515" s="3">
        <v>18964.712399999997</v>
      </c>
    </row>
    <row r="516" spans="1:3" x14ac:dyDescent="0.25">
      <c r="A516" s="4">
        <v>5150001</v>
      </c>
      <c r="B516" s="11" t="s">
        <v>137</v>
      </c>
      <c r="C516" s="3">
        <v>18964.712399999997</v>
      </c>
    </row>
    <row r="517" spans="1:3" x14ac:dyDescent="0.25">
      <c r="A517" s="4">
        <v>5150001</v>
      </c>
      <c r="B517" s="11" t="s">
        <v>137</v>
      </c>
      <c r="C517" s="3">
        <v>18964.712399999997</v>
      </c>
    </row>
    <row r="518" spans="1:3" x14ac:dyDescent="0.25">
      <c r="A518" s="4">
        <v>5150001</v>
      </c>
      <c r="B518" s="2" t="s">
        <v>113</v>
      </c>
      <c r="C518" s="3">
        <v>54964.999199999998</v>
      </c>
    </row>
    <row r="519" spans="1:3" x14ac:dyDescent="0.25">
      <c r="A519" s="4">
        <v>5150001</v>
      </c>
      <c r="B519" s="2" t="s">
        <v>113</v>
      </c>
      <c r="C519" s="3">
        <v>54964.999199999998</v>
      </c>
    </row>
    <row r="520" spans="1:3" x14ac:dyDescent="0.25">
      <c r="A520" s="4">
        <v>5150001</v>
      </c>
      <c r="B520" s="2" t="s">
        <v>113</v>
      </c>
      <c r="C520" s="3">
        <v>54964.999199999998</v>
      </c>
    </row>
    <row r="521" spans="1:3" x14ac:dyDescent="0.25">
      <c r="A521" s="4">
        <v>5150001</v>
      </c>
      <c r="B521" s="2" t="s">
        <v>113</v>
      </c>
      <c r="C521" s="3">
        <v>54964.999199999998</v>
      </c>
    </row>
    <row r="522" spans="1:3" x14ac:dyDescent="0.25">
      <c r="A522" s="4">
        <v>5150001</v>
      </c>
      <c r="B522" s="2" t="s">
        <v>113</v>
      </c>
      <c r="C522" s="3">
        <v>54964.999199999998</v>
      </c>
    </row>
    <row r="523" spans="1:3" x14ac:dyDescent="0.25">
      <c r="A523" s="4">
        <v>5150001</v>
      </c>
      <c r="B523" s="2" t="s">
        <v>113</v>
      </c>
      <c r="C523" s="3">
        <v>54964.999199999998</v>
      </c>
    </row>
    <row r="524" spans="1:3" x14ac:dyDescent="0.25">
      <c r="A524" s="4">
        <v>5150001</v>
      </c>
      <c r="B524" s="2" t="s">
        <v>113</v>
      </c>
      <c r="C524" s="3">
        <v>54964.999199999998</v>
      </c>
    </row>
    <row r="525" spans="1:3" x14ac:dyDescent="0.25">
      <c r="A525" s="4">
        <v>5150001</v>
      </c>
      <c r="B525" s="2" t="s">
        <v>113</v>
      </c>
      <c r="C525" s="3">
        <v>54964.999199999998</v>
      </c>
    </row>
    <row r="526" spans="1:3" x14ac:dyDescent="0.25">
      <c r="A526" s="4">
        <v>5150001</v>
      </c>
      <c r="B526" s="2" t="s">
        <v>113</v>
      </c>
      <c r="C526" s="3">
        <v>54964.999199999998</v>
      </c>
    </row>
    <row r="527" spans="1:3" x14ac:dyDescent="0.25">
      <c r="A527" s="4">
        <v>5150001</v>
      </c>
      <c r="B527" s="2" t="s">
        <v>113</v>
      </c>
      <c r="C527" s="3">
        <v>54964.999199999998</v>
      </c>
    </row>
    <row r="528" spans="1:3" x14ac:dyDescent="0.25">
      <c r="A528" s="4">
        <v>5150001</v>
      </c>
      <c r="B528" s="2" t="s">
        <v>113</v>
      </c>
      <c r="C528" s="3">
        <v>54964.999199999998</v>
      </c>
    </row>
    <row r="529" spans="1:3" x14ac:dyDescent="0.25">
      <c r="A529" s="4">
        <v>5150001</v>
      </c>
      <c r="B529" s="2" t="s">
        <v>113</v>
      </c>
      <c r="C529" s="3">
        <v>54964.999199999998</v>
      </c>
    </row>
    <row r="530" spans="1:3" x14ac:dyDescent="0.25">
      <c r="A530" s="4">
        <v>5150001</v>
      </c>
      <c r="B530" s="2" t="s">
        <v>113</v>
      </c>
      <c r="C530" s="3">
        <v>54964.999199999998</v>
      </c>
    </row>
    <row r="531" spans="1:3" x14ac:dyDescent="0.25">
      <c r="A531" s="4">
        <v>5150001</v>
      </c>
      <c r="B531" s="2" t="s">
        <v>113</v>
      </c>
      <c r="C531" s="3">
        <v>54964.999199999998</v>
      </c>
    </row>
    <row r="532" spans="1:3" x14ac:dyDescent="0.25">
      <c r="A532" s="4">
        <v>5650001</v>
      </c>
      <c r="B532" s="2" t="s">
        <v>535</v>
      </c>
      <c r="C532" s="3">
        <v>3776.55</v>
      </c>
    </row>
    <row r="533" spans="1:3" x14ac:dyDescent="0.25">
      <c r="A533" s="4">
        <v>5670001</v>
      </c>
      <c r="B533" s="11" t="s">
        <v>219</v>
      </c>
      <c r="C533" s="3">
        <v>2457.6999999999998</v>
      </c>
    </row>
    <row r="534" spans="1:3" x14ac:dyDescent="0.25">
      <c r="A534" s="12">
        <v>5670001</v>
      </c>
      <c r="B534" s="11" t="s">
        <v>98</v>
      </c>
      <c r="C534" s="5">
        <v>4616.76</v>
      </c>
    </row>
    <row r="535" spans="1:3" x14ac:dyDescent="0.25">
      <c r="A535" s="6">
        <v>5150001</v>
      </c>
      <c r="B535" s="7" t="s">
        <v>708</v>
      </c>
      <c r="C535" s="9">
        <v>12147.97</v>
      </c>
    </row>
    <row r="536" spans="1:3" x14ac:dyDescent="0.25">
      <c r="A536" s="6">
        <v>5150001</v>
      </c>
      <c r="B536" s="7" t="s">
        <v>708</v>
      </c>
      <c r="C536" s="9">
        <v>12147.97</v>
      </c>
    </row>
    <row r="537" spans="1:3" x14ac:dyDescent="0.25">
      <c r="A537" s="6">
        <v>5150001</v>
      </c>
      <c r="B537" s="7" t="s">
        <v>708</v>
      </c>
      <c r="C537" s="9">
        <v>12147.97</v>
      </c>
    </row>
    <row r="538" spans="1:3" x14ac:dyDescent="0.25">
      <c r="A538" s="6">
        <v>515000263</v>
      </c>
      <c r="B538" s="2" t="s">
        <v>735</v>
      </c>
      <c r="C538" s="3">
        <v>10092</v>
      </c>
    </row>
    <row r="539" spans="1:3" x14ac:dyDescent="0.25">
      <c r="A539" s="6">
        <v>515000263</v>
      </c>
      <c r="B539" s="2" t="s">
        <v>735</v>
      </c>
      <c r="C539" s="3">
        <v>10092</v>
      </c>
    </row>
    <row r="540" spans="1:3" x14ac:dyDescent="0.25">
      <c r="A540" s="6">
        <v>515000263</v>
      </c>
      <c r="B540" s="2" t="s">
        <v>735</v>
      </c>
      <c r="C540" s="3">
        <v>10092</v>
      </c>
    </row>
    <row r="541" spans="1:3" x14ac:dyDescent="0.25">
      <c r="A541" s="6">
        <v>515000263</v>
      </c>
      <c r="B541" s="2" t="s">
        <v>735</v>
      </c>
      <c r="C541" s="3">
        <v>10092</v>
      </c>
    </row>
    <row r="542" spans="1:3" x14ac:dyDescent="0.25">
      <c r="A542" s="6">
        <v>515000263</v>
      </c>
      <c r="B542" s="2" t="s">
        <v>735</v>
      </c>
      <c r="C542" s="3">
        <v>10092</v>
      </c>
    </row>
    <row r="543" spans="1:3" x14ac:dyDescent="0.25">
      <c r="A543" s="6">
        <v>515000263</v>
      </c>
      <c r="B543" s="2" t="s">
        <v>735</v>
      </c>
      <c r="C543" s="3">
        <v>10092</v>
      </c>
    </row>
    <row r="544" spans="1:3" x14ac:dyDescent="0.25">
      <c r="A544" s="6">
        <v>515000263</v>
      </c>
      <c r="B544" s="2" t="s">
        <v>735</v>
      </c>
      <c r="C544" s="3">
        <v>10092</v>
      </c>
    </row>
    <row r="545" spans="1:3" x14ac:dyDescent="0.25">
      <c r="A545" s="6">
        <v>515000263</v>
      </c>
      <c r="B545" s="2" t="s">
        <v>735</v>
      </c>
      <c r="C545" s="3">
        <v>10092</v>
      </c>
    </row>
    <row r="546" spans="1:3" x14ac:dyDescent="0.25">
      <c r="A546" s="6">
        <v>515000263</v>
      </c>
      <c r="B546" s="2" t="s">
        <v>735</v>
      </c>
      <c r="C546" s="3">
        <v>10092</v>
      </c>
    </row>
    <row r="547" spans="1:3" x14ac:dyDescent="0.25">
      <c r="A547" s="6">
        <v>515000263</v>
      </c>
      <c r="B547" s="2" t="s">
        <v>735</v>
      </c>
      <c r="C547" s="3">
        <v>10092</v>
      </c>
    </row>
    <row r="548" spans="1:3" x14ac:dyDescent="0.25">
      <c r="A548" s="6">
        <v>515000263</v>
      </c>
      <c r="B548" s="2" t="s">
        <v>735</v>
      </c>
      <c r="C548" s="3">
        <v>10092</v>
      </c>
    </row>
    <row r="549" spans="1:3" x14ac:dyDescent="0.25">
      <c r="A549" s="6">
        <v>515000263</v>
      </c>
      <c r="B549" s="2" t="s">
        <v>735</v>
      </c>
      <c r="C549" s="3">
        <v>10092</v>
      </c>
    </row>
    <row r="550" spans="1:3" x14ac:dyDescent="0.25">
      <c r="A550" s="6">
        <v>515000263</v>
      </c>
      <c r="B550" s="2" t="s">
        <v>735</v>
      </c>
      <c r="C550" s="3">
        <v>10092</v>
      </c>
    </row>
    <row r="551" spans="1:3" x14ac:dyDescent="0.25">
      <c r="A551" s="6">
        <v>515000263</v>
      </c>
      <c r="B551" s="2" t="s">
        <v>735</v>
      </c>
      <c r="C551" s="3">
        <v>10092</v>
      </c>
    </row>
    <row r="552" spans="1:3" x14ac:dyDescent="0.25">
      <c r="A552" s="6">
        <v>515000263</v>
      </c>
      <c r="B552" s="2" t="s">
        <v>735</v>
      </c>
      <c r="C552" s="3">
        <v>10092</v>
      </c>
    </row>
    <row r="553" spans="1:3" x14ac:dyDescent="0.25">
      <c r="A553" s="6">
        <v>515000263</v>
      </c>
      <c r="B553" s="2" t="s">
        <v>735</v>
      </c>
      <c r="C553" s="3">
        <v>10092</v>
      </c>
    </row>
    <row r="554" spans="1:3" x14ac:dyDescent="0.25">
      <c r="A554" s="6">
        <v>515000263</v>
      </c>
      <c r="B554" s="2" t="s">
        <v>735</v>
      </c>
      <c r="C554" s="3">
        <v>10092</v>
      </c>
    </row>
    <row r="555" spans="1:3" x14ac:dyDescent="0.25">
      <c r="A555" s="6">
        <v>515000263</v>
      </c>
      <c r="B555" s="2" t="s">
        <v>735</v>
      </c>
      <c r="C555" s="3">
        <v>10092</v>
      </c>
    </row>
    <row r="556" spans="1:3" x14ac:dyDescent="0.25">
      <c r="A556" s="6">
        <v>515000263</v>
      </c>
      <c r="B556" s="2" t="s">
        <v>735</v>
      </c>
      <c r="C556" s="3">
        <v>10092</v>
      </c>
    </row>
    <row r="557" spans="1:3" x14ac:dyDescent="0.25">
      <c r="A557" s="6">
        <v>515000263</v>
      </c>
      <c r="B557" s="2" t="s">
        <v>735</v>
      </c>
      <c r="C557" s="3">
        <v>10092</v>
      </c>
    </row>
    <row r="558" spans="1:3" x14ac:dyDescent="0.25">
      <c r="A558" s="6">
        <v>515000263</v>
      </c>
      <c r="B558" s="2" t="s">
        <v>735</v>
      </c>
      <c r="C558" s="3">
        <v>10092</v>
      </c>
    </row>
    <row r="559" spans="1:3" x14ac:dyDescent="0.25">
      <c r="A559" s="6">
        <v>515000263</v>
      </c>
      <c r="B559" s="2" t="s">
        <v>735</v>
      </c>
      <c r="C559" s="3">
        <v>10092</v>
      </c>
    </row>
    <row r="560" spans="1:3" x14ac:dyDescent="0.25">
      <c r="A560" s="6">
        <v>515000263</v>
      </c>
      <c r="B560" s="2" t="s">
        <v>735</v>
      </c>
      <c r="C560" s="3">
        <v>10092</v>
      </c>
    </row>
    <row r="561" spans="1:3" x14ac:dyDescent="0.25">
      <c r="A561" s="6">
        <v>515000263</v>
      </c>
      <c r="B561" s="2" t="s">
        <v>735</v>
      </c>
      <c r="C561" s="3">
        <v>10092</v>
      </c>
    </row>
    <row r="562" spans="1:3" x14ac:dyDescent="0.25">
      <c r="A562" s="6">
        <v>515000263</v>
      </c>
      <c r="B562" s="2" t="s">
        <v>735</v>
      </c>
      <c r="C562" s="3">
        <v>10092</v>
      </c>
    </row>
    <row r="563" spans="1:3" x14ac:dyDescent="0.25">
      <c r="A563" s="6">
        <v>51500075</v>
      </c>
      <c r="B563" s="2" t="s">
        <v>760</v>
      </c>
      <c r="C563" s="3">
        <v>24400.6</v>
      </c>
    </row>
    <row r="564" spans="1:3" x14ac:dyDescent="0.25">
      <c r="A564" s="6">
        <v>51500075</v>
      </c>
      <c r="B564" s="2" t="s">
        <v>760</v>
      </c>
      <c r="C564" s="3">
        <v>24400.6</v>
      </c>
    </row>
    <row r="565" spans="1:3" x14ac:dyDescent="0.25">
      <c r="A565" s="6">
        <v>515000275</v>
      </c>
      <c r="B565" s="2" t="s">
        <v>769</v>
      </c>
      <c r="C565" s="3">
        <v>15275.13</v>
      </c>
    </row>
    <row r="566" spans="1:3" x14ac:dyDescent="0.25">
      <c r="A566" s="6">
        <v>5150001</v>
      </c>
      <c r="B566" s="2" t="s">
        <v>770</v>
      </c>
      <c r="C566" s="3">
        <v>20478.490000000002</v>
      </c>
    </row>
    <row r="567" spans="1:3" x14ac:dyDescent="0.25">
      <c r="A567" s="6">
        <v>515000269</v>
      </c>
      <c r="B567" s="2" t="s">
        <v>766</v>
      </c>
      <c r="C567" s="3">
        <v>12021.66</v>
      </c>
    </row>
    <row r="568" spans="1:3" x14ac:dyDescent="0.25">
      <c r="A568" s="6">
        <v>515000269</v>
      </c>
      <c r="B568" s="2" t="s">
        <v>766</v>
      </c>
      <c r="C568" s="3">
        <v>12021.66</v>
      </c>
    </row>
    <row r="569" spans="1:3" x14ac:dyDescent="0.25">
      <c r="A569" s="6">
        <v>515000269</v>
      </c>
      <c r="B569" s="2" t="s">
        <v>766</v>
      </c>
      <c r="C569" s="3">
        <v>12021.66</v>
      </c>
    </row>
    <row r="570" spans="1:3" x14ac:dyDescent="0.25">
      <c r="A570" s="6">
        <v>515000269</v>
      </c>
      <c r="B570" s="2" t="s">
        <v>766</v>
      </c>
      <c r="C570" s="3">
        <v>12021.66</v>
      </c>
    </row>
    <row r="571" spans="1:3" x14ac:dyDescent="0.25">
      <c r="A571" s="6">
        <v>515000269</v>
      </c>
      <c r="B571" s="2" t="s">
        <v>766</v>
      </c>
      <c r="C571" s="3">
        <v>12021.66</v>
      </c>
    </row>
    <row r="572" spans="1:3" x14ac:dyDescent="0.25">
      <c r="A572" s="6">
        <v>515000269</v>
      </c>
      <c r="B572" s="2" t="s">
        <v>766</v>
      </c>
      <c r="C572" s="3">
        <v>12021.66</v>
      </c>
    </row>
    <row r="573" spans="1:3" x14ac:dyDescent="0.25">
      <c r="A573" s="6">
        <v>515000204</v>
      </c>
      <c r="B573" s="2" t="s">
        <v>810</v>
      </c>
      <c r="C573" s="3">
        <v>16008</v>
      </c>
    </row>
    <row r="574" spans="1:3" x14ac:dyDescent="0.25">
      <c r="A574" s="6">
        <v>515000204</v>
      </c>
      <c r="B574" s="2" t="s">
        <v>810</v>
      </c>
      <c r="C574" s="3">
        <v>16008</v>
      </c>
    </row>
    <row r="575" spans="1:3" x14ac:dyDescent="0.25">
      <c r="A575" s="6">
        <v>515000204</v>
      </c>
      <c r="B575" s="2" t="s">
        <v>810</v>
      </c>
      <c r="C575" s="3">
        <v>16008</v>
      </c>
    </row>
    <row r="576" spans="1:3" x14ac:dyDescent="0.25">
      <c r="A576" s="6">
        <v>515000204</v>
      </c>
      <c r="B576" s="2" t="s">
        <v>810</v>
      </c>
      <c r="C576" s="3">
        <v>16008</v>
      </c>
    </row>
    <row r="577" spans="1:3" x14ac:dyDescent="0.25">
      <c r="A577" s="6">
        <v>515000204</v>
      </c>
      <c r="B577" s="2" t="s">
        <v>810</v>
      </c>
      <c r="C577" s="3">
        <v>16008</v>
      </c>
    </row>
    <row r="578" spans="1:3" x14ac:dyDescent="0.25">
      <c r="A578" s="6">
        <v>515000204</v>
      </c>
      <c r="B578" s="2" t="s">
        <v>810</v>
      </c>
      <c r="C578" s="3">
        <v>16008</v>
      </c>
    </row>
    <row r="579" spans="1:3" x14ac:dyDescent="0.25">
      <c r="A579" s="6">
        <v>515000204</v>
      </c>
      <c r="B579" s="2" t="s">
        <v>810</v>
      </c>
      <c r="C579" s="3">
        <v>16008</v>
      </c>
    </row>
    <row r="580" spans="1:3" x14ac:dyDescent="0.25">
      <c r="A580" s="6">
        <v>515000204</v>
      </c>
      <c r="B580" s="2" t="s">
        <v>810</v>
      </c>
      <c r="C580" s="3">
        <v>16008</v>
      </c>
    </row>
    <row r="581" spans="1:3" x14ac:dyDescent="0.25">
      <c r="A581" s="6">
        <v>515000204</v>
      </c>
      <c r="B581" s="2" t="s">
        <v>810</v>
      </c>
      <c r="C581" s="3">
        <v>16008</v>
      </c>
    </row>
    <row r="582" spans="1:3" x14ac:dyDescent="0.25">
      <c r="A582" s="6">
        <v>515000204</v>
      </c>
      <c r="B582" s="2" t="s">
        <v>810</v>
      </c>
      <c r="C582" s="3">
        <v>16008</v>
      </c>
    </row>
    <row r="583" spans="1:3" x14ac:dyDescent="0.25">
      <c r="A583" s="6">
        <v>515000204</v>
      </c>
      <c r="B583" s="2" t="s">
        <v>810</v>
      </c>
      <c r="C583" s="3">
        <v>16008</v>
      </c>
    </row>
    <row r="584" spans="1:3" x14ac:dyDescent="0.25">
      <c r="A584" s="6">
        <v>515000204</v>
      </c>
      <c r="B584" s="2" t="s">
        <v>810</v>
      </c>
      <c r="C584" s="3">
        <v>16008</v>
      </c>
    </row>
    <row r="585" spans="1:3" x14ac:dyDescent="0.25">
      <c r="A585" s="6">
        <v>515000204</v>
      </c>
      <c r="B585" s="2" t="s">
        <v>810</v>
      </c>
      <c r="C585" s="3">
        <v>16008</v>
      </c>
    </row>
    <row r="586" spans="1:3" x14ac:dyDescent="0.25">
      <c r="A586" s="6">
        <v>515000204</v>
      </c>
      <c r="B586" s="2" t="s">
        <v>810</v>
      </c>
      <c r="C586" s="3">
        <v>16008</v>
      </c>
    </row>
    <row r="587" spans="1:3" x14ac:dyDescent="0.25">
      <c r="A587" s="6">
        <v>515000204</v>
      </c>
      <c r="B587" s="2" t="s">
        <v>810</v>
      </c>
      <c r="C587" s="3">
        <v>16008</v>
      </c>
    </row>
    <row r="588" spans="1:3" x14ac:dyDescent="0.25">
      <c r="A588" s="6">
        <v>515000204</v>
      </c>
      <c r="B588" s="2" t="s">
        <v>810</v>
      </c>
      <c r="C588" s="3">
        <v>16008</v>
      </c>
    </row>
    <row r="589" spans="1:3" x14ac:dyDescent="0.25">
      <c r="A589" s="6">
        <v>515000204</v>
      </c>
      <c r="B589" s="2" t="s">
        <v>810</v>
      </c>
      <c r="C589" s="3">
        <v>16008</v>
      </c>
    </row>
    <row r="590" spans="1:3" x14ac:dyDescent="0.25">
      <c r="A590" s="6">
        <v>515000204</v>
      </c>
      <c r="B590" s="2" t="s">
        <v>810</v>
      </c>
      <c r="C590" s="3">
        <v>16008</v>
      </c>
    </row>
    <row r="591" spans="1:3" x14ac:dyDescent="0.25">
      <c r="A591" s="6">
        <v>515000204</v>
      </c>
      <c r="B591" s="2" t="s">
        <v>810</v>
      </c>
      <c r="C591" s="3">
        <v>16008</v>
      </c>
    </row>
    <row r="592" spans="1:3" x14ac:dyDescent="0.25">
      <c r="A592" s="6">
        <v>515000204</v>
      </c>
      <c r="B592" s="2" t="s">
        <v>810</v>
      </c>
      <c r="C592" s="3">
        <v>16008</v>
      </c>
    </row>
    <row r="593" spans="1:3" x14ac:dyDescent="0.25">
      <c r="A593" s="6">
        <v>515000205</v>
      </c>
      <c r="B593" s="2" t="s">
        <v>815</v>
      </c>
      <c r="C593" s="3">
        <v>15815.95</v>
      </c>
    </row>
    <row r="594" spans="1:3" x14ac:dyDescent="0.25">
      <c r="A594" s="6">
        <v>515000205</v>
      </c>
      <c r="B594" s="2" t="s">
        <v>815</v>
      </c>
      <c r="C594" s="3">
        <v>15815.95</v>
      </c>
    </row>
    <row r="595" spans="1:3" x14ac:dyDescent="0.25">
      <c r="A595" s="6">
        <v>515000205</v>
      </c>
      <c r="B595" s="2" t="s">
        <v>815</v>
      </c>
      <c r="C595" s="3">
        <v>15815.95</v>
      </c>
    </row>
    <row r="596" spans="1:3" x14ac:dyDescent="0.25">
      <c r="A596" s="6">
        <v>515000205</v>
      </c>
      <c r="B596" s="2" t="s">
        <v>815</v>
      </c>
      <c r="C596" s="3">
        <v>15815.95</v>
      </c>
    </row>
    <row r="597" spans="1:3" x14ac:dyDescent="0.25">
      <c r="A597" s="6">
        <v>515000205</v>
      </c>
      <c r="B597" s="2" t="s">
        <v>815</v>
      </c>
      <c r="C597" s="3">
        <v>15815.95</v>
      </c>
    </row>
    <row r="598" spans="1:3" x14ac:dyDescent="0.25">
      <c r="A598" s="6">
        <v>515000205</v>
      </c>
      <c r="B598" s="2" t="s">
        <v>815</v>
      </c>
      <c r="C598" s="3">
        <v>15815.95</v>
      </c>
    </row>
    <row r="599" spans="1:3" x14ac:dyDescent="0.25">
      <c r="A599" s="6">
        <v>515000205</v>
      </c>
      <c r="B599" s="2" t="s">
        <v>815</v>
      </c>
      <c r="C599" s="3">
        <v>15815.95</v>
      </c>
    </row>
    <row r="600" spans="1:3" x14ac:dyDescent="0.25">
      <c r="A600" s="6">
        <v>515000205</v>
      </c>
      <c r="B600" s="2" t="s">
        <v>815</v>
      </c>
      <c r="C600" s="3">
        <v>15815.95</v>
      </c>
    </row>
    <row r="601" spans="1:3" x14ac:dyDescent="0.25">
      <c r="A601" s="6">
        <v>515000205</v>
      </c>
      <c r="B601" s="2" t="s">
        <v>815</v>
      </c>
      <c r="C601" s="3">
        <v>15815.95</v>
      </c>
    </row>
    <row r="602" spans="1:3" x14ac:dyDescent="0.25">
      <c r="A602" s="6">
        <v>515000205</v>
      </c>
      <c r="B602" s="2" t="s">
        <v>815</v>
      </c>
      <c r="C602" s="3">
        <v>15815.95</v>
      </c>
    </row>
    <row r="603" spans="1:3" x14ac:dyDescent="0.25">
      <c r="A603" s="6">
        <v>515000205</v>
      </c>
      <c r="B603" s="2" t="s">
        <v>815</v>
      </c>
      <c r="C603" s="3">
        <v>15815.95</v>
      </c>
    </row>
    <row r="604" spans="1:3" x14ac:dyDescent="0.25">
      <c r="A604" s="6">
        <v>515000205</v>
      </c>
      <c r="B604" s="2" t="s">
        <v>815</v>
      </c>
      <c r="C604" s="3">
        <v>15815.95</v>
      </c>
    </row>
    <row r="605" spans="1:3" x14ac:dyDescent="0.25">
      <c r="A605" s="6">
        <v>515000205</v>
      </c>
      <c r="B605" s="2" t="s">
        <v>815</v>
      </c>
      <c r="C605" s="3">
        <v>15815.95</v>
      </c>
    </row>
    <row r="606" spans="1:3" x14ac:dyDescent="0.25">
      <c r="A606" s="6">
        <v>515000205</v>
      </c>
      <c r="B606" s="2" t="s">
        <v>815</v>
      </c>
      <c r="C606" s="3">
        <v>15815.95</v>
      </c>
    </row>
    <row r="607" spans="1:3" x14ac:dyDescent="0.25">
      <c r="A607" s="6">
        <v>515000205</v>
      </c>
      <c r="B607" s="2" t="s">
        <v>815</v>
      </c>
      <c r="C607" s="3">
        <v>15815.95</v>
      </c>
    </row>
    <row r="608" spans="1:3" x14ac:dyDescent="0.25">
      <c r="A608" s="6">
        <v>515000205</v>
      </c>
      <c r="B608" s="2" t="s">
        <v>815</v>
      </c>
      <c r="C608" s="3">
        <v>15815.95</v>
      </c>
    </row>
    <row r="609" spans="1:3" x14ac:dyDescent="0.25">
      <c r="A609" s="6">
        <v>515000205</v>
      </c>
      <c r="B609" s="2" t="s">
        <v>815</v>
      </c>
      <c r="C609" s="3">
        <v>15815.95</v>
      </c>
    </row>
    <row r="610" spans="1:3" x14ac:dyDescent="0.25">
      <c r="A610" s="6">
        <v>515000205</v>
      </c>
      <c r="B610" s="2" t="s">
        <v>815</v>
      </c>
      <c r="C610" s="3">
        <v>15815.95</v>
      </c>
    </row>
    <row r="611" spans="1:3" x14ac:dyDescent="0.25">
      <c r="A611" s="6">
        <v>515000205</v>
      </c>
      <c r="B611" s="2" t="s">
        <v>815</v>
      </c>
      <c r="C611" s="3">
        <v>15815.95</v>
      </c>
    </row>
    <row r="612" spans="1:3" x14ac:dyDescent="0.25">
      <c r="A612" s="6">
        <v>515000208</v>
      </c>
      <c r="B612" s="2" t="s">
        <v>812</v>
      </c>
      <c r="C612" s="3">
        <v>21344</v>
      </c>
    </row>
    <row r="613" spans="1:3" x14ac:dyDescent="0.25">
      <c r="A613" s="6">
        <v>515000208</v>
      </c>
      <c r="B613" s="2" t="s">
        <v>812</v>
      </c>
      <c r="C613" s="3">
        <v>21344</v>
      </c>
    </row>
    <row r="614" spans="1:3" x14ac:dyDescent="0.25">
      <c r="A614" s="6">
        <v>515000510</v>
      </c>
      <c r="B614" s="2" t="s">
        <v>813</v>
      </c>
      <c r="C614" s="3">
        <v>19783.8</v>
      </c>
    </row>
    <row r="615" spans="1:3" x14ac:dyDescent="0.25">
      <c r="A615" s="6">
        <v>5150027</v>
      </c>
      <c r="B615" s="2" t="s">
        <v>821</v>
      </c>
      <c r="C615" s="3">
        <v>37700</v>
      </c>
    </row>
    <row r="616" spans="1:3" x14ac:dyDescent="0.25">
      <c r="A616" s="4">
        <v>5150001</v>
      </c>
      <c r="B616" s="2" t="s">
        <v>84</v>
      </c>
      <c r="C616" s="5">
        <v>14927</v>
      </c>
    </row>
    <row r="617" spans="1:3" x14ac:dyDescent="0.25">
      <c r="A617" s="4">
        <v>5150001</v>
      </c>
      <c r="B617" s="2" t="s">
        <v>84</v>
      </c>
      <c r="C617" s="5">
        <v>14927</v>
      </c>
    </row>
    <row r="618" spans="1:3" x14ac:dyDescent="0.25">
      <c r="A618" s="4">
        <v>5150001</v>
      </c>
      <c r="B618" s="2" t="s">
        <v>84</v>
      </c>
      <c r="C618" s="5">
        <v>14927</v>
      </c>
    </row>
    <row r="619" spans="1:3" x14ac:dyDescent="0.25">
      <c r="A619" s="4">
        <v>5150001</v>
      </c>
      <c r="B619" s="2" t="s">
        <v>84</v>
      </c>
      <c r="C619" s="5">
        <v>14927</v>
      </c>
    </row>
    <row r="620" spans="1:3" x14ac:dyDescent="0.25">
      <c r="A620" s="4">
        <v>5150001</v>
      </c>
      <c r="B620" s="2" t="s">
        <v>84</v>
      </c>
      <c r="C620" s="5">
        <v>14927</v>
      </c>
    </row>
    <row r="621" spans="1:3" x14ac:dyDescent="0.25">
      <c r="A621" s="4">
        <v>5150001</v>
      </c>
      <c r="B621" s="2" t="s">
        <v>84</v>
      </c>
      <c r="C621" s="5">
        <v>14927</v>
      </c>
    </row>
    <row r="622" spans="1:3" x14ac:dyDescent="0.25">
      <c r="A622" s="4">
        <v>5150001</v>
      </c>
      <c r="B622" s="2" t="s">
        <v>84</v>
      </c>
      <c r="C622" s="5">
        <v>14927</v>
      </c>
    </row>
    <row r="623" spans="1:3" x14ac:dyDescent="0.25">
      <c r="A623" s="4">
        <v>5150001</v>
      </c>
      <c r="B623" s="2" t="s">
        <v>84</v>
      </c>
      <c r="C623" s="5">
        <v>14927</v>
      </c>
    </row>
    <row r="624" spans="1:3" x14ac:dyDescent="0.25">
      <c r="A624" s="4">
        <v>5150001</v>
      </c>
      <c r="B624" s="2" t="s">
        <v>84</v>
      </c>
      <c r="C624" s="5">
        <v>14927</v>
      </c>
    </row>
    <row r="625" spans="1:3" x14ac:dyDescent="0.25">
      <c r="A625" s="4">
        <v>5150001</v>
      </c>
      <c r="B625" s="2" t="s">
        <v>84</v>
      </c>
      <c r="C625" s="5">
        <v>14927</v>
      </c>
    </row>
    <row r="626" spans="1:3" x14ac:dyDescent="0.25">
      <c r="A626" s="4">
        <v>5150001</v>
      </c>
      <c r="B626" s="2" t="s">
        <v>84</v>
      </c>
      <c r="C626" s="5">
        <v>14927</v>
      </c>
    </row>
    <row r="627" spans="1:3" x14ac:dyDescent="0.25">
      <c r="A627" s="4">
        <v>5150001</v>
      </c>
      <c r="B627" s="2" t="s">
        <v>84</v>
      </c>
      <c r="C627" s="5">
        <v>14927</v>
      </c>
    </row>
    <row r="628" spans="1:3" x14ac:dyDescent="0.25">
      <c r="A628" s="4">
        <v>5150001</v>
      </c>
      <c r="B628" s="2" t="s">
        <v>84</v>
      </c>
      <c r="C628" s="5">
        <v>14927</v>
      </c>
    </row>
    <row r="629" spans="1:3" x14ac:dyDescent="0.25">
      <c r="A629" s="4">
        <v>5150001</v>
      </c>
      <c r="B629" s="2" t="s">
        <v>84</v>
      </c>
      <c r="C629" s="5">
        <v>14927</v>
      </c>
    </row>
    <row r="630" spans="1:3" x14ac:dyDescent="0.25">
      <c r="A630" s="4">
        <v>5150001</v>
      </c>
      <c r="B630" s="2" t="s">
        <v>84</v>
      </c>
      <c r="C630" s="5">
        <v>14927</v>
      </c>
    </row>
    <row r="631" spans="1:3" x14ac:dyDescent="0.25">
      <c r="A631" s="4">
        <v>5150001</v>
      </c>
      <c r="B631" s="2" t="s">
        <v>84</v>
      </c>
      <c r="C631" s="5">
        <v>14927</v>
      </c>
    </row>
    <row r="632" spans="1:3" x14ac:dyDescent="0.25">
      <c r="A632" s="4">
        <v>5150001</v>
      </c>
      <c r="B632" s="2" t="s">
        <v>84</v>
      </c>
      <c r="C632" s="5">
        <v>14927</v>
      </c>
    </row>
    <row r="633" spans="1:3" x14ac:dyDescent="0.25">
      <c r="A633" s="4">
        <v>5150001</v>
      </c>
      <c r="B633" s="2" t="s">
        <v>84</v>
      </c>
      <c r="C633" s="5">
        <v>14927</v>
      </c>
    </row>
    <row r="634" spans="1:3" x14ac:dyDescent="0.25">
      <c r="A634" s="4">
        <v>5150001</v>
      </c>
      <c r="B634" s="2" t="s">
        <v>84</v>
      </c>
      <c r="C634" s="5">
        <v>14927</v>
      </c>
    </row>
    <row r="635" spans="1:3" x14ac:dyDescent="0.25">
      <c r="A635" s="4">
        <v>5150001</v>
      </c>
      <c r="B635" s="2" t="s">
        <v>84</v>
      </c>
      <c r="C635" s="5">
        <v>14927</v>
      </c>
    </row>
    <row r="636" spans="1:3" x14ac:dyDescent="0.25">
      <c r="A636" s="4">
        <v>5150001</v>
      </c>
      <c r="B636" s="2" t="s">
        <v>84</v>
      </c>
      <c r="C636" s="5">
        <v>14927</v>
      </c>
    </row>
    <row r="637" spans="1:3" x14ac:dyDescent="0.25">
      <c r="A637" s="4">
        <v>5150001</v>
      </c>
      <c r="B637" s="2" t="s">
        <v>84</v>
      </c>
      <c r="C637" s="5">
        <v>14927</v>
      </c>
    </row>
    <row r="638" spans="1:3" x14ac:dyDescent="0.25">
      <c r="A638" s="4">
        <v>5150001</v>
      </c>
      <c r="B638" s="2" t="s">
        <v>84</v>
      </c>
      <c r="C638" s="5">
        <v>14927</v>
      </c>
    </row>
    <row r="639" spans="1:3" x14ac:dyDescent="0.25">
      <c r="A639" s="4">
        <v>5150001</v>
      </c>
      <c r="B639" s="2" t="s">
        <v>84</v>
      </c>
      <c r="C639" s="5">
        <v>14927</v>
      </c>
    </row>
    <row r="640" spans="1:3" x14ac:dyDescent="0.25">
      <c r="A640" s="4">
        <v>5150001</v>
      </c>
      <c r="B640" s="2" t="s">
        <v>84</v>
      </c>
      <c r="C640" s="5">
        <v>14927</v>
      </c>
    </row>
    <row r="641" spans="1:3" x14ac:dyDescent="0.25">
      <c r="A641" s="4">
        <v>5150001</v>
      </c>
      <c r="B641" s="2" t="s">
        <v>84</v>
      </c>
      <c r="C641" s="5">
        <v>14927</v>
      </c>
    </row>
    <row r="642" spans="1:3" x14ac:dyDescent="0.25">
      <c r="A642" s="4">
        <v>5150001</v>
      </c>
      <c r="B642" s="2" t="s">
        <v>84</v>
      </c>
      <c r="C642" s="5">
        <v>14927</v>
      </c>
    </row>
    <row r="643" spans="1:3" x14ac:dyDescent="0.25">
      <c r="A643" s="4">
        <v>5150001</v>
      </c>
      <c r="B643" s="2" t="s">
        <v>84</v>
      </c>
      <c r="C643" s="5">
        <v>14927</v>
      </c>
    </row>
    <row r="644" spans="1:3" x14ac:dyDescent="0.25">
      <c r="A644" s="4">
        <v>5150001</v>
      </c>
      <c r="B644" s="2" t="s">
        <v>84</v>
      </c>
      <c r="C644" s="5">
        <v>14927</v>
      </c>
    </row>
    <row r="645" spans="1:3" x14ac:dyDescent="0.25">
      <c r="A645" s="4">
        <v>5150001</v>
      </c>
      <c r="B645" s="2" t="s">
        <v>84</v>
      </c>
      <c r="C645" s="5">
        <v>14927</v>
      </c>
    </row>
    <row r="646" spans="1:3" x14ac:dyDescent="0.25">
      <c r="A646" s="4">
        <v>5150001</v>
      </c>
      <c r="B646" s="2" t="s">
        <v>84</v>
      </c>
      <c r="C646" s="5">
        <v>14927</v>
      </c>
    </row>
    <row r="647" spans="1:3" x14ac:dyDescent="0.25">
      <c r="A647" s="4">
        <v>5150001</v>
      </c>
      <c r="B647" s="2" t="s">
        <v>84</v>
      </c>
      <c r="C647" s="5">
        <v>14927</v>
      </c>
    </row>
    <row r="648" spans="1:3" x14ac:dyDescent="0.25">
      <c r="A648" s="4">
        <v>5150001</v>
      </c>
      <c r="B648" s="2" t="s">
        <v>84</v>
      </c>
      <c r="C648" s="5">
        <v>14927</v>
      </c>
    </row>
    <row r="649" spans="1:3" x14ac:dyDescent="0.25">
      <c r="A649" s="4">
        <v>5150001</v>
      </c>
      <c r="B649" s="2" t="s">
        <v>84</v>
      </c>
      <c r="C649" s="5">
        <v>14927</v>
      </c>
    </row>
    <row r="650" spans="1:3" x14ac:dyDescent="0.25">
      <c r="A650" s="4">
        <v>5150001</v>
      </c>
      <c r="B650" s="2" t="s">
        <v>394</v>
      </c>
      <c r="C650" s="3">
        <v>10647.9</v>
      </c>
    </row>
    <row r="651" spans="1:3" x14ac:dyDescent="0.25">
      <c r="A651" s="4">
        <v>5150001</v>
      </c>
      <c r="B651" s="2" t="s">
        <v>394</v>
      </c>
      <c r="C651" s="3">
        <v>10647.9</v>
      </c>
    </row>
    <row r="652" spans="1:3" x14ac:dyDescent="0.25">
      <c r="A652" s="4">
        <v>5150001</v>
      </c>
      <c r="B652" s="2" t="s">
        <v>394</v>
      </c>
      <c r="C652" s="3">
        <v>10647.9</v>
      </c>
    </row>
    <row r="653" spans="1:3" x14ac:dyDescent="0.25">
      <c r="A653" s="4">
        <v>5150001</v>
      </c>
      <c r="B653" s="2" t="s">
        <v>394</v>
      </c>
      <c r="C653" s="3">
        <v>10647.9</v>
      </c>
    </row>
    <row r="654" spans="1:3" x14ac:dyDescent="0.25">
      <c r="A654" s="12">
        <v>5150001</v>
      </c>
      <c r="B654" s="11" t="s">
        <v>290</v>
      </c>
      <c r="C654" s="5">
        <v>13793.54</v>
      </c>
    </row>
    <row r="655" spans="1:3" x14ac:dyDescent="0.25">
      <c r="A655" s="12">
        <v>5150001</v>
      </c>
      <c r="B655" s="11" t="s">
        <v>290</v>
      </c>
      <c r="C655" s="5">
        <v>13793.54</v>
      </c>
    </row>
    <row r="656" spans="1:3" x14ac:dyDescent="0.25">
      <c r="A656" s="4">
        <v>5150001</v>
      </c>
      <c r="B656" s="2" t="s">
        <v>486</v>
      </c>
      <c r="C656" s="3">
        <v>5452.15</v>
      </c>
    </row>
    <row r="657" spans="1:3" x14ac:dyDescent="0.25">
      <c r="A657" s="4">
        <v>5150001</v>
      </c>
      <c r="B657" s="2" t="s">
        <v>486</v>
      </c>
      <c r="C657" s="3">
        <v>5452.15</v>
      </c>
    </row>
    <row r="658" spans="1:3" x14ac:dyDescent="0.25">
      <c r="A658" s="4">
        <v>5150001</v>
      </c>
      <c r="B658" s="2" t="s">
        <v>486</v>
      </c>
      <c r="C658" s="3">
        <v>5452.15</v>
      </c>
    </row>
    <row r="659" spans="1:3" x14ac:dyDescent="0.25">
      <c r="A659" s="4">
        <v>5150001</v>
      </c>
      <c r="B659" s="2" t="s">
        <v>486</v>
      </c>
      <c r="C659" s="3">
        <v>5452.15</v>
      </c>
    </row>
    <row r="660" spans="1:3" x14ac:dyDescent="0.25">
      <c r="A660" s="4">
        <v>5150001</v>
      </c>
      <c r="B660" s="2" t="s">
        <v>486</v>
      </c>
      <c r="C660" s="3">
        <v>5452.15</v>
      </c>
    </row>
    <row r="661" spans="1:3" x14ac:dyDescent="0.25">
      <c r="A661" s="4">
        <v>5150001</v>
      </c>
      <c r="B661" s="2" t="s">
        <v>486</v>
      </c>
      <c r="C661" s="3">
        <v>5452.15</v>
      </c>
    </row>
    <row r="662" spans="1:3" x14ac:dyDescent="0.25">
      <c r="A662" s="4">
        <v>5150001</v>
      </c>
      <c r="B662" s="2" t="s">
        <v>486</v>
      </c>
      <c r="C662" s="3">
        <v>5452.15</v>
      </c>
    </row>
    <row r="663" spans="1:3" x14ac:dyDescent="0.25">
      <c r="A663" s="4">
        <v>5150001</v>
      </c>
      <c r="B663" s="2" t="s">
        <v>486</v>
      </c>
      <c r="C663" s="3">
        <v>5452.15</v>
      </c>
    </row>
    <row r="664" spans="1:3" x14ac:dyDescent="0.25">
      <c r="A664" s="4">
        <v>5150001</v>
      </c>
      <c r="B664" s="2" t="s">
        <v>856</v>
      </c>
      <c r="C664" s="3">
        <v>11890</v>
      </c>
    </row>
    <row r="665" spans="1:3" x14ac:dyDescent="0.25">
      <c r="A665" s="4">
        <v>5150001</v>
      </c>
      <c r="B665" s="2" t="s">
        <v>856</v>
      </c>
      <c r="C665" s="3">
        <v>11890</v>
      </c>
    </row>
    <row r="666" spans="1:3" x14ac:dyDescent="0.25">
      <c r="A666" s="4">
        <v>5150001</v>
      </c>
      <c r="B666" s="2" t="s">
        <v>856</v>
      </c>
      <c r="C666" s="3">
        <v>11890</v>
      </c>
    </row>
    <row r="667" spans="1:3" x14ac:dyDescent="0.25">
      <c r="A667" s="4">
        <v>5150001</v>
      </c>
      <c r="B667" s="2" t="s">
        <v>856</v>
      </c>
      <c r="C667" s="3">
        <v>11890</v>
      </c>
    </row>
    <row r="668" spans="1:3" x14ac:dyDescent="0.25">
      <c r="A668" s="4">
        <v>5150001</v>
      </c>
      <c r="B668" s="2" t="s">
        <v>856</v>
      </c>
      <c r="C668" s="3">
        <v>11890</v>
      </c>
    </row>
    <row r="669" spans="1:3" x14ac:dyDescent="0.25">
      <c r="A669" s="4">
        <v>5150001</v>
      </c>
      <c r="B669" s="2" t="s">
        <v>856</v>
      </c>
      <c r="C669" s="3">
        <v>11890</v>
      </c>
    </row>
    <row r="670" spans="1:3" x14ac:dyDescent="0.25">
      <c r="A670" s="4">
        <v>5150001</v>
      </c>
      <c r="B670" s="2" t="s">
        <v>856</v>
      </c>
      <c r="C670" s="3">
        <v>11890</v>
      </c>
    </row>
    <row r="671" spans="1:3" x14ac:dyDescent="0.25">
      <c r="A671" s="4">
        <v>5150001</v>
      </c>
      <c r="B671" s="2" t="s">
        <v>856</v>
      </c>
      <c r="C671" s="3">
        <v>11890</v>
      </c>
    </row>
    <row r="672" spans="1:3" x14ac:dyDescent="0.25">
      <c r="A672" s="4">
        <v>5150001</v>
      </c>
      <c r="B672" s="2" t="s">
        <v>856</v>
      </c>
      <c r="C672" s="3">
        <v>11890</v>
      </c>
    </row>
    <row r="673" spans="1:3" x14ac:dyDescent="0.25">
      <c r="A673" s="4">
        <v>5150001</v>
      </c>
      <c r="B673" s="2" t="s">
        <v>856</v>
      </c>
      <c r="C673" s="3">
        <v>11890</v>
      </c>
    </row>
    <row r="674" spans="1:3" x14ac:dyDescent="0.25">
      <c r="A674" s="4">
        <v>5150001</v>
      </c>
      <c r="B674" s="2" t="s">
        <v>856</v>
      </c>
      <c r="C674" s="3">
        <v>11890</v>
      </c>
    </row>
    <row r="675" spans="1:3" x14ac:dyDescent="0.25">
      <c r="A675" s="4">
        <v>5150001</v>
      </c>
      <c r="B675" s="2" t="s">
        <v>856</v>
      </c>
      <c r="C675" s="3">
        <v>11890</v>
      </c>
    </row>
    <row r="676" spans="1:3" x14ac:dyDescent="0.25">
      <c r="A676" s="4">
        <v>5150001</v>
      </c>
      <c r="B676" s="2" t="s">
        <v>856</v>
      </c>
      <c r="C676" s="3">
        <v>11890</v>
      </c>
    </row>
    <row r="677" spans="1:3" x14ac:dyDescent="0.25">
      <c r="A677" s="4">
        <v>5150001</v>
      </c>
      <c r="B677" s="2" t="s">
        <v>856</v>
      </c>
      <c r="C677" s="3">
        <v>11890</v>
      </c>
    </row>
    <row r="678" spans="1:3" x14ac:dyDescent="0.25">
      <c r="A678" s="4">
        <v>5150001</v>
      </c>
      <c r="B678" s="2" t="s">
        <v>856</v>
      </c>
      <c r="C678" s="3">
        <v>11890</v>
      </c>
    </row>
    <row r="679" spans="1:3" x14ac:dyDescent="0.25">
      <c r="A679" s="4">
        <v>5150001</v>
      </c>
      <c r="B679" s="2" t="s">
        <v>856</v>
      </c>
      <c r="C679" s="3">
        <v>11890</v>
      </c>
    </row>
    <row r="680" spans="1:3" x14ac:dyDescent="0.25">
      <c r="A680" s="4">
        <v>5150001</v>
      </c>
      <c r="B680" s="2" t="s">
        <v>856</v>
      </c>
      <c r="C680" s="3">
        <v>11890</v>
      </c>
    </row>
    <row r="681" spans="1:3" x14ac:dyDescent="0.25">
      <c r="A681" s="4">
        <v>5150001</v>
      </c>
      <c r="B681" s="2" t="s">
        <v>856</v>
      </c>
      <c r="C681" s="3">
        <v>11890</v>
      </c>
    </row>
    <row r="682" spans="1:3" x14ac:dyDescent="0.25">
      <c r="A682" s="4">
        <v>5150001</v>
      </c>
      <c r="B682" s="2" t="s">
        <v>856</v>
      </c>
      <c r="C682" s="3">
        <v>11890</v>
      </c>
    </row>
    <row r="683" spans="1:3" x14ac:dyDescent="0.25">
      <c r="A683" s="4">
        <v>5150001</v>
      </c>
      <c r="B683" s="2" t="s">
        <v>856</v>
      </c>
      <c r="C683" s="3">
        <v>11890</v>
      </c>
    </row>
    <row r="684" spans="1:3" x14ac:dyDescent="0.25">
      <c r="A684" s="4">
        <v>5150001</v>
      </c>
      <c r="B684" s="2" t="s">
        <v>856</v>
      </c>
      <c r="C684" s="3">
        <v>11890</v>
      </c>
    </row>
    <row r="685" spans="1:3" x14ac:dyDescent="0.25">
      <c r="A685" s="4">
        <v>5150001</v>
      </c>
      <c r="B685" s="2" t="s">
        <v>856</v>
      </c>
      <c r="C685" s="3">
        <v>11890</v>
      </c>
    </row>
    <row r="686" spans="1:3" x14ac:dyDescent="0.25">
      <c r="A686" s="4">
        <v>5150001</v>
      </c>
      <c r="B686" s="2" t="s">
        <v>856</v>
      </c>
      <c r="C686" s="3">
        <v>11890</v>
      </c>
    </row>
    <row r="687" spans="1:3" x14ac:dyDescent="0.25">
      <c r="A687" s="4">
        <v>5150001</v>
      </c>
      <c r="B687" s="2" t="s">
        <v>856</v>
      </c>
      <c r="C687" s="3">
        <v>11890</v>
      </c>
    </row>
    <row r="688" spans="1:3" x14ac:dyDescent="0.25">
      <c r="A688" s="4">
        <v>5150001</v>
      </c>
      <c r="B688" s="2" t="s">
        <v>856</v>
      </c>
      <c r="C688" s="3">
        <v>11890</v>
      </c>
    </row>
    <row r="689" spans="1:3" x14ac:dyDescent="0.25">
      <c r="A689" s="4">
        <v>5150001</v>
      </c>
      <c r="B689" s="11" t="s">
        <v>261</v>
      </c>
      <c r="C689" s="3">
        <v>13214.72</v>
      </c>
    </row>
    <row r="690" spans="1:3" x14ac:dyDescent="0.25">
      <c r="A690" s="4">
        <v>5150001</v>
      </c>
      <c r="B690" s="2" t="s">
        <v>56</v>
      </c>
      <c r="C690" s="3">
        <v>10650.818399999998</v>
      </c>
    </row>
    <row r="691" spans="1:3" x14ac:dyDescent="0.25">
      <c r="A691" s="4">
        <v>5150001</v>
      </c>
      <c r="B691" s="11" t="s">
        <v>211</v>
      </c>
      <c r="C691" s="3">
        <v>12453.76</v>
      </c>
    </row>
    <row r="692" spans="1:3" x14ac:dyDescent="0.25">
      <c r="A692" s="4">
        <v>5150001</v>
      </c>
      <c r="B692" s="11" t="s">
        <v>212</v>
      </c>
      <c r="C692" s="3">
        <v>11880.000799999998</v>
      </c>
    </row>
    <row r="693" spans="1:3" x14ac:dyDescent="0.25">
      <c r="A693" s="4">
        <v>5150001</v>
      </c>
      <c r="B693" s="11" t="s">
        <v>212</v>
      </c>
      <c r="C693" s="3">
        <v>11880.000799999998</v>
      </c>
    </row>
    <row r="694" spans="1:3" x14ac:dyDescent="0.25">
      <c r="A694" s="4">
        <v>5150001</v>
      </c>
      <c r="B694" s="2" t="s">
        <v>56</v>
      </c>
      <c r="C694" s="3">
        <v>10650.818399999998</v>
      </c>
    </row>
    <row r="695" spans="1:3" x14ac:dyDescent="0.25">
      <c r="A695" s="4">
        <v>5150001</v>
      </c>
      <c r="B695" s="2" t="s">
        <v>56</v>
      </c>
      <c r="C695" s="3">
        <v>10650.818399999998</v>
      </c>
    </row>
    <row r="696" spans="1:3" x14ac:dyDescent="0.25">
      <c r="A696" s="4">
        <v>5150001</v>
      </c>
      <c r="B696" s="2" t="s">
        <v>56</v>
      </c>
      <c r="C696" s="3">
        <v>10650.818399999998</v>
      </c>
    </row>
    <row r="697" spans="1:3" x14ac:dyDescent="0.25">
      <c r="A697" s="4">
        <v>5150001</v>
      </c>
      <c r="B697" s="2" t="s">
        <v>56</v>
      </c>
      <c r="C697" s="3">
        <v>10650.818399999998</v>
      </c>
    </row>
    <row r="698" spans="1:3" x14ac:dyDescent="0.25">
      <c r="A698" s="4">
        <v>5150001</v>
      </c>
      <c r="B698" s="2" t="s">
        <v>56</v>
      </c>
      <c r="C698" s="3">
        <v>10650.818399999998</v>
      </c>
    </row>
    <row r="699" spans="1:3" x14ac:dyDescent="0.25">
      <c r="A699" s="4">
        <v>5150001</v>
      </c>
      <c r="B699" s="2" t="s">
        <v>56</v>
      </c>
      <c r="C699" s="3">
        <v>10650.818399999998</v>
      </c>
    </row>
    <row r="700" spans="1:3" x14ac:dyDescent="0.25">
      <c r="A700" s="4">
        <v>5150001</v>
      </c>
      <c r="B700" s="2" t="s">
        <v>56</v>
      </c>
      <c r="C700" s="3">
        <v>10650.818399999998</v>
      </c>
    </row>
    <row r="701" spans="1:3" x14ac:dyDescent="0.25">
      <c r="A701" s="4">
        <v>5150001</v>
      </c>
      <c r="B701" s="2" t="s">
        <v>56</v>
      </c>
      <c r="C701" s="3">
        <v>10650.818399999998</v>
      </c>
    </row>
    <row r="702" spans="1:3" x14ac:dyDescent="0.25">
      <c r="A702" s="4">
        <v>5150001</v>
      </c>
      <c r="B702" s="2" t="s">
        <v>56</v>
      </c>
      <c r="C702" s="3">
        <v>10650.818399999998</v>
      </c>
    </row>
    <row r="703" spans="1:3" x14ac:dyDescent="0.25">
      <c r="A703" s="4">
        <v>5150001</v>
      </c>
      <c r="B703" s="2" t="s">
        <v>56</v>
      </c>
      <c r="C703" s="3">
        <v>10650.818399999998</v>
      </c>
    </row>
    <row r="704" spans="1:3" x14ac:dyDescent="0.25">
      <c r="A704" s="4">
        <v>5150001</v>
      </c>
      <c r="B704" s="2" t="s">
        <v>56</v>
      </c>
      <c r="C704" s="3">
        <v>10650.818399999998</v>
      </c>
    </row>
    <row r="705" spans="1:3" x14ac:dyDescent="0.25">
      <c r="A705" s="4">
        <v>5150001</v>
      </c>
      <c r="B705" s="2" t="s">
        <v>56</v>
      </c>
      <c r="C705" s="3">
        <v>10650.818399999998</v>
      </c>
    </row>
    <row r="706" spans="1:3" x14ac:dyDescent="0.25">
      <c r="A706" s="4">
        <v>5150001</v>
      </c>
      <c r="B706" s="2" t="s">
        <v>56</v>
      </c>
      <c r="C706" s="3">
        <v>10650.818399999998</v>
      </c>
    </row>
    <row r="707" spans="1:3" x14ac:dyDescent="0.25">
      <c r="A707" s="4">
        <v>5150001</v>
      </c>
      <c r="B707" s="2" t="s">
        <v>56</v>
      </c>
      <c r="C707" s="3">
        <v>10650.818399999998</v>
      </c>
    </row>
    <row r="708" spans="1:3" x14ac:dyDescent="0.25">
      <c r="A708" s="4">
        <v>5150001</v>
      </c>
      <c r="B708" s="2" t="s">
        <v>56</v>
      </c>
      <c r="C708" s="3">
        <v>10650.818399999998</v>
      </c>
    </row>
    <row r="709" spans="1:3" x14ac:dyDescent="0.25">
      <c r="A709" s="4">
        <v>5150001</v>
      </c>
      <c r="B709" s="2" t="s">
        <v>56</v>
      </c>
      <c r="C709" s="3">
        <v>10650.818399999998</v>
      </c>
    </row>
    <row r="710" spans="1:3" x14ac:dyDescent="0.25">
      <c r="A710" s="4">
        <v>5150001</v>
      </c>
      <c r="B710" s="2" t="s">
        <v>56</v>
      </c>
      <c r="C710" s="3">
        <v>10650.818399999998</v>
      </c>
    </row>
    <row r="711" spans="1:3" x14ac:dyDescent="0.25">
      <c r="A711" s="4">
        <v>5150001</v>
      </c>
      <c r="B711" s="2" t="s">
        <v>56</v>
      </c>
      <c r="C711" s="3">
        <v>10650.818399999998</v>
      </c>
    </row>
    <row r="712" spans="1:3" x14ac:dyDescent="0.25">
      <c r="A712" s="4">
        <v>5150001</v>
      </c>
      <c r="B712" s="2" t="s">
        <v>56</v>
      </c>
      <c r="C712" s="3">
        <v>10650.818399999998</v>
      </c>
    </row>
    <row r="713" spans="1:3" x14ac:dyDescent="0.25">
      <c r="A713" s="4">
        <v>5150001</v>
      </c>
      <c r="B713" s="2" t="s">
        <v>56</v>
      </c>
      <c r="C713" s="3">
        <v>10650.818399999998</v>
      </c>
    </row>
    <row r="714" spans="1:3" x14ac:dyDescent="0.25">
      <c r="A714" s="4">
        <v>5150001</v>
      </c>
      <c r="B714" s="2" t="s">
        <v>56</v>
      </c>
      <c r="C714" s="3">
        <v>10650.818399999998</v>
      </c>
    </row>
    <row r="715" spans="1:3" x14ac:dyDescent="0.25">
      <c r="A715" s="4">
        <v>5150001</v>
      </c>
      <c r="B715" s="2" t="s">
        <v>56</v>
      </c>
      <c r="C715" s="3">
        <v>10650.818399999998</v>
      </c>
    </row>
    <row r="716" spans="1:3" x14ac:dyDescent="0.25">
      <c r="A716" s="4">
        <v>5150001</v>
      </c>
      <c r="B716" s="2" t="s">
        <v>56</v>
      </c>
      <c r="C716" s="3">
        <v>10650.818399999998</v>
      </c>
    </row>
    <row r="717" spans="1:3" x14ac:dyDescent="0.25">
      <c r="A717" s="4">
        <v>5150001</v>
      </c>
      <c r="B717" s="2" t="s">
        <v>56</v>
      </c>
      <c r="C717" s="3">
        <v>10650.818399999998</v>
      </c>
    </row>
    <row r="718" spans="1:3" x14ac:dyDescent="0.25">
      <c r="A718" s="4">
        <v>5150001</v>
      </c>
      <c r="B718" s="2" t="s">
        <v>56</v>
      </c>
      <c r="C718" s="3">
        <v>10650.818399999998</v>
      </c>
    </row>
    <row r="719" spans="1:3" x14ac:dyDescent="0.25">
      <c r="A719" s="4">
        <v>5150001</v>
      </c>
      <c r="B719" s="2" t="s">
        <v>56</v>
      </c>
      <c r="C719" s="3">
        <v>10650.818399999998</v>
      </c>
    </row>
    <row r="720" spans="1:3" x14ac:dyDescent="0.25">
      <c r="A720" s="4">
        <v>5150001</v>
      </c>
      <c r="B720" s="2" t="s">
        <v>56</v>
      </c>
      <c r="C720" s="3">
        <v>10650.818399999998</v>
      </c>
    </row>
    <row r="721" spans="1:3" x14ac:dyDescent="0.25">
      <c r="A721" s="4">
        <v>5150001</v>
      </c>
      <c r="B721" s="2" t="s">
        <v>56</v>
      </c>
      <c r="C721" s="3">
        <v>10650.818399999998</v>
      </c>
    </row>
    <row r="722" spans="1:3" x14ac:dyDescent="0.25">
      <c r="A722" s="4">
        <v>5150001</v>
      </c>
      <c r="B722" s="2" t="s">
        <v>56</v>
      </c>
      <c r="C722" s="3">
        <v>10650.818399999998</v>
      </c>
    </row>
    <row r="723" spans="1:3" x14ac:dyDescent="0.25">
      <c r="A723" s="4">
        <v>5150001</v>
      </c>
      <c r="B723" s="2" t="s">
        <v>56</v>
      </c>
      <c r="C723" s="3">
        <v>10650.818399999998</v>
      </c>
    </row>
    <row r="724" spans="1:3" x14ac:dyDescent="0.25">
      <c r="A724" s="4">
        <v>5150001</v>
      </c>
      <c r="B724" s="2" t="s">
        <v>56</v>
      </c>
      <c r="C724" s="3">
        <v>10650.818399999998</v>
      </c>
    </row>
    <row r="725" spans="1:3" x14ac:dyDescent="0.25">
      <c r="A725" s="4">
        <v>5150001</v>
      </c>
      <c r="B725" s="2" t="s">
        <v>56</v>
      </c>
      <c r="C725" s="3">
        <v>10650.818399999998</v>
      </c>
    </row>
    <row r="726" spans="1:3" x14ac:dyDescent="0.25">
      <c r="A726" s="4">
        <v>5150001</v>
      </c>
      <c r="B726" s="2" t="s">
        <v>56</v>
      </c>
      <c r="C726" s="3">
        <v>10650.818399999998</v>
      </c>
    </row>
    <row r="727" spans="1:3" x14ac:dyDescent="0.25">
      <c r="A727" s="4">
        <v>5150001</v>
      </c>
      <c r="B727" s="2" t="s">
        <v>56</v>
      </c>
      <c r="C727" s="3">
        <v>10650.818399999998</v>
      </c>
    </row>
    <row r="728" spans="1:3" x14ac:dyDescent="0.25">
      <c r="A728" s="4">
        <v>5150001</v>
      </c>
      <c r="B728" s="2" t="s">
        <v>56</v>
      </c>
      <c r="C728" s="3">
        <v>10650.818399999998</v>
      </c>
    </row>
    <row r="729" spans="1:3" x14ac:dyDescent="0.25">
      <c r="A729" s="4">
        <v>5150001</v>
      </c>
      <c r="B729" s="2" t="s">
        <v>56</v>
      </c>
      <c r="C729" s="3">
        <v>10650.818399999998</v>
      </c>
    </row>
    <row r="730" spans="1:3" x14ac:dyDescent="0.25">
      <c r="A730" s="4">
        <v>5150001</v>
      </c>
      <c r="B730" s="2" t="s">
        <v>56</v>
      </c>
      <c r="C730" s="3">
        <v>10650.818399999998</v>
      </c>
    </row>
    <row r="731" spans="1:3" x14ac:dyDescent="0.25">
      <c r="A731" s="4">
        <v>5150001</v>
      </c>
      <c r="B731" s="2" t="s">
        <v>56</v>
      </c>
      <c r="C731" s="3">
        <v>10650.818399999998</v>
      </c>
    </row>
    <row r="732" spans="1:3" x14ac:dyDescent="0.25">
      <c r="A732" s="4">
        <v>5150001</v>
      </c>
      <c r="B732" s="2" t="s">
        <v>56</v>
      </c>
      <c r="C732" s="3">
        <v>10650.818399999998</v>
      </c>
    </row>
    <row r="733" spans="1:3" x14ac:dyDescent="0.25">
      <c r="A733" s="4">
        <v>5150001</v>
      </c>
      <c r="B733" s="2" t="s">
        <v>56</v>
      </c>
      <c r="C733" s="3">
        <v>10650.818399999998</v>
      </c>
    </row>
    <row r="734" spans="1:3" x14ac:dyDescent="0.25">
      <c r="A734" s="4">
        <v>5150001</v>
      </c>
      <c r="B734" s="2" t="s">
        <v>56</v>
      </c>
      <c r="C734" s="3">
        <v>10650.818399999998</v>
      </c>
    </row>
    <row r="735" spans="1:3" x14ac:dyDescent="0.25">
      <c r="A735" s="4">
        <v>5150001</v>
      </c>
      <c r="B735" s="2" t="s">
        <v>56</v>
      </c>
      <c r="C735" s="3">
        <v>10650.818399999998</v>
      </c>
    </row>
    <row r="736" spans="1:3" x14ac:dyDescent="0.25">
      <c r="A736" s="4">
        <v>5150001</v>
      </c>
      <c r="B736" s="2" t="s">
        <v>56</v>
      </c>
      <c r="C736" s="3">
        <v>10650.818399999998</v>
      </c>
    </row>
    <row r="737" spans="1:3" x14ac:dyDescent="0.25">
      <c r="A737" s="4">
        <v>5150001</v>
      </c>
      <c r="B737" s="2" t="s">
        <v>56</v>
      </c>
      <c r="C737" s="3">
        <v>10650.818399999998</v>
      </c>
    </row>
    <row r="738" spans="1:3" x14ac:dyDescent="0.25">
      <c r="A738" s="4">
        <v>5150001</v>
      </c>
      <c r="B738" s="2" t="s">
        <v>56</v>
      </c>
      <c r="C738" s="3">
        <v>10650.818399999998</v>
      </c>
    </row>
    <row r="739" spans="1:3" x14ac:dyDescent="0.25">
      <c r="A739" s="4">
        <v>5150001</v>
      </c>
      <c r="B739" s="2" t="s">
        <v>56</v>
      </c>
      <c r="C739" s="3">
        <v>10650.818399999998</v>
      </c>
    </row>
    <row r="740" spans="1:3" x14ac:dyDescent="0.25">
      <c r="A740" s="4">
        <v>5150001</v>
      </c>
      <c r="B740" s="2" t="s">
        <v>56</v>
      </c>
      <c r="C740" s="3">
        <v>10650.818399999998</v>
      </c>
    </row>
    <row r="741" spans="1:3" x14ac:dyDescent="0.25">
      <c r="A741" s="4">
        <v>5150001</v>
      </c>
      <c r="B741" s="2" t="s">
        <v>56</v>
      </c>
      <c r="C741" s="3">
        <v>10650.818399999998</v>
      </c>
    </row>
    <row r="742" spans="1:3" x14ac:dyDescent="0.25">
      <c r="A742" s="4">
        <v>5150001</v>
      </c>
      <c r="B742" s="2" t="s">
        <v>56</v>
      </c>
      <c r="C742" s="3">
        <v>10650.818399999998</v>
      </c>
    </row>
    <row r="743" spans="1:3" x14ac:dyDescent="0.25">
      <c r="A743" s="4">
        <v>5150001</v>
      </c>
      <c r="B743" s="2" t="s">
        <v>56</v>
      </c>
      <c r="C743" s="3">
        <v>10650.818399999998</v>
      </c>
    </row>
    <row r="744" spans="1:3" x14ac:dyDescent="0.25">
      <c r="A744" s="6">
        <v>515000112</v>
      </c>
      <c r="B744" s="2" t="s">
        <v>767</v>
      </c>
      <c r="C744" s="3">
        <v>14095.16</v>
      </c>
    </row>
    <row r="745" spans="1:3" x14ac:dyDescent="0.25">
      <c r="A745" s="6">
        <v>515000112</v>
      </c>
      <c r="B745" s="2" t="s">
        <v>767</v>
      </c>
      <c r="C745" s="3">
        <v>14095.16</v>
      </c>
    </row>
    <row r="746" spans="1:3" x14ac:dyDescent="0.25">
      <c r="A746" s="6">
        <v>515000112</v>
      </c>
      <c r="B746" s="2" t="s">
        <v>767</v>
      </c>
      <c r="C746" s="3">
        <v>14095.16</v>
      </c>
    </row>
    <row r="747" spans="1:3" x14ac:dyDescent="0.25">
      <c r="A747" s="6">
        <v>515000112</v>
      </c>
      <c r="B747" s="2" t="s">
        <v>767</v>
      </c>
      <c r="C747" s="3">
        <v>14095.16</v>
      </c>
    </row>
    <row r="748" spans="1:3" x14ac:dyDescent="0.25">
      <c r="A748" s="6">
        <v>515000112</v>
      </c>
      <c r="B748" s="2" t="s">
        <v>767</v>
      </c>
      <c r="C748" s="3">
        <v>14095.16</v>
      </c>
    </row>
    <row r="749" spans="1:3" x14ac:dyDescent="0.25">
      <c r="A749" s="6">
        <v>515000112</v>
      </c>
      <c r="B749" s="2" t="s">
        <v>767</v>
      </c>
      <c r="C749" s="3">
        <v>14095.16</v>
      </c>
    </row>
    <row r="750" spans="1:3" x14ac:dyDescent="0.25">
      <c r="A750" s="6">
        <v>515000112</v>
      </c>
      <c r="B750" s="2" t="s">
        <v>767</v>
      </c>
      <c r="C750" s="3">
        <v>14095.16</v>
      </c>
    </row>
    <row r="751" spans="1:3" x14ac:dyDescent="0.25">
      <c r="A751" s="6">
        <v>515000112</v>
      </c>
      <c r="B751" s="2" t="s">
        <v>767</v>
      </c>
      <c r="C751" s="3">
        <v>14095.16</v>
      </c>
    </row>
    <row r="752" spans="1:3" x14ac:dyDescent="0.25">
      <c r="A752" s="6">
        <v>515000112</v>
      </c>
      <c r="B752" s="2" t="s">
        <v>767</v>
      </c>
      <c r="C752" s="3">
        <v>14095.16</v>
      </c>
    </row>
    <row r="753" spans="1:3" x14ac:dyDescent="0.25">
      <c r="A753" s="6">
        <v>515000112</v>
      </c>
      <c r="B753" s="2" t="s">
        <v>767</v>
      </c>
      <c r="C753" s="3">
        <v>14095.16</v>
      </c>
    </row>
    <row r="754" spans="1:3" x14ac:dyDescent="0.25">
      <c r="A754" s="6">
        <v>515000112</v>
      </c>
      <c r="B754" s="2" t="s">
        <v>767</v>
      </c>
      <c r="C754" s="3">
        <v>14095.16</v>
      </c>
    </row>
    <row r="755" spans="1:3" x14ac:dyDescent="0.25">
      <c r="A755" s="6">
        <v>515000112</v>
      </c>
      <c r="B755" s="2" t="s">
        <v>767</v>
      </c>
      <c r="C755" s="3">
        <v>14095.16</v>
      </c>
    </row>
    <row r="756" spans="1:3" x14ac:dyDescent="0.25">
      <c r="A756" s="6">
        <v>515000274</v>
      </c>
      <c r="B756" s="2" t="s">
        <v>768</v>
      </c>
      <c r="C756" s="3">
        <v>41783.199999999997</v>
      </c>
    </row>
    <row r="757" spans="1:3" x14ac:dyDescent="0.25">
      <c r="A757" s="6">
        <v>515000203</v>
      </c>
      <c r="B757" s="2" t="s">
        <v>808</v>
      </c>
      <c r="C757" s="3">
        <v>16077.6</v>
      </c>
    </row>
    <row r="758" spans="1:3" x14ac:dyDescent="0.25">
      <c r="A758" s="6">
        <v>515000211</v>
      </c>
      <c r="B758" s="2" t="s">
        <v>820</v>
      </c>
      <c r="C758" s="3">
        <v>13643.92</v>
      </c>
    </row>
    <row r="759" spans="1:3" x14ac:dyDescent="0.25">
      <c r="A759" s="6">
        <v>515000211</v>
      </c>
      <c r="B759" s="2" t="s">
        <v>820</v>
      </c>
      <c r="C759" s="3">
        <v>13643.92</v>
      </c>
    </row>
    <row r="760" spans="1:3" x14ac:dyDescent="0.25">
      <c r="A760" s="6">
        <v>515000211</v>
      </c>
      <c r="B760" s="2" t="s">
        <v>820</v>
      </c>
      <c r="C760" s="3">
        <v>13643.92</v>
      </c>
    </row>
    <row r="761" spans="1:3" x14ac:dyDescent="0.25">
      <c r="A761" s="6">
        <v>515000211</v>
      </c>
      <c r="B761" s="2" t="s">
        <v>820</v>
      </c>
      <c r="C761" s="3">
        <v>13643.92</v>
      </c>
    </row>
    <row r="762" spans="1:3" x14ac:dyDescent="0.25">
      <c r="A762" s="6">
        <v>515000211</v>
      </c>
      <c r="B762" s="2" t="s">
        <v>820</v>
      </c>
      <c r="C762" s="3">
        <v>13643.92</v>
      </c>
    </row>
    <row r="763" spans="1:3" x14ac:dyDescent="0.25">
      <c r="A763" s="6">
        <v>515000211</v>
      </c>
      <c r="B763" s="2" t="s">
        <v>820</v>
      </c>
      <c r="C763" s="3">
        <v>13643.92</v>
      </c>
    </row>
    <row r="764" spans="1:3" x14ac:dyDescent="0.25">
      <c r="A764" s="6">
        <v>515000211</v>
      </c>
      <c r="B764" s="2" t="s">
        <v>820</v>
      </c>
      <c r="C764" s="3">
        <v>13643.92</v>
      </c>
    </row>
    <row r="765" spans="1:3" x14ac:dyDescent="0.25">
      <c r="A765" s="6">
        <v>515000211</v>
      </c>
      <c r="B765" s="2" t="s">
        <v>820</v>
      </c>
      <c r="C765" s="3">
        <v>13643.92</v>
      </c>
    </row>
    <row r="766" spans="1:3" x14ac:dyDescent="0.25">
      <c r="A766" s="6">
        <v>515000211</v>
      </c>
      <c r="B766" s="2" t="s">
        <v>820</v>
      </c>
      <c r="C766" s="3">
        <v>13643.92</v>
      </c>
    </row>
    <row r="767" spans="1:3" x14ac:dyDescent="0.25">
      <c r="A767" s="6">
        <v>515000211</v>
      </c>
      <c r="B767" s="2" t="s">
        <v>820</v>
      </c>
      <c r="C767" s="3">
        <v>13643.92</v>
      </c>
    </row>
    <row r="768" spans="1:3" x14ac:dyDescent="0.25">
      <c r="A768" s="6">
        <v>515000211</v>
      </c>
      <c r="B768" s="2" t="s">
        <v>820</v>
      </c>
      <c r="C768" s="3">
        <v>13643.92</v>
      </c>
    </row>
    <row r="769" spans="1:3" x14ac:dyDescent="0.25">
      <c r="A769" s="4">
        <v>5150001</v>
      </c>
      <c r="B769" s="2" t="s">
        <v>36</v>
      </c>
      <c r="C769" s="3">
        <v>24727.51</v>
      </c>
    </row>
    <row r="770" spans="1:3" x14ac:dyDescent="0.25">
      <c r="A770" s="4">
        <v>5150001</v>
      </c>
      <c r="B770" s="2" t="s">
        <v>492</v>
      </c>
      <c r="C770" s="3">
        <v>14900</v>
      </c>
    </row>
    <row r="771" spans="1:3" x14ac:dyDescent="0.25">
      <c r="A771" s="4">
        <v>5150001</v>
      </c>
      <c r="B771" s="2" t="s">
        <v>492</v>
      </c>
      <c r="C771" s="3">
        <v>14900</v>
      </c>
    </row>
    <row r="772" spans="1:3" x14ac:dyDescent="0.25">
      <c r="A772" s="4">
        <v>5150001</v>
      </c>
      <c r="B772" s="2" t="s">
        <v>492</v>
      </c>
      <c r="C772" s="3">
        <v>14900</v>
      </c>
    </row>
    <row r="773" spans="1:3" x14ac:dyDescent="0.25">
      <c r="A773" s="4">
        <v>5150001</v>
      </c>
      <c r="B773" s="2" t="s">
        <v>492</v>
      </c>
      <c r="C773" s="3">
        <v>14900</v>
      </c>
    </row>
    <row r="774" spans="1:3" x14ac:dyDescent="0.25">
      <c r="A774" s="4">
        <v>5150001</v>
      </c>
      <c r="B774" s="2" t="s">
        <v>492</v>
      </c>
      <c r="C774" s="3">
        <v>14900</v>
      </c>
    </row>
    <row r="775" spans="1:3" x14ac:dyDescent="0.25">
      <c r="A775" s="4">
        <v>5150001</v>
      </c>
      <c r="B775" s="2" t="s">
        <v>492</v>
      </c>
      <c r="C775" s="3">
        <v>14900</v>
      </c>
    </row>
    <row r="776" spans="1:3" x14ac:dyDescent="0.25">
      <c r="A776" s="4">
        <v>5150001</v>
      </c>
      <c r="B776" s="2" t="s">
        <v>492</v>
      </c>
      <c r="C776" s="3">
        <v>14900</v>
      </c>
    </row>
    <row r="777" spans="1:3" x14ac:dyDescent="0.25">
      <c r="A777" s="4">
        <v>5150001</v>
      </c>
      <c r="B777" s="2" t="s">
        <v>492</v>
      </c>
      <c r="C777" s="3">
        <v>14900</v>
      </c>
    </row>
    <row r="778" spans="1:3" x14ac:dyDescent="0.25">
      <c r="A778" s="4">
        <v>5150001</v>
      </c>
      <c r="B778" s="2" t="s">
        <v>492</v>
      </c>
      <c r="C778" s="3">
        <v>14900</v>
      </c>
    </row>
    <row r="779" spans="1:3" x14ac:dyDescent="0.25">
      <c r="A779" s="4">
        <v>5150001</v>
      </c>
      <c r="B779" s="2" t="s">
        <v>492</v>
      </c>
      <c r="C779" s="3">
        <v>14900</v>
      </c>
    </row>
    <row r="780" spans="1:3" x14ac:dyDescent="0.25">
      <c r="A780" s="4">
        <v>5150001</v>
      </c>
      <c r="B780" s="2" t="s">
        <v>492</v>
      </c>
      <c r="C780" s="3">
        <v>14900</v>
      </c>
    </row>
    <row r="781" spans="1:3" x14ac:dyDescent="0.25">
      <c r="A781" s="4">
        <v>5150001</v>
      </c>
      <c r="B781" s="2" t="s">
        <v>492</v>
      </c>
      <c r="C781" s="3">
        <v>14900</v>
      </c>
    </row>
    <row r="782" spans="1:3" x14ac:dyDescent="0.25">
      <c r="A782" s="4">
        <v>5150001</v>
      </c>
      <c r="B782" s="2" t="s">
        <v>492</v>
      </c>
      <c r="C782" s="3">
        <v>14900</v>
      </c>
    </row>
    <row r="783" spans="1:3" x14ac:dyDescent="0.25">
      <c r="A783" s="4">
        <v>5150001</v>
      </c>
      <c r="B783" s="2" t="s">
        <v>492</v>
      </c>
      <c r="C783" s="3">
        <v>14900</v>
      </c>
    </row>
    <row r="784" spans="1:3" x14ac:dyDescent="0.25">
      <c r="A784" s="4">
        <v>5150001</v>
      </c>
      <c r="B784" s="2" t="s">
        <v>492</v>
      </c>
      <c r="C784" s="3">
        <v>14900</v>
      </c>
    </row>
    <row r="785" spans="1:3" x14ac:dyDescent="0.25">
      <c r="A785" s="4">
        <v>5150001</v>
      </c>
      <c r="B785" s="2" t="s">
        <v>492</v>
      </c>
      <c r="C785" s="3">
        <v>14900</v>
      </c>
    </row>
    <row r="786" spans="1:3" x14ac:dyDescent="0.25">
      <c r="A786" s="4">
        <v>5150001</v>
      </c>
      <c r="B786" s="2" t="s">
        <v>492</v>
      </c>
      <c r="C786" s="3">
        <v>14900</v>
      </c>
    </row>
    <row r="787" spans="1:3" x14ac:dyDescent="0.25">
      <c r="A787" s="4">
        <v>5150001</v>
      </c>
      <c r="B787" s="2" t="s">
        <v>492</v>
      </c>
      <c r="C787" s="3">
        <v>14900</v>
      </c>
    </row>
    <row r="788" spans="1:3" x14ac:dyDescent="0.25">
      <c r="A788" s="4">
        <v>5150001</v>
      </c>
      <c r="B788" s="2" t="s">
        <v>492</v>
      </c>
      <c r="C788" s="3">
        <v>14900</v>
      </c>
    </row>
    <row r="789" spans="1:3" x14ac:dyDescent="0.25">
      <c r="A789" s="4">
        <v>5150001</v>
      </c>
      <c r="B789" s="2" t="s">
        <v>492</v>
      </c>
      <c r="C789" s="3">
        <v>14900</v>
      </c>
    </row>
    <row r="790" spans="1:3" x14ac:dyDescent="0.25">
      <c r="A790" s="4">
        <v>5150001</v>
      </c>
      <c r="B790" s="2" t="s">
        <v>519</v>
      </c>
      <c r="C790" s="3">
        <v>22100</v>
      </c>
    </row>
    <row r="791" spans="1:3" x14ac:dyDescent="0.25">
      <c r="A791" s="4">
        <v>5150001</v>
      </c>
      <c r="B791" s="2" t="s">
        <v>519</v>
      </c>
      <c r="C791" s="3">
        <v>22100</v>
      </c>
    </row>
    <row r="792" spans="1:3" x14ac:dyDescent="0.25">
      <c r="A792" s="4">
        <v>5150001</v>
      </c>
      <c r="B792" s="2" t="s">
        <v>520</v>
      </c>
      <c r="C792" s="3">
        <v>23050</v>
      </c>
    </row>
    <row r="793" spans="1:3" x14ac:dyDescent="0.25">
      <c r="A793" s="6">
        <v>5150001</v>
      </c>
      <c r="B793" s="7" t="s">
        <v>709</v>
      </c>
      <c r="C793" s="9">
        <v>20706</v>
      </c>
    </row>
    <row r="794" spans="1:3" x14ac:dyDescent="0.25">
      <c r="A794" s="6">
        <v>515000259</v>
      </c>
      <c r="B794" s="2" t="s">
        <v>734</v>
      </c>
      <c r="C794" s="3">
        <v>39962</v>
      </c>
    </row>
    <row r="795" spans="1:3" x14ac:dyDescent="0.25">
      <c r="A795" s="6">
        <v>515000268</v>
      </c>
      <c r="B795" s="2" t="s">
        <v>762</v>
      </c>
      <c r="C795" s="3">
        <v>22526.87</v>
      </c>
    </row>
    <row r="796" spans="1:3" x14ac:dyDescent="0.25">
      <c r="A796" s="6">
        <v>515000268</v>
      </c>
      <c r="B796" s="2" t="s">
        <v>762</v>
      </c>
      <c r="C796" s="3">
        <v>22526.87</v>
      </c>
    </row>
    <row r="797" spans="1:3" x14ac:dyDescent="0.25">
      <c r="A797" s="6">
        <v>515000268</v>
      </c>
      <c r="B797" s="2" t="s">
        <v>762</v>
      </c>
      <c r="C797" s="3">
        <v>22526.87</v>
      </c>
    </row>
    <row r="798" spans="1:3" x14ac:dyDescent="0.25">
      <c r="A798" s="6">
        <v>515000271</v>
      </c>
      <c r="B798" s="2" t="s">
        <v>764</v>
      </c>
      <c r="C798" s="3">
        <v>26517.599999999999</v>
      </c>
    </row>
    <row r="799" spans="1:3" x14ac:dyDescent="0.25">
      <c r="A799" s="6">
        <v>515000271</v>
      </c>
      <c r="B799" s="2" t="s">
        <v>764</v>
      </c>
      <c r="C799" s="3">
        <v>26517.599999999999</v>
      </c>
    </row>
    <row r="800" spans="1:3" x14ac:dyDescent="0.25">
      <c r="A800" s="6">
        <v>515000271</v>
      </c>
      <c r="B800" s="2" t="s">
        <v>764</v>
      </c>
      <c r="C800" s="3">
        <v>26517.599999999999</v>
      </c>
    </row>
    <row r="801" spans="1:3" x14ac:dyDescent="0.25">
      <c r="A801" s="6">
        <v>515000271</v>
      </c>
      <c r="B801" s="2" t="s">
        <v>764</v>
      </c>
      <c r="C801" s="3">
        <v>26517.599999999999</v>
      </c>
    </row>
    <row r="802" spans="1:3" x14ac:dyDescent="0.25">
      <c r="A802" s="6">
        <v>515001</v>
      </c>
      <c r="B802" s="2" t="s">
        <v>802</v>
      </c>
      <c r="C802" s="3">
        <v>13251.69</v>
      </c>
    </row>
    <row r="803" spans="1:3" x14ac:dyDescent="0.25">
      <c r="A803" s="6">
        <v>515001</v>
      </c>
      <c r="B803" s="2" t="s">
        <v>802</v>
      </c>
      <c r="C803" s="3">
        <v>13251.69</v>
      </c>
    </row>
    <row r="804" spans="1:3" x14ac:dyDescent="0.25">
      <c r="A804" s="6">
        <v>515001</v>
      </c>
      <c r="B804" s="2" t="s">
        <v>802</v>
      </c>
      <c r="C804" s="3">
        <v>13251.69</v>
      </c>
    </row>
    <row r="805" spans="1:3" x14ac:dyDescent="0.25">
      <c r="A805" s="6">
        <v>515001</v>
      </c>
      <c r="B805" s="2" t="s">
        <v>802</v>
      </c>
      <c r="C805" s="3">
        <v>13251.69</v>
      </c>
    </row>
    <row r="806" spans="1:3" x14ac:dyDescent="0.25">
      <c r="A806" s="6">
        <v>515001</v>
      </c>
      <c r="B806" s="2" t="s">
        <v>802</v>
      </c>
      <c r="C806" s="3">
        <v>13251.69</v>
      </c>
    </row>
    <row r="807" spans="1:3" x14ac:dyDescent="0.25">
      <c r="A807" s="6">
        <v>515001</v>
      </c>
      <c r="B807" s="2" t="s">
        <v>802</v>
      </c>
      <c r="C807" s="3">
        <v>13251.69</v>
      </c>
    </row>
    <row r="808" spans="1:3" x14ac:dyDescent="0.25">
      <c r="A808" s="6">
        <v>515000207</v>
      </c>
      <c r="B808" s="2" t="s">
        <v>809</v>
      </c>
      <c r="C808" s="3">
        <v>18420.02</v>
      </c>
    </row>
    <row r="809" spans="1:3" x14ac:dyDescent="0.25">
      <c r="A809" s="6">
        <v>515000206</v>
      </c>
      <c r="B809" s="2" t="s">
        <v>811</v>
      </c>
      <c r="C809" s="3">
        <v>29556.78</v>
      </c>
    </row>
    <row r="810" spans="1:3" x14ac:dyDescent="0.25">
      <c r="A810" s="6">
        <v>515000206</v>
      </c>
      <c r="B810" s="2" t="s">
        <v>811</v>
      </c>
      <c r="C810" s="3">
        <v>29556.78</v>
      </c>
    </row>
    <row r="811" spans="1:3" x14ac:dyDescent="0.25">
      <c r="A811" s="6">
        <v>515000206</v>
      </c>
      <c r="B811" s="2" t="s">
        <v>811</v>
      </c>
      <c r="C811" s="3">
        <v>29556.78</v>
      </c>
    </row>
    <row r="812" spans="1:3" x14ac:dyDescent="0.25">
      <c r="A812" s="4">
        <v>5110001</v>
      </c>
      <c r="B812" s="2" t="s">
        <v>433</v>
      </c>
      <c r="C812" s="3">
        <v>9142.5</v>
      </c>
    </row>
    <row r="813" spans="1:3" x14ac:dyDescent="0.25">
      <c r="A813" s="4">
        <v>5110001</v>
      </c>
      <c r="B813" s="2" t="s">
        <v>434</v>
      </c>
      <c r="C813" s="3">
        <v>13552.749999999998</v>
      </c>
    </row>
    <row r="814" spans="1:3" x14ac:dyDescent="0.25">
      <c r="A814" s="4">
        <v>5110001</v>
      </c>
      <c r="B814" s="11" t="s">
        <v>254</v>
      </c>
      <c r="C814" s="3">
        <v>12064</v>
      </c>
    </row>
    <row r="815" spans="1:3" x14ac:dyDescent="0.25">
      <c r="A815" s="4">
        <v>5110001</v>
      </c>
      <c r="B815" s="11" t="s">
        <v>184</v>
      </c>
      <c r="C815" s="5">
        <v>789.99</v>
      </c>
    </row>
    <row r="816" spans="1:3" x14ac:dyDescent="0.25">
      <c r="A816" s="4">
        <v>5110001</v>
      </c>
      <c r="B816" s="11" t="s">
        <v>60</v>
      </c>
      <c r="C816" s="5">
        <v>8273.1200000000008</v>
      </c>
    </row>
    <row r="817" spans="1:3" x14ac:dyDescent="0.25">
      <c r="A817" s="4">
        <v>5110001</v>
      </c>
      <c r="B817" s="11" t="s">
        <v>230</v>
      </c>
      <c r="C817" s="5">
        <v>12605</v>
      </c>
    </row>
    <row r="818" spans="1:3" x14ac:dyDescent="0.25">
      <c r="A818" s="4">
        <v>5110001</v>
      </c>
      <c r="B818" s="11" t="s">
        <v>230</v>
      </c>
      <c r="C818" s="5">
        <v>12605</v>
      </c>
    </row>
    <row r="819" spans="1:3" x14ac:dyDescent="0.25">
      <c r="A819" s="4">
        <v>5110001</v>
      </c>
      <c r="B819" s="11" t="s">
        <v>230</v>
      </c>
      <c r="C819" s="5">
        <v>12605</v>
      </c>
    </row>
    <row r="820" spans="1:3" x14ac:dyDescent="0.25">
      <c r="A820" s="4">
        <v>5110001</v>
      </c>
      <c r="B820" s="11" t="s">
        <v>230</v>
      </c>
      <c r="C820" s="5">
        <v>12605</v>
      </c>
    </row>
    <row r="821" spans="1:3" x14ac:dyDescent="0.25">
      <c r="A821" s="4">
        <v>5150001</v>
      </c>
      <c r="B821" s="2" t="s">
        <v>38</v>
      </c>
      <c r="C821" s="3">
        <v>8970</v>
      </c>
    </row>
    <row r="822" spans="1:3" x14ac:dyDescent="0.25">
      <c r="A822" s="4">
        <v>5150001</v>
      </c>
      <c r="B822" s="2" t="s">
        <v>493</v>
      </c>
      <c r="C822" s="3">
        <v>13748</v>
      </c>
    </row>
    <row r="823" spans="1:3" x14ac:dyDescent="0.25">
      <c r="A823" s="4">
        <v>5150001</v>
      </c>
      <c r="B823" s="2" t="s">
        <v>493</v>
      </c>
      <c r="C823" s="3">
        <v>13748</v>
      </c>
    </row>
    <row r="824" spans="1:3" x14ac:dyDescent="0.25">
      <c r="A824" s="4">
        <v>5150001</v>
      </c>
      <c r="B824" s="2" t="s">
        <v>493</v>
      </c>
      <c r="C824" s="3">
        <v>13748</v>
      </c>
    </row>
    <row r="825" spans="1:3" x14ac:dyDescent="0.25">
      <c r="A825" s="4">
        <v>5150001</v>
      </c>
      <c r="B825" s="2" t="s">
        <v>493</v>
      </c>
      <c r="C825" s="3">
        <v>13748</v>
      </c>
    </row>
    <row r="826" spans="1:3" x14ac:dyDescent="0.25">
      <c r="A826" s="4">
        <v>5150001</v>
      </c>
      <c r="B826" s="2" t="s">
        <v>493</v>
      </c>
      <c r="C826" s="3">
        <v>13748</v>
      </c>
    </row>
    <row r="827" spans="1:3" x14ac:dyDescent="0.25">
      <c r="A827" s="4">
        <v>5150001</v>
      </c>
      <c r="B827" s="2" t="s">
        <v>493</v>
      </c>
      <c r="C827" s="3">
        <v>13748</v>
      </c>
    </row>
    <row r="828" spans="1:3" x14ac:dyDescent="0.25">
      <c r="A828" s="4">
        <v>5150001</v>
      </c>
      <c r="B828" s="2" t="s">
        <v>493</v>
      </c>
      <c r="C828" s="3">
        <v>13748</v>
      </c>
    </row>
    <row r="829" spans="1:3" x14ac:dyDescent="0.25">
      <c r="A829" s="4">
        <v>5150001</v>
      </c>
      <c r="B829" s="2" t="s">
        <v>493</v>
      </c>
      <c r="C829" s="3">
        <v>13748</v>
      </c>
    </row>
    <row r="830" spans="1:3" x14ac:dyDescent="0.25">
      <c r="A830" s="4">
        <v>5150001</v>
      </c>
      <c r="B830" s="2" t="s">
        <v>493</v>
      </c>
      <c r="C830" s="3">
        <v>13748</v>
      </c>
    </row>
    <row r="831" spans="1:3" x14ac:dyDescent="0.25">
      <c r="A831" s="4">
        <v>5150001</v>
      </c>
      <c r="B831" s="2" t="s">
        <v>493</v>
      </c>
      <c r="C831" s="3">
        <v>13748</v>
      </c>
    </row>
    <row r="832" spans="1:3" x14ac:dyDescent="0.25">
      <c r="A832" s="4">
        <v>5150001</v>
      </c>
      <c r="B832" s="2" t="s">
        <v>493</v>
      </c>
      <c r="C832" s="3">
        <v>13748</v>
      </c>
    </row>
    <row r="833" spans="1:3" x14ac:dyDescent="0.25">
      <c r="A833" s="4">
        <v>5150001</v>
      </c>
      <c r="B833" s="2" t="s">
        <v>493</v>
      </c>
      <c r="C833" s="3">
        <v>13748</v>
      </c>
    </row>
    <row r="834" spans="1:3" x14ac:dyDescent="0.25">
      <c r="A834" s="4">
        <v>5150001</v>
      </c>
      <c r="B834" s="2" t="s">
        <v>493</v>
      </c>
      <c r="C834" s="3">
        <v>13748</v>
      </c>
    </row>
    <row r="835" spans="1:3" x14ac:dyDescent="0.25">
      <c r="A835" s="4">
        <v>5150001</v>
      </c>
      <c r="B835" s="2" t="s">
        <v>493</v>
      </c>
      <c r="C835" s="3">
        <v>13748</v>
      </c>
    </row>
    <row r="836" spans="1:3" x14ac:dyDescent="0.25">
      <c r="A836" s="4">
        <v>5150001</v>
      </c>
      <c r="B836" s="2" t="s">
        <v>493</v>
      </c>
      <c r="C836" s="3">
        <v>13748</v>
      </c>
    </row>
    <row r="837" spans="1:3" x14ac:dyDescent="0.25">
      <c r="A837" s="4">
        <v>5150001</v>
      </c>
      <c r="B837" s="2" t="s">
        <v>493</v>
      </c>
      <c r="C837" s="3">
        <v>13748</v>
      </c>
    </row>
    <row r="838" spans="1:3" x14ac:dyDescent="0.25">
      <c r="A838" s="4">
        <v>5150001</v>
      </c>
      <c r="B838" s="2" t="s">
        <v>493</v>
      </c>
      <c r="C838" s="3">
        <v>13748</v>
      </c>
    </row>
    <row r="839" spans="1:3" x14ac:dyDescent="0.25">
      <c r="A839" s="4">
        <v>5150001</v>
      </c>
      <c r="B839" s="2" t="s">
        <v>493</v>
      </c>
      <c r="C839" s="3">
        <v>13748</v>
      </c>
    </row>
    <row r="840" spans="1:3" x14ac:dyDescent="0.25">
      <c r="A840" s="4">
        <v>5150001</v>
      </c>
      <c r="B840" s="2" t="s">
        <v>493</v>
      </c>
      <c r="C840" s="3">
        <v>13748</v>
      </c>
    </row>
    <row r="841" spans="1:3" x14ac:dyDescent="0.25">
      <c r="A841" s="4">
        <v>5150001</v>
      </c>
      <c r="B841" s="2" t="s">
        <v>493</v>
      </c>
      <c r="C841" s="3">
        <v>13748</v>
      </c>
    </row>
    <row r="842" spans="1:3" x14ac:dyDescent="0.25">
      <c r="A842" s="12">
        <v>5150001</v>
      </c>
      <c r="B842" s="11" t="s">
        <v>243</v>
      </c>
      <c r="C842" s="5">
        <v>19999</v>
      </c>
    </row>
    <row r="843" spans="1:3" x14ac:dyDescent="0.25">
      <c r="A843" s="6">
        <v>5150001</v>
      </c>
      <c r="B843" s="7" t="s">
        <v>689</v>
      </c>
      <c r="C843" s="8">
        <v>9512</v>
      </c>
    </row>
    <row r="844" spans="1:3" x14ac:dyDescent="0.25">
      <c r="A844" s="6">
        <v>5110002</v>
      </c>
      <c r="B844" s="2" t="s">
        <v>732</v>
      </c>
      <c r="C844" s="3">
        <v>5028.6000000000004</v>
      </c>
    </row>
    <row r="845" spans="1:3" x14ac:dyDescent="0.25">
      <c r="A845" s="4">
        <v>5110001</v>
      </c>
      <c r="B845" s="11" t="s">
        <v>66</v>
      </c>
      <c r="C845" s="5">
        <f>1956.9*1.16</f>
        <v>2270.0039999999999</v>
      </c>
    </row>
    <row r="846" spans="1:3" x14ac:dyDescent="0.25">
      <c r="A846" s="4">
        <v>5110001</v>
      </c>
      <c r="B846" s="11" t="s">
        <v>66</v>
      </c>
      <c r="C846" s="5">
        <f t="shared" ref="C846:C847" si="3">1956.9*1.16</f>
        <v>2270.0039999999999</v>
      </c>
    </row>
    <row r="847" spans="1:3" x14ac:dyDescent="0.25">
      <c r="A847" s="4">
        <v>5110001</v>
      </c>
      <c r="B847" s="11" t="s">
        <v>66</v>
      </c>
      <c r="C847" s="5">
        <f t="shared" si="3"/>
        <v>2270.0039999999999</v>
      </c>
    </row>
    <row r="848" spans="1:3" x14ac:dyDescent="0.25">
      <c r="A848" s="4">
        <v>5150001</v>
      </c>
      <c r="B848" s="2" t="s">
        <v>10</v>
      </c>
      <c r="C848" s="5">
        <v>58267.05</v>
      </c>
    </row>
    <row r="849" spans="1:3" x14ac:dyDescent="0.25">
      <c r="A849" s="4">
        <v>5150001</v>
      </c>
      <c r="B849" s="2" t="s">
        <v>302</v>
      </c>
      <c r="C849" s="5">
        <v>9124.1</v>
      </c>
    </row>
    <row r="850" spans="1:3" x14ac:dyDescent="0.25">
      <c r="A850" s="4">
        <v>5150001</v>
      </c>
      <c r="B850" s="2" t="s">
        <v>302</v>
      </c>
      <c r="C850" s="5">
        <v>9124.1</v>
      </c>
    </row>
    <row r="851" spans="1:3" x14ac:dyDescent="0.25">
      <c r="A851" s="4">
        <v>5150001</v>
      </c>
      <c r="B851" s="2" t="s">
        <v>455</v>
      </c>
      <c r="C851" s="3">
        <v>180549.06</v>
      </c>
    </row>
    <row r="852" spans="1:3" x14ac:dyDescent="0.25">
      <c r="A852" s="4">
        <v>5150001</v>
      </c>
      <c r="B852" s="2" t="s">
        <v>33</v>
      </c>
      <c r="C852" s="3">
        <f t="shared" ref="C852:C876" si="4">9302.08*1.15</f>
        <v>10697.392</v>
      </c>
    </row>
    <row r="853" spans="1:3" x14ac:dyDescent="0.25">
      <c r="A853" s="4">
        <v>5150001</v>
      </c>
      <c r="B853" s="2" t="s">
        <v>33</v>
      </c>
      <c r="C853" s="3">
        <f t="shared" si="4"/>
        <v>10697.392</v>
      </c>
    </row>
    <row r="854" spans="1:3" x14ac:dyDescent="0.25">
      <c r="A854" s="4">
        <v>5150001</v>
      </c>
      <c r="B854" s="2" t="s">
        <v>33</v>
      </c>
      <c r="C854" s="3">
        <f t="shared" si="4"/>
        <v>10697.392</v>
      </c>
    </row>
    <row r="855" spans="1:3" x14ac:dyDescent="0.25">
      <c r="A855" s="4">
        <v>5150001</v>
      </c>
      <c r="B855" s="2" t="s">
        <v>33</v>
      </c>
      <c r="C855" s="3">
        <f t="shared" si="4"/>
        <v>10697.392</v>
      </c>
    </row>
    <row r="856" spans="1:3" x14ac:dyDescent="0.25">
      <c r="A856" s="4">
        <v>5150001</v>
      </c>
      <c r="B856" s="2" t="s">
        <v>33</v>
      </c>
      <c r="C856" s="3">
        <f t="shared" si="4"/>
        <v>10697.392</v>
      </c>
    </row>
    <row r="857" spans="1:3" x14ac:dyDescent="0.25">
      <c r="A857" s="4">
        <v>5150001</v>
      </c>
      <c r="B857" s="2" t="s">
        <v>33</v>
      </c>
      <c r="C857" s="3">
        <f t="shared" si="4"/>
        <v>10697.392</v>
      </c>
    </row>
    <row r="858" spans="1:3" x14ac:dyDescent="0.25">
      <c r="A858" s="4">
        <v>5150001</v>
      </c>
      <c r="B858" s="2" t="s">
        <v>33</v>
      </c>
      <c r="C858" s="3">
        <f t="shared" si="4"/>
        <v>10697.392</v>
      </c>
    </row>
    <row r="859" spans="1:3" x14ac:dyDescent="0.25">
      <c r="A859" s="4">
        <v>5150001</v>
      </c>
      <c r="B859" s="2" t="s">
        <v>33</v>
      </c>
      <c r="C859" s="3">
        <f t="shared" si="4"/>
        <v>10697.392</v>
      </c>
    </row>
    <row r="860" spans="1:3" x14ac:dyDescent="0.25">
      <c r="A860" s="4">
        <v>5150001</v>
      </c>
      <c r="B860" s="2" t="s">
        <v>33</v>
      </c>
      <c r="C860" s="3">
        <f t="shared" si="4"/>
        <v>10697.392</v>
      </c>
    </row>
    <row r="861" spans="1:3" x14ac:dyDescent="0.25">
      <c r="A861" s="4">
        <v>5150001</v>
      </c>
      <c r="B861" s="2" t="s">
        <v>33</v>
      </c>
      <c r="C861" s="3">
        <f t="shared" si="4"/>
        <v>10697.392</v>
      </c>
    </row>
    <row r="862" spans="1:3" x14ac:dyDescent="0.25">
      <c r="A862" s="4">
        <v>5150001</v>
      </c>
      <c r="B862" s="2" t="s">
        <v>33</v>
      </c>
      <c r="C862" s="3">
        <f t="shared" si="4"/>
        <v>10697.392</v>
      </c>
    </row>
    <row r="863" spans="1:3" x14ac:dyDescent="0.25">
      <c r="A863" s="4">
        <v>5150001</v>
      </c>
      <c r="B863" s="2" t="s">
        <v>33</v>
      </c>
      <c r="C863" s="3">
        <f t="shared" si="4"/>
        <v>10697.392</v>
      </c>
    </row>
    <row r="864" spans="1:3" x14ac:dyDescent="0.25">
      <c r="A864" s="4">
        <v>5150001</v>
      </c>
      <c r="B864" s="2" t="s">
        <v>33</v>
      </c>
      <c r="C864" s="3">
        <f t="shared" si="4"/>
        <v>10697.392</v>
      </c>
    </row>
    <row r="865" spans="1:3" x14ac:dyDescent="0.25">
      <c r="A865" s="4">
        <v>5150001</v>
      </c>
      <c r="B865" s="2" t="s">
        <v>33</v>
      </c>
      <c r="C865" s="3">
        <f t="shared" si="4"/>
        <v>10697.392</v>
      </c>
    </row>
    <row r="866" spans="1:3" x14ac:dyDescent="0.25">
      <c r="A866" s="4">
        <v>5150001</v>
      </c>
      <c r="B866" s="2" t="s">
        <v>33</v>
      </c>
      <c r="C866" s="3">
        <f t="shared" si="4"/>
        <v>10697.392</v>
      </c>
    </row>
    <row r="867" spans="1:3" x14ac:dyDescent="0.25">
      <c r="A867" s="4">
        <v>5150001</v>
      </c>
      <c r="B867" s="2" t="s">
        <v>33</v>
      </c>
      <c r="C867" s="3">
        <f t="shared" si="4"/>
        <v>10697.392</v>
      </c>
    </row>
    <row r="868" spans="1:3" x14ac:dyDescent="0.25">
      <c r="A868" s="4">
        <v>5150001</v>
      </c>
      <c r="B868" s="2" t="s">
        <v>33</v>
      </c>
      <c r="C868" s="3">
        <f t="shared" si="4"/>
        <v>10697.392</v>
      </c>
    </row>
    <row r="869" spans="1:3" x14ac:dyDescent="0.25">
      <c r="A869" s="4">
        <v>5150001</v>
      </c>
      <c r="B869" s="2" t="s">
        <v>33</v>
      </c>
      <c r="C869" s="3">
        <f t="shared" si="4"/>
        <v>10697.392</v>
      </c>
    </row>
    <row r="870" spans="1:3" x14ac:dyDescent="0.25">
      <c r="A870" s="4">
        <v>5150001</v>
      </c>
      <c r="B870" s="2" t="s">
        <v>33</v>
      </c>
      <c r="C870" s="3">
        <f t="shared" si="4"/>
        <v>10697.392</v>
      </c>
    </row>
    <row r="871" spans="1:3" x14ac:dyDescent="0.25">
      <c r="A871" s="4">
        <v>5150001</v>
      </c>
      <c r="B871" s="2" t="s">
        <v>33</v>
      </c>
      <c r="C871" s="3">
        <f t="shared" si="4"/>
        <v>10697.392</v>
      </c>
    </row>
    <row r="872" spans="1:3" x14ac:dyDescent="0.25">
      <c r="A872" s="4">
        <v>5150001</v>
      </c>
      <c r="B872" s="2" t="s">
        <v>33</v>
      </c>
      <c r="C872" s="3">
        <f t="shared" si="4"/>
        <v>10697.392</v>
      </c>
    </row>
    <row r="873" spans="1:3" x14ac:dyDescent="0.25">
      <c r="A873" s="4">
        <v>5150001</v>
      </c>
      <c r="B873" s="2" t="s">
        <v>33</v>
      </c>
      <c r="C873" s="3">
        <f t="shared" si="4"/>
        <v>10697.392</v>
      </c>
    </row>
    <row r="874" spans="1:3" x14ac:dyDescent="0.25">
      <c r="A874" s="4">
        <v>5150001</v>
      </c>
      <c r="B874" s="2" t="s">
        <v>33</v>
      </c>
      <c r="C874" s="3">
        <f t="shared" si="4"/>
        <v>10697.392</v>
      </c>
    </row>
    <row r="875" spans="1:3" x14ac:dyDescent="0.25">
      <c r="A875" s="4">
        <v>5150001</v>
      </c>
      <c r="B875" s="2" t="s">
        <v>33</v>
      </c>
      <c r="C875" s="3">
        <f t="shared" si="4"/>
        <v>10697.392</v>
      </c>
    </row>
    <row r="876" spans="1:3" x14ac:dyDescent="0.25">
      <c r="A876" s="4">
        <v>5150001</v>
      </c>
      <c r="B876" s="2" t="s">
        <v>33</v>
      </c>
      <c r="C876" s="3">
        <f t="shared" si="4"/>
        <v>10697.392</v>
      </c>
    </row>
    <row r="877" spans="1:3" x14ac:dyDescent="0.25">
      <c r="A877" s="12">
        <v>5190001</v>
      </c>
      <c r="B877" s="11" t="s">
        <v>26</v>
      </c>
      <c r="C877" s="5">
        <v>2664.69</v>
      </c>
    </row>
    <row r="878" spans="1:3" x14ac:dyDescent="0.25">
      <c r="A878" s="4">
        <v>5310001</v>
      </c>
      <c r="B878" s="2" t="s">
        <v>20</v>
      </c>
      <c r="C878" s="3">
        <v>8958.58</v>
      </c>
    </row>
    <row r="879" spans="1:3" x14ac:dyDescent="0.25">
      <c r="A879" s="4">
        <v>5310001</v>
      </c>
      <c r="B879" s="2" t="s">
        <v>20</v>
      </c>
      <c r="C879" s="3">
        <v>8958.58</v>
      </c>
    </row>
    <row r="880" spans="1:3" x14ac:dyDescent="0.25">
      <c r="A880" s="4">
        <v>5310001</v>
      </c>
      <c r="B880" s="2" t="s">
        <v>20</v>
      </c>
      <c r="C880" s="3">
        <v>8958.58</v>
      </c>
    </row>
    <row r="881" spans="1:3" x14ac:dyDescent="0.25">
      <c r="A881" s="4">
        <v>5310001</v>
      </c>
      <c r="B881" s="2" t="s">
        <v>20</v>
      </c>
      <c r="C881" s="3">
        <v>8958.58</v>
      </c>
    </row>
    <row r="882" spans="1:3" x14ac:dyDescent="0.25">
      <c r="A882" s="4">
        <v>5310001</v>
      </c>
      <c r="B882" s="2" t="s">
        <v>20</v>
      </c>
      <c r="C882" s="3">
        <v>8958.58</v>
      </c>
    </row>
    <row r="883" spans="1:3" x14ac:dyDescent="0.25">
      <c r="A883" s="4">
        <v>5310001</v>
      </c>
      <c r="B883" s="2" t="s">
        <v>20</v>
      </c>
      <c r="C883" s="3">
        <v>8958.58</v>
      </c>
    </row>
    <row r="884" spans="1:3" x14ac:dyDescent="0.25">
      <c r="A884" s="4">
        <v>5670001</v>
      </c>
      <c r="B884" s="2" t="s">
        <v>450</v>
      </c>
      <c r="C884" s="3">
        <v>3403.9999999999995</v>
      </c>
    </row>
    <row r="885" spans="1:3" x14ac:dyDescent="0.25">
      <c r="A885" s="4">
        <v>5690001</v>
      </c>
      <c r="B885" s="11" t="s">
        <v>207</v>
      </c>
      <c r="C885" s="3">
        <v>20880</v>
      </c>
    </row>
    <row r="886" spans="1:3" x14ac:dyDescent="0.25">
      <c r="A886" s="6">
        <v>5290001</v>
      </c>
      <c r="B886" s="7" t="s">
        <v>697</v>
      </c>
      <c r="C886" s="8">
        <v>4591</v>
      </c>
    </row>
    <row r="887" spans="1:3" x14ac:dyDescent="0.25">
      <c r="A887" s="6">
        <v>5290009</v>
      </c>
      <c r="B887" s="2" t="s">
        <v>786</v>
      </c>
      <c r="C887" s="3">
        <v>23037.599999999999</v>
      </c>
    </row>
    <row r="888" spans="1:3" x14ac:dyDescent="0.25">
      <c r="A888" s="6">
        <v>5290009</v>
      </c>
      <c r="B888" s="2" t="s">
        <v>787</v>
      </c>
      <c r="C888" s="3">
        <v>21857.03</v>
      </c>
    </row>
    <row r="889" spans="1:3" x14ac:dyDescent="0.25">
      <c r="A889" s="4">
        <v>5110001</v>
      </c>
      <c r="B889" s="2" t="s">
        <v>51</v>
      </c>
      <c r="C889" s="3">
        <f>2898.94*1.15</f>
        <v>3333.7809999999999</v>
      </c>
    </row>
    <row r="890" spans="1:3" x14ac:dyDescent="0.25">
      <c r="A890" s="4">
        <v>5110001</v>
      </c>
      <c r="B890" s="2" t="s">
        <v>51</v>
      </c>
      <c r="C890" s="3">
        <f t="shared" ref="C890:C892" si="5">2898.94*1.15</f>
        <v>3333.7809999999999</v>
      </c>
    </row>
    <row r="891" spans="1:3" x14ac:dyDescent="0.25">
      <c r="A891" s="4">
        <v>5110001</v>
      </c>
      <c r="B891" s="2" t="s">
        <v>51</v>
      </c>
      <c r="C891" s="3">
        <f t="shared" si="5"/>
        <v>3333.7809999999999</v>
      </c>
    </row>
    <row r="892" spans="1:3" x14ac:dyDescent="0.25">
      <c r="A892" s="4">
        <v>5110001</v>
      </c>
      <c r="B892" s="2" t="s">
        <v>51</v>
      </c>
      <c r="C892" s="3">
        <f t="shared" si="5"/>
        <v>3333.7809999999999</v>
      </c>
    </row>
    <row r="893" spans="1:3" x14ac:dyDescent="0.25">
      <c r="A893" s="4">
        <v>5110001</v>
      </c>
      <c r="B893" s="2" t="s">
        <v>417</v>
      </c>
      <c r="C893" s="3">
        <v>4850.7</v>
      </c>
    </row>
    <row r="894" spans="1:3" x14ac:dyDescent="0.25">
      <c r="A894" s="4">
        <v>5110001</v>
      </c>
      <c r="B894" s="2" t="s">
        <v>420</v>
      </c>
      <c r="C894" s="3">
        <v>734.18299999999988</v>
      </c>
    </row>
    <row r="895" spans="1:3" x14ac:dyDescent="0.25">
      <c r="A895" s="4">
        <v>5110001</v>
      </c>
      <c r="B895" s="2" t="s">
        <v>420</v>
      </c>
      <c r="C895" s="3">
        <v>734.18299999999988</v>
      </c>
    </row>
    <row r="896" spans="1:3" x14ac:dyDescent="0.25">
      <c r="A896" s="4">
        <v>5110001</v>
      </c>
      <c r="B896" s="2" t="s">
        <v>420</v>
      </c>
      <c r="C896" s="3">
        <v>734.18299999999988</v>
      </c>
    </row>
    <row r="897" spans="1:3" x14ac:dyDescent="0.25">
      <c r="A897" s="4">
        <v>5110001</v>
      </c>
      <c r="B897" s="2" t="s">
        <v>420</v>
      </c>
      <c r="C897" s="3">
        <v>734.18299999999988</v>
      </c>
    </row>
    <row r="898" spans="1:3" x14ac:dyDescent="0.25">
      <c r="A898" s="12">
        <v>5110001</v>
      </c>
      <c r="B898" s="11" t="s">
        <v>71</v>
      </c>
      <c r="C898" s="5">
        <f>4112.07*1.16</f>
        <v>4770.0011999999997</v>
      </c>
    </row>
    <row r="899" spans="1:3" x14ac:dyDescent="0.25">
      <c r="A899" s="12">
        <v>5110001</v>
      </c>
      <c r="B899" s="11" t="s">
        <v>71</v>
      </c>
      <c r="C899" s="5">
        <f>4112.07*1.16</f>
        <v>4770.0011999999997</v>
      </c>
    </row>
    <row r="900" spans="1:3" x14ac:dyDescent="0.25">
      <c r="A900" s="12">
        <v>5150001</v>
      </c>
      <c r="B900" s="11" t="s">
        <v>374</v>
      </c>
      <c r="C900" s="5">
        <v>425.5</v>
      </c>
    </row>
    <row r="901" spans="1:3" x14ac:dyDescent="0.25">
      <c r="A901" s="4">
        <v>5290001</v>
      </c>
      <c r="B901" s="2" t="s">
        <v>494</v>
      </c>
      <c r="C901" s="3">
        <v>33982.03</v>
      </c>
    </row>
    <row r="902" spans="1:3" x14ac:dyDescent="0.25">
      <c r="A902" s="4">
        <v>5290001</v>
      </c>
      <c r="B902" s="2" t="s">
        <v>114</v>
      </c>
      <c r="C902" s="3">
        <v>217550.56</v>
      </c>
    </row>
    <row r="903" spans="1:3" x14ac:dyDescent="0.25">
      <c r="A903" s="6">
        <v>5610001</v>
      </c>
      <c r="B903" s="7" t="s">
        <v>610</v>
      </c>
      <c r="C903" s="8">
        <v>36000</v>
      </c>
    </row>
    <row r="904" spans="1:3" x14ac:dyDescent="0.25">
      <c r="A904" s="12">
        <v>5650001</v>
      </c>
      <c r="B904" s="11" t="s">
        <v>301</v>
      </c>
      <c r="C904" s="5">
        <v>511.74999999999994</v>
      </c>
    </row>
    <row r="905" spans="1:3" x14ac:dyDescent="0.25">
      <c r="A905" s="12">
        <v>5650001</v>
      </c>
      <c r="B905" s="11" t="s">
        <v>301</v>
      </c>
      <c r="C905" s="5">
        <v>511.74999999999994</v>
      </c>
    </row>
    <row r="906" spans="1:3" x14ac:dyDescent="0.25">
      <c r="A906" s="12">
        <v>5650001</v>
      </c>
      <c r="B906" s="11" t="s">
        <v>301</v>
      </c>
      <c r="C906" s="5">
        <v>511.74999999999994</v>
      </c>
    </row>
    <row r="907" spans="1:3" x14ac:dyDescent="0.25">
      <c r="A907" s="12">
        <v>5650001</v>
      </c>
      <c r="B907" s="11" t="s">
        <v>301</v>
      </c>
      <c r="C907" s="5">
        <v>511.74999999999994</v>
      </c>
    </row>
    <row r="908" spans="1:3" x14ac:dyDescent="0.25">
      <c r="A908" s="12">
        <v>5650001</v>
      </c>
      <c r="B908" s="11" t="s">
        <v>301</v>
      </c>
      <c r="C908" s="5">
        <v>511.74999999999994</v>
      </c>
    </row>
    <row r="909" spans="1:3" x14ac:dyDescent="0.25">
      <c r="A909" s="6">
        <v>51100015</v>
      </c>
      <c r="B909" s="2" t="s">
        <v>730</v>
      </c>
      <c r="C909" s="3">
        <v>9210.4</v>
      </c>
    </row>
    <row r="910" spans="1:3" x14ac:dyDescent="0.25">
      <c r="A910" s="6">
        <v>51100015</v>
      </c>
      <c r="B910" s="2" t="s">
        <v>730</v>
      </c>
      <c r="C910" s="3">
        <v>9210.4</v>
      </c>
    </row>
    <row r="911" spans="1:3" x14ac:dyDescent="0.25">
      <c r="A911" s="6">
        <v>51100015</v>
      </c>
      <c r="B911" s="2" t="s">
        <v>730</v>
      </c>
      <c r="C911" s="3">
        <v>9210.4</v>
      </c>
    </row>
    <row r="912" spans="1:3" x14ac:dyDescent="0.25">
      <c r="A912" s="6">
        <v>51100015</v>
      </c>
      <c r="B912" s="2" t="s">
        <v>730</v>
      </c>
      <c r="C912" s="3">
        <v>9210.4</v>
      </c>
    </row>
    <row r="913" spans="1:3" x14ac:dyDescent="0.25">
      <c r="A913" s="6">
        <v>51100015</v>
      </c>
      <c r="B913" s="2" t="s">
        <v>730</v>
      </c>
      <c r="C913" s="3">
        <v>9210.4</v>
      </c>
    </row>
    <row r="914" spans="1:3" x14ac:dyDescent="0.25">
      <c r="A914" s="6">
        <v>51100015</v>
      </c>
      <c r="B914" s="2" t="s">
        <v>730</v>
      </c>
      <c r="C914" s="3">
        <v>9210.4</v>
      </c>
    </row>
    <row r="915" spans="1:3" x14ac:dyDescent="0.25">
      <c r="A915" s="6">
        <v>51100015</v>
      </c>
      <c r="B915" s="2" t="s">
        <v>730</v>
      </c>
      <c r="C915" s="3">
        <v>9210.4</v>
      </c>
    </row>
    <row r="916" spans="1:3" x14ac:dyDescent="0.25">
      <c r="A916" s="6">
        <v>51100015</v>
      </c>
      <c r="B916" s="2" t="s">
        <v>730</v>
      </c>
      <c r="C916" s="3">
        <v>9210.4</v>
      </c>
    </row>
    <row r="917" spans="1:3" x14ac:dyDescent="0.25">
      <c r="A917" s="6">
        <v>51100015</v>
      </c>
      <c r="B917" s="2" t="s">
        <v>730</v>
      </c>
      <c r="C917" s="3">
        <v>9210.4</v>
      </c>
    </row>
    <row r="918" spans="1:3" ht="15" customHeight="1" x14ac:dyDescent="0.25">
      <c r="A918" s="6">
        <v>5150001</v>
      </c>
      <c r="B918" s="13" t="s">
        <v>624</v>
      </c>
      <c r="C918" s="8">
        <v>33904.71</v>
      </c>
    </row>
    <row r="919" spans="1:3" x14ac:dyDescent="0.25">
      <c r="A919" s="12">
        <v>5150001</v>
      </c>
      <c r="B919" s="11" t="s">
        <v>562</v>
      </c>
      <c r="C919" s="5">
        <v>100543</v>
      </c>
    </row>
    <row r="920" spans="1:3" x14ac:dyDescent="0.25">
      <c r="A920" s="4">
        <v>5150001</v>
      </c>
      <c r="B920" s="2" t="s">
        <v>151</v>
      </c>
      <c r="C920" s="3">
        <v>11014.199999999999</v>
      </c>
    </row>
    <row r="921" spans="1:3" x14ac:dyDescent="0.25">
      <c r="A921" s="4">
        <v>5150001</v>
      </c>
      <c r="B921" s="2" t="s">
        <v>151</v>
      </c>
      <c r="C921" s="3">
        <v>11014.199999999999</v>
      </c>
    </row>
    <row r="922" spans="1:3" x14ac:dyDescent="0.25">
      <c r="A922" s="4">
        <v>5150001</v>
      </c>
      <c r="B922" s="2" t="s">
        <v>151</v>
      </c>
      <c r="C922" s="3">
        <v>11014.199999999999</v>
      </c>
    </row>
    <row r="923" spans="1:3" x14ac:dyDescent="0.25">
      <c r="A923" s="4">
        <v>5150001</v>
      </c>
      <c r="B923" s="2" t="s">
        <v>151</v>
      </c>
      <c r="C923" s="3">
        <v>11014.199999999999</v>
      </c>
    </row>
    <row r="924" spans="1:3" x14ac:dyDescent="0.25">
      <c r="A924" s="4">
        <v>5150001</v>
      </c>
      <c r="B924" s="2" t="s">
        <v>151</v>
      </c>
      <c r="C924" s="3">
        <v>11014.199999999999</v>
      </c>
    </row>
    <row r="925" spans="1:3" x14ac:dyDescent="0.25">
      <c r="A925" s="4">
        <v>5150001</v>
      </c>
      <c r="B925" s="2" t="s">
        <v>151</v>
      </c>
      <c r="C925" s="3">
        <v>11014.199999999999</v>
      </c>
    </row>
    <row r="926" spans="1:3" x14ac:dyDescent="0.25">
      <c r="A926" s="4">
        <v>5150001</v>
      </c>
      <c r="B926" s="2" t="s">
        <v>151</v>
      </c>
      <c r="C926" s="3">
        <v>11014.199999999999</v>
      </c>
    </row>
    <row r="927" spans="1:3" x14ac:dyDescent="0.25">
      <c r="A927" s="4">
        <v>5150001</v>
      </c>
      <c r="B927" s="2" t="s">
        <v>151</v>
      </c>
      <c r="C927" s="3">
        <v>11014.199999999999</v>
      </c>
    </row>
    <row r="928" spans="1:3" x14ac:dyDescent="0.25">
      <c r="A928" s="4">
        <v>5150001</v>
      </c>
      <c r="B928" s="2" t="s">
        <v>151</v>
      </c>
      <c r="C928" s="3">
        <v>11014.199999999999</v>
      </c>
    </row>
    <row r="929" spans="1:3" x14ac:dyDescent="0.25">
      <c r="A929" s="4">
        <v>5150001</v>
      </c>
      <c r="B929" s="2" t="s">
        <v>151</v>
      </c>
      <c r="C929" s="3">
        <v>11014.199999999999</v>
      </c>
    </row>
    <row r="930" spans="1:3" x14ac:dyDescent="0.25">
      <c r="A930" s="4">
        <v>5150001</v>
      </c>
      <c r="B930" s="2" t="s">
        <v>151</v>
      </c>
      <c r="C930" s="3">
        <v>11014.199999999999</v>
      </c>
    </row>
    <row r="931" spans="1:3" x14ac:dyDescent="0.25">
      <c r="A931" s="4">
        <v>5150001</v>
      </c>
      <c r="B931" s="2" t="s">
        <v>151</v>
      </c>
      <c r="C931" s="3">
        <v>11014.199999999999</v>
      </c>
    </row>
    <row r="932" spans="1:3" x14ac:dyDescent="0.25">
      <c r="A932" s="4">
        <v>5150001</v>
      </c>
      <c r="B932" s="2" t="s">
        <v>151</v>
      </c>
      <c r="C932" s="3">
        <v>11014.199999999999</v>
      </c>
    </row>
    <row r="933" spans="1:3" x14ac:dyDescent="0.25">
      <c r="A933" s="4">
        <v>5150001</v>
      </c>
      <c r="B933" s="2" t="s">
        <v>151</v>
      </c>
      <c r="C933" s="3">
        <v>11014.199999999999</v>
      </c>
    </row>
    <row r="934" spans="1:3" x14ac:dyDescent="0.25">
      <c r="A934" s="4">
        <v>5150001</v>
      </c>
      <c r="B934" s="2" t="s">
        <v>151</v>
      </c>
      <c r="C934" s="3">
        <v>11014.199999999999</v>
      </c>
    </row>
    <row r="935" spans="1:3" x14ac:dyDescent="0.25">
      <c r="A935" s="4">
        <v>5190001</v>
      </c>
      <c r="B935" s="2" t="s">
        <v>13</v>
      </c>
      <c r="C935" s="3">
        <v>1898.9949999999999</v>
      </c>
    </row>
    <row r="936" spans="1:3" x14ac:dyDescent="0.25">
      <c r="A936" s="4">
        <v>5190001</v>
      </c>
      <c r="B936" s="2" t="s">
        <v>13</v>
      </c>
      <c r="C936" s="3">
        <v>1898.9949999999999</v>
      </c>
    </row>
    <row r="937" spans="1:3" x14ac:dyDescent="0.25">
      <c r="A937" s="4">
        <v>5190001</v>
      </c>
      <c r="B937" s="11" t="s">
        <v>182</v>
      </c>
      <c r="C937" s="5">
        <v>632.19999999999993</v>
      </c>
    </row>
    <row r="938" spans="1:3" x14ac:dyDescent="0.25">
      <c r="A938" s="4">
        <v>5190001</v>
      </c>
      <c r="B938" s="11" t="s">
        <v>182</v>
      </c>
      <c r="C938" s="5">
        <v>632.19999999999993</v>
      </c>
    </row>
    <row r="939" spans="1:3" x14ac:dyDescent="0.25">
      <c r="A939" s="4">
        <v>5670001</v>
      </c>
      <c r="B939" s="2" t="s">
        <v>334</v>
      </c>
      <c r="C939" s="3">
        <v>3500</v>
      </c>
    </row>
    <row r="940" spans="1:3" x14ac:dyDescent="0.25">
      <c r="A940" s="4">
        <v>5670001</v>
      </c>
      <c r="B940" s="11" t="s">
        <v>260</v>
      </c>
      <c r="C940" s="3">
        <v>6465.84</v>
      </c>
    </row>
    <row r="941" spans="1:3" x14ac:dyDescent="0.25">
      <c r="A941" s="6">
        <v>5290001</v>
      </c>
      <c r="B941" s="7" t="s">
        <v>702</v>
      </c>
      <c r="C941" s="8">
        <v>3480</v>
      </c>
    </row>
    <row r="942" spans="1:3" x14ac:dyDescent="0.25">
      <c r="A942" s="6">
        <v>529000264</v>
      </c>
      <c r="B942" s="2" t="s">
        <v>784</v>
      </c>
      <c r="C942" s="3">
        <v>12992</v>
      </c>
    </row>
    <row r="943" spans="1:3" x14ac:dyDescent="0.25">
      <c r="A943" s="4">
        <v>5110001</v>
      </c>
      <c r="B943" s="2" t="s">
        <v>483</v>
      </c>
      <c r="C943" s="5">
        <v>215262.8</v>
      </c>
    </row>
    <row r="944" spans="1:3" x14ac:dyDescent="0.25">
      <c r="A944" s="4">
        <v>5150001</v>
      </c>
      <c r="B944" s="2" t="s">
        <v>469</v>
      </c>
      <c r="C944" s="3">
        <v>9420.7999999999993</v>
      </c>
    </row>
    <row r="945" spans="1:3" x14ac:dyDescent="0.25">
      <c r="A945" s="4">
        <v>5150001</v>
      </c>
      <c r="B945" s="11" t="s">
        <v>572</v>
      </c>
      <c r="C945" s="3">
        <v>1400.5027999999998</v>
      </c>
    </row>
    <row r="946" spans="1:3" x14ac:dyDescent="0.25">
      <c r="A946" s="4">
        <v>5150001</v>
      </c>
      <c r="B946" s="11" t="s">
        <v>572</v>
      </c>
      <c r="C946" s="3">
        <v>1400.5027999999998</v>
      </c>
    </row>
    <row r="947" spans="1:3" x14ac:dyDescent="0.25">
      <c r="A947" s="4">
        <v>5150001</v>
      </c>
      <c r="B947" s="11" t="s">
        <v>573</v>
      </c>
      <c r="C947" s="3">
        <f>3177.49*1.16</f>
        <v>3685.8883999999994</v>
      </c>
    </row>
    <row r="948" spans="1:3" x14ac:dyDescent="0.25">
      <c r="A948" s="4">
        <v>5150001</v>
      </c>
      <c r="B948" s="11" t="s">
        <v>573</v>
      </c>
      <c r="C948" s="3">
        <f>3177.49*1.16</f>
        <v>3685.8883999999994</v>
      </c>
    </row>
    <row r="949" spans="1:3" x14ac:dyDescent="0.25">
      <c r="A949" s="4">
        <v>5230001</v>
      </c>
      <c r="B949" s="2" t="s">
        <v>444</v>
      </c>
      <c r="C949" s="3">
        <v>1023.5</v>
      </c>
    </row>
    <row r="950" spans="1:3" x14ac:dyDescent="0.25">
      <c r="A950" s="4">
        <v>5310001</v>
      </c>
      <c r="B950" s="2" t="s">
        <v>541</v>
      </c>
      <c r="C950" s="3">
        <v>123508.59</v>
      </c>
    </row>
    <row r="951" spans="1:3" x14ac:dyDescent="0.25">
      <c r="A951" s="4">
        <v>5310001</v>
      </c>
      <c r="B951" s="2" t="s">
        <v>542</v>
      </c>
      <c r="C951" s="3">
        <v>56881.98</v>
      </c>
    </row>
    <row r="952" spans="1:3" x14ac:dyDescent="0.25">
      <c r="A952" s="4">
        <v>5670001</v>
      </c>
      <c r="B952" s="11" t="s">
        <v>133</v>
      </c>
      <c r="C952" s="3">
        <v>17800</v>
      </c>
    </row>
    <row r="953" spans="1:3" x14ac:dyDescent="0.25">
      <c r="A953" s="6">
        <v>5670001</v>
      </c>
      <c r="B953" s="7" t="s">
        <v>701</v>
      </c>
      <c r="C953" s="8">
        <v>2535.7600000000002</v>
      </c>
    </row>
    <row r="954" spans="1:3" x14ac:dyDescent="0.25">
      <c r="A954" s="6">
        <v>52900047</v>
      </c>
      <c r="B954" s="2" t="s">
        <v>783</v>
      </c>
      <c r="C954" s="3">
        <v>13282.75</v>
      </c>
    </row>
    <row r="955" spans="1:3" x14ac:dyDescent="0.25">
      <c r="A955" s="6">
        <v>52900027</v>
      </c>
      <c r="B955" s="2" t="s">
        <v>823</v>
      </c>
      <c r="C955" s="3">
        <v>21924</v>
      </c>
    </row>
    <row r="956" spans="1:3" x14ac:dyDescent="0.25">
      <c r="A956" s="4">
        <v>5150001</v>
      </c>
      <c r="B956" s="11" t="s">
        <v>228</v>
      </c>
      <c r="C956" s="3">
        <v>759.99719999999991</v>
      </c>
    </row>
    <row r="957" spans="1:3" x14ac:dyDescent="0.25">
      <c r="A957" s="4">
        <v>5150001</v>
      </c>
      <c r="B957" s="2" t="s">
        <v>638</v>
      </c>
      <c r="C957" s="3">
        <v>4324.0955999999996</v>
      </c>
    </row>
    <row r="958" spans="1:3" x14ac:dyDescent="0.25">
      <c r="A958" s="4">
        <v>5190001</v>
      </c>
      <c r="B958" s="2" t="s">
        <v>349</v>
      </c>
      <c r="C958" s="3">
        <v>5980</v>
      </c>
    </row>
    <row r="959" spans="1:3" x14ac:dyDescent="0.25">
      <c r="A959" s="4">
        <v>5190003</v>
      </c>
      <c r="B959" s="2" t="s">
        <v>275</v>
      </c>
      <c r="C959" s="3">
        <v>3684.95</v>
      </c>
    </row>
    <row r="960" spans="1:3" x14ac:dyDescent="0.25">
      <c r="A960" s="4">
        <v>5190003</v>
      </c>
      <c r="B960" s="2" t="s">
        <v>275</v>
      </c>
      <c r="C960" s="3">
        <v>3684.95</v>
      </c>
    </row>
    <row r="961" spans="1:3" x14ac:dyDescent="0.25">
      <c r="A961" s="4">
        <v>5190003</v>
      </c>
      <c r="B961" s="2" t="s">
        <v>275</v>
      </c>
      <c r="C961" s="3">
        <v>3684.95</v>
      </c>
    </row>
    <row r="962" spans="1:3" x14ac:dyDescent="0.25">
      <c r="A962" s="4">
        <v>5190003</v>
      </c>
      <c r="B962" s="2" t="s">
        <v>275</v>
      </c>
      <c r="C962" s="3">
        <v>3684.95</v>
      </c>
    </row>
    <row r="963" spans="1:3" x14ac:dyDescent="0.25">
      <c r="A963" s="4">
        <v>5190003</v>
      </c>
      <c r="B963" s="2" t="s">
        <v>275</v>
      </c>
      <c r="C963" s="3">
        <v>3684.95</v>
      </c>
    </row>
    <row r="964" spans="1:3" x14ac:dyDescent="0.25">
      <c r="A964" s="4">
        <v>5190003</v>
      </c>
      <c r="B964" s="2" t="s">
        <v>275</v>
      </c>
      <c r="C964" s="3">
        <v>3684.95</v>
      </c>
    </row>
    <row r="965" spans="1:3" x14ac:dyDescent="0.25">
      <c r="A965" s="4">
        <v>5190003</v>
      </c>
      <c r="B965" s="2" t="s">
        <v>275</v>
      </c>
      <c r="C965" s="3">
        <v>3684.95</v>
      </c>
    </row>
    <row r="966" spans="1:3" x14ac:dyDescent="0.25">
      <c r="A966" s="4">
        <v>5190003</v>
      </c>
      <c r="B966" s="2" t="s">
        <v>275</v>
      </c>
      <c r="C966" s="3">
        <v>3684.95</v>
      </c>
    </row>
    <row r="967" spans="1:3" x14ac:dyDescent="0.25">
      <c r="A967" s="4">
        <v>5190003</v>
      </c>
      <c r="B967" s="2" t="s">
        <v>275</v>
      </c>
      <c r="C967" s="3">
        <v>3684.95</v>
      </c>
    </row>
    <row r="968" spans="1:3" x14ac:dyDescent="0.25">
      <c r="A968" s="4">
        <v>5190003</v>
      </c>
      <c r="B968" s="2" t="s">
        <v>275</v>
      </c>
      <c r="C968" s="3">
        <v>3684.95</v>
      </c>
    </row>
    <row r="969" spans="1:3" x14ac:dyDescent="0.25">
      <c r="A969" s="4">
        <v>5190003</v>
      </c>
      <c r="B969" s="2" t="s">
        <v>275</v>
      </c>
      <c r="C969" s="3">
        <v>3684.95</v>
      </c>
    </row>
    <row r="970" spans="1:3" x14ac:dyDescent="0.25">
      <c r="A970" s="4">
        <v>5190003</v>
      </c>
      <c r="B970" s="2" t="s">
        <v>275</v>
      </c>
      <c r="C970" s="3">
        <v>3684.95</v>
      </c>
    </row>
    <row r="971" spans="1:3" x14ac:dyDescent="0.25">
      <c r="A971" s="4">
        <v>5190003</v>
      </c>
      <c r="B971" s="2" t="s">
        <v>275</v>
      </c>
      <c r="C971" s="3">
        <v>3684.95</v>
      </c>
    </row>
    <row r="972" spans="1:3" x14ac:dyDescent="0.25">
      <c r="A972" s="4">
        <v>5190003</v>
      </c>
      <c r="B972" s="2" t="s">
        <v>275</v>
      </c>
      <c r="C972" s="3">
        <v>3684.95</v>
      </c>
    </row>
    <row r="973" spans="1:3" x14ac:dyDescent="0.25">
      <c r="A973" s="4">
        <v>5290001</v>
      </c>
      <c r="B973" s="2" t="s">
        <v>652</v>
      </c>
      <c r="C973" s="3">
        <v>1899</v>
      </c>
    </row>
    <row r="974" spans="1:3" x14ac:dyDescent="0.25">
      <c r="A974" s="4">
        <v>5290001</v>
      </c>
      <c r="B974" s="2" t="s">
        <v>657</v>
      </c>
      <c r="C974" s="3">
        <v>359775.03</v>
      </c>
    </row>
    <row r="975" spans="1:3" x14ac:dyDescent="0.25">
      <c r="A975" s="4">
        <v>5290001</v>
      </c>
      <c r="B975" s="2" t="s">
        <v>645</v>
      </c>
      <c r="C975" s="3">
        <v>24908.21</v>
      </c>
    </row>
    <row r="976" spans="1:3" x14ac:dyDescent="0.25">
      <c r="A976" s="4">
        <v>5110001</v>
      </c>
      <c r="B976" s="2" t="s">
        <v>644</v>
      </c>
      <c r="C976" s="3">
        <v>26948.68</v>
      </c>
    </row>
    <row r="977" spans="1:3" x14ac:dyDescent="0.25">
      <c r="A977" s="12">
        <v>5150001</v>
      </c>
      <c r="B977" s="11" t="s">
        <v>299</v>
      </c>
      <c r="C977" s="5">
        <v>7438.7</v>
      </c>
    </row>
    <row r="978" spans="1:3" x14ac:dyDescent="0.25">
      <c r="A978" s="12">
        <v>5150001</v>
      </c>
      <c r="B978" s="11" t="s">
        <v>299</v>
      </c>
      <c r="C978" s="5">
        <v>7438.7</v>
      </c>
    </row>
    <row r="979" spans="1:3" x14ac:dyDescent="0.25">
      <c r="A979" s="12">
        <v>5150001</v>
      </c>
      <c r="B979" s="11" t="s">
        <v>299</v>
      </c>
      <c r="C979" s="5">
        <v>7438.7</v>
      </c>
    </row>
    <row r="980" spans="1:3" x14ac:dyDescent="0.25">
      <c r="A980" s="12">
        <v>5150001</v>
      </c>
      <c r="B980" s="11" t="s">
        <v>299</v>
      </c>
      <c r="C980" s="5">
        <v>7438.7</v>
      </c>
    </row>
    <row r="981" spans="1:3" x14ac:dyDescent="0.25">
      <c r="A981" s="12">
        <v>5150001</v>
      </c>
      <c r="B981" s="11" t="s">
        <v>299</v>
      </c>
      <c r="C981" s="5">
        <v>7438.7</v>
      </c>
    </row>
    <row r="982" spans="1:3" x14ac:dyDescent="0.25">
      <c r="A982" s="12">
        <v>5150001</v>
      </c>
      <c r="B982" s="11" t="s">
        <v>299</v>
      </c>
      <c r="C982" s="5">
        <v>7438.7</v>
      </c>
    </row>
    <row r="983" spans="1:3" x14ac:dyDescent="0.25">
      <c r="A983" s="12">
        <v>5150001</v>
      </c>
      <c r="B983" s="11" t="s">
        <v>299</v>
      </c>
      <c r="C983" s="5">
        <v>7438.7</v>
      </c>
    </row>
    <row r="984" spans="1:3" x14ac:dyDescent="0.25">
      <c r="A984" s="12">
        <v>5150001</v>
      </c>
      <c r="B984" s="11" t="s">
        <v>299</v>
      </c>
      <c r="C984" s="5">
        <v>7438.7</v>
      </c>
    </row>
    <row r="985" spans="1:3" x14ac:dyDescent="0.25">
      <c r="A985" s="4">
        <v>5150001</v>
      </c>
      <c r="B985" s="2" t="s">
        <v>2</v>
      </c>
      <c r="C985" s="3">
        <v>12968.58</v>
      </c>
    </row>
    <row r="986" spans="1:3" x14ac:dyDescent="0.25">
      <c r="A986" s="4">
        <v>5150001</v>
      </c>
      <c r="B986" s="2" t="s">
        <v>2</v>
      </c>
      <c r="C986" s="3">
        <v>12968.58</v>
      </c>
    </row>
    <row r="987" spans="1:3" x14ac:dyDescent="0.25">
      <c r="A987" s="4">
        <v>5150001</v>
      </c>
      <c r="B987" s="2" t="s">
        <v>2</v>
      </c>
      <c r="C987" s="3">
        <v>12968.58</v>
      </c>
    </row>
    <row r="988" spans="1:3" x14ac:dyDescent="0.25">
      <c r="A988" s="4">
        <v>5150001</v>
      </c>
      <c r="B988" s="2" t="s">
        <v>2</v>
      </c>
      <c r="C988" s="3">
        <v>12968.58</v>
      </c>
    </row>
    <row r="989" spans="1:3" x14ac:dyDescent="0.25">
      <c r="A989" s="4">
        <v>5150001</v>
      </c>
      <c r="B989" s="2" t="s">
        <v>2</v>
      </c>
      <c r="C989" s="3">
        <v>12968.58</v>
      </c>
    </row>
    <row r="990" spans="1:3" x14ac:dyDescent="0.25">
      <c r="A990" s="4">
        <v>5150001</v>
      </c>
      <c r="B990" s="2" t="s">
        <v>2</v>
      </c>
      <c r="C990" s="3">
        <v>12968.58</v>
      </c>
    </row>
    <row r="991" spans="1:3" x14ac:dyDescent="0.25">
      <c r="A991" s="4">
        <v>5150001</v>
      </c>
      <c r="B991" s="2" t="s">
        <v>2</v>
      </c>
      <c r="C991" s="3">
        <v>12968.58</v>
      </c>
    </row>
    <row r="992" spans="1:3" x14ac:dyDescent="0.25">
      <c r="A992" s="4">
        <v>5150001</v>
      </c>
      <c r="B992" s="2" t="s">
        <v>2</v>
      </c>
      <c r="C992" s="3">
        <v>12968.58</v>
      </c>
    </row>
    <row r="993" spans="1:3" x14ac:dyDescent="0.25">
      <c r="A993" s="4">
        <v>5150001</v>
      </c>
      <c r="B993" s="2" t="s">
        <v>2</v>
      </c>
      <c r="C993" s="3">
        <v>12968.58</v>
      </c>
    </row>
    <row r="994" spans="1:3" x14ac:dyDescent="0.25">
      <c r="A994" s="4">
        <v>5150001</v>
      </c>
      <c r="B994" s="2" t="s">
        <v>2</v>
      </c>
      <c r="C994" s="3">
        <v>12968.58</v>
      </c>
    </row>
    <row r="995" spans="1:3" x14ac:dyDescent="0.25">
      <c r="A995" s="4">
        <v>5150001</v>
      </c>
      <c r="B995" s="2" t="s">
        <v>2</v>
      </c>
      <c r="C995" s="3">
        <v>12968.58</v>
      </c>
    </row>
    <row r="996" spans="1:3" x14ac:dyDescent="0.25">
      <c r="A996" s="4">
        <v>5150001</v>
      </c>
      <c r="B996" s="2" t="s">
        <v>2</v>
      </c>
      <c r="C996" s="3">
        <v>12968.58</v>
      </c>
    </row>
    <row r="997" spans="1:3" x14ac:dyDescent="0.25">
      <c r="A997" s="4">
        <v>5150001</v>
      </c>
      <c r="B997" s="2" t="s">
        <v>2</v>
      </c>
      <c r="C997" s="3">
        <v>12968.58</v>
      </c>
    </row>
    <row r="998" spans="1:3" x14ac:dyDescent="0.25">
      <c r="A998" s="4">
        <v>5150001</v>
      </c>
      <c r="B998" s="2" t="s">
        <v>2</v>
      </c>
      <c r="C998" s="3">
        <v>12968.58</v>
      </c>
    </row>
    <row r="999" spans="1:3" x14ac:dyDescent="0.25">
      <c r="A999" s="4">
        <v>5150001</v>
      </c>
      <c r="B999" s="2" t="s">
        <v>2</v>
      </c>
      <c r="C999" s="3">
        <v>12968.58</v>
      </c>
    </row>
    <row r="1000" spans="1:3" x14ac:dyDescent="0.25">
      <c r="A1000" s="4">
        <v>5150001</v>
      </c>
      <c r="B1000" s="2" t="s">
        <v>2</v>
      </c>
      <c r="C1000" s="3">
        <v>12968.58</v>
      </c>
    </row>
    <row r="1001" spans="1:3" x14ac:dyDescent="0.25">
      <c r="A1001" s="4">
        <v>5150001</v>
      </c>
      <c r="B1001" s="2" t="s">
        <v>2</v>
      </c>
      <c r="C1001" s="3">
        <v>12968.58</v>
      </c>
    </row>
    <row r="1002" spans="1:3" x14ac:dyDescent="0.25">
      <c r="A1002" s="4">
        <v>5150001</v>
      </c>
      <c r="B1002" s="2" t="s">
        <v>2</v>
      </c>
      <c r="C1002" s="3">
        <v>12968.58</v>
      </c>
    </row>
    <row r="1003" spans="1:3" x14ac:dyDescent="0.25">
      <c r="A1003" s="4">
        <v>5150001</v>
      </c>
      <c r="B1003" s="2" t="s">
        <v>2</v>
      </c>
      <c r="C1003" s="3">
        <v>12968.58</v>
      </c>
    </row>
    <row r="1004" spans="1:3" x14ac:dyDescent="0.25">
      <c r="A1004" s="4">
        <v>5150001</v>
      </c>
      <c r="B1004" s="2" t="s">
        <v>2</v>
      </c>
      <c r="C1004" s="3">
        <v>12968.58</v>
      </c>
    </row>
    <row r="1005" spans="1:3" x14ac:dyDescent="0.25">
      <c r="A1005" s="4">
        <v>5150001</v>
      </c>
      <c r="B1005" s="2" t="s">
        <v>2</v>
      </c>
      <c r="C1005" s="3">
        <v>12968.58</v>
      </c>
    </row>
    <row r="1006" spans="1:3" x14ac:dyDescent="0.25">
      <c r="A1006" s="4">
        <v>5150001</v>
      </c>
      <c r="B1006" s="2" t="s">
        <v>2</v>
      </c>
      <c r="C1006" s="3">
        <v>12968.58</v>
      </c>
    </row>
    <row r="1007" spans="1:3" x14ac:dyDescent="0.25">
      <c r="A1007" s="4">
        <v>5150001</v>
      </c>
      <c r="B1007" s="2" t="s">
        <v>2</v>
      </c>
      <c r="C1007" s="3">
        <v>12968.58</v>
      </c>
    </row>
    <row r="1008" spans="1:3" x14ac:dyDescent="0.25">
      <c r="A1008" s="4">
        <v>5150001</v>
      </c>
      <c r="B1008" s="2" t="s">
        <v>2</v>
      </c>
      <c r="C1008" s="3">
        <v>12968.58</v>
      </c>
    </row>
    <row r="1009" spans="1:3" x14ac:dyDescent="0.25">
      <c r="A1009" s="4">
        <v>5150001</v>
      </c>
      <c r="B1009" s="2" t="s">
        <v>2</v>
      </c>
      <c r="C1009" s="3">
        <v>12968.58</v>
      </c>
    </row>
    <row r="1010" spans="1:3" x14ac:dyDescent="0.25">
      <c r="A1010" s="4">
        <v>5150001</v>
      </c>
      <c r="B1010" s="2" t="s">
        <v>2</v>
      </c>
      <c r="C1010" s="3">
        <v>12968.58</v>
      </c>
    </row>
    <row r="1011" spans="1:3" x14ac:dyDescent="0.25">
      <c r="A1011" s="4">
        <v>5150001</v>
      </c>
      <c r="B1011" s="2" t="s">
        <v>2</v>
      </c>
      <c r="C1011" s="3">
        <v>12968.58</v>
      </c>
    </row>
    <row r="1012" spans="1:3" x14ac:dyDescent="0.25">
      <c r="A1012" s="4">
        <v>5150001</v>
      </c>
      <c r="B1012" s="2" t="s">
        <v>2</v>
      </c>
      <c r="C1012" s="3">
        <v>12968.58</v>
      </c>
    </row>
    <row r="1013" spans="1:3" x14ac:dyDescent="0.25">
      <c r="A1013" s="4">
        <v>5150001</v>
      </c>
      <c r="B1013" s="2" t="s">
        <v>2</v>
      </c>
      <c r="C1013" s="3">
        <v>12968.58</v>
      </c>
    </row>
    <row r="1014" spans="1:3" x14ac:dyDescent="0.25">
      <c r="A1014" s="4">
        <v>5150001</v>
      </c>
      <c r="B1014" s="2" t="s">
        <v>2</v>
      </c>
      <c r="C1014" s="3">
        <v>12968.58</v>
      </c>
    </row>
    <row r="1015" spans="1:3" x14ac:dyDescent="0.25">
      <c r="A1015" s="4">
        <v>5150001</v>
      </c>
      <c r="B1015" s="2" t="s">
        <v>2</v>
      </c>
      <c r="C1015" s="3">
        <v>12968.58</v>
      </c>
    </row>
    <row r="1016" spans="1:3" x14ac:dyDescent="0.25">
      <c r="A1016" s="4">
        <v>5150001</v>
      </c>
      <c r="B1016" s="2" t="s">
        <v>2</v>
      </c>
      <c r="C1016" s="3">
        <v>12968.58</v>
      </c>
    </row>
    <row r="1017" spans="1:3" x14ac:dyDescent="0.25">
      <c r="A1017" s="4">
        <v>5150001</v>
      </c>
      <c r="B1017" s="2" t="s">
        <v>2</v>
      </c>
      <c r="C1017" s="3">
        <v>12968.58</v>
      </c>
    </row>
    <row r="1018" spans="1:3" x14ac:dyDescent="0.25">
      <c r="A1018" s="4">
        <v>5150001</v>
      </c>
      <c r="B1018" s="2" t="s">
        <v>2</v>
      </c>
      <c r="C1018" s="3">
        <v>12968.58</v>
      </c>
    </row>
    <row r="1019" spans="1:3" x14ac:dyDescent="0.25">
      <c r="A1019" s="4">
        <v>5150001</v>
      </c>
      <c r="B1019" s="2" t="s">
        <v>2</v>
      </c>
      <c r="C1019" s="3">
        <v>12968.58</v>
      </c>
    </row>
    <row r="1020" spans="1:3" x14ac:dyDescent="0.25">
      <c r="A1020" s="4">
        <v>5150001</v>
      </c>
      <c r="B1020" s="2" t="s">
        <v>2</v>
      </c>
      <c r="C1020" s="3">
        <v>12968.58</v>
      </c>
    </row>
    <row r="1021" spans="1:3" x14ac:dyDescent="0.25">
      <c r="A1021" s="4">
        <v>5150001</v>
      </c>
      <c r="B1021" s="2" t="s">
        <v>2</v>
      </c>
      <c r="C1021" s="3">
        <v>12968.58</v>
      </c>
    </row>
    <row r="1022" spans="1:3" x14ac:dyDescent="0.25">
      <c r="A1022" s="4">
        <v>5150001</v>
      </c>
      <c r="B1022" s="2" t="s">
        <v>2</v>
      </c>
      <c r="C1022" s="3">
        <v>12968.58</v>
      </c>
    </row>
    <row r="1023" spans="1:3" x14ac:dyDescent="0.25">
      <c r="A1023" s="4">
        <v>5150001</v>
      </c>
      <c r="B1023" s="2" t="s">
        <v>2</v>
      </c>
      <c r="C1023" s="3">
        <v>12968.58</v>
      </c>
    </row>
    <row r="1024" spans="1:3" x14ac:dyDescent="0.25">
      <c r="A1024" s="4">
        <v>5150001</v>
      </c>
      <c r="B1024" s="2" t="s">
        <v>2</v>
      </c>
      <c r="C1024" s="3">
        <v>12968.58</v>
      </c>
    </row>
    <row r="1025" spans="1:3" x14ac:dyDescent="0.25">
      <c r="A1025" s="4">
        <v>5150001</v>
      </c>
      <c r="B1025" s="2" t="s">
        <v>319</v>
      </c>
      <c r="C1025" s="3">
        <v>11810.5</v>
      </c>
    </row>
    <row r="1026" spans="1:3" x14ac:dyDescent="0.25">
      <c r="A1026" s="4">
        <v>5150001</v>
      </c>
      <c r="B1026" s="2" t="s">
        <v>319</v>
      </c>
      <c r="C1026" s="3">
        <v>11810.5</v>
      </c>
    </row>
    <row r="1027" spans="1:3" x14ac:dyDescent="0.25">
      <c r="A1027" s="4">
        <v>5150001</v>
      </c>
      <c r="B1027" s="2" t="s">
        <v>322</v>
      </c>
      <c r="C1027" s="3">
        <v>9943.4699999999993</v>
      </c>
    </row>
    <row r="1028" spans="1:3" x14ac:dyDescent="0.25">
      <c r="A1028" s="4">
        <v>5150001</v>
      </c>
      <c r="B1028" s="2" t="s">
        <v>322</v>
      </c>
      <c r="C1028" s="3">
        <v>9943.4699999999993</v>
      </c>
    </row>
    <row r="1029" spans="1:3" x14ac:dyDescent="0.25">
      <c r="A1029" s="4">
        <v>5190001</v>
      </c>
      <c r="B1029" s="11" t="s">
        <v>190</v>
      </c>
      <c r="C1029" s="5">
        <v>698.32</v>
      </c>
    </row>
    <row r="1030" spans="1:3" x14ac:dyDescent="0.25">
      <c r="A1030" s="12">
        <v>5190001</v>
      </c>
      <c r="B1030" s="11" t="s">
        <v>123</v>
      </c>
      <c r="C1030" s="5">
        <v>5300.01</v>
      </c>
    </row>
    <row r="1031" spans="1:3" x14ac:dyDescent="0.25">
      <c r="A1031" s="12">
        <v>5670001</v>
      </c>
      <c r="B1031" s="11" t="s">
        <v>101</v>
      </c>
      <c r="C1031" s="5">
        <v>4287.3599999999997</v>
      </c>
    </row>
    <row r="1032" spans="1:3" x14ac:dyDescent="0.25">
      <c r="A1032" s="6">
        <v>5290001</v>
      </c>
      <c r="B1032" s="7" t="s">
        <v>843</v>
      </c>
      <c r="C1032" s="8">
        <v>5773.09</v>
      </c>
    </row>
    <row r="1033" spans="1:3" x14ac:dyDescent="0.25">
      <c r="A1033" s="6">
        <v>5290001</v>
      </c>
      <c r="B1033" s="2" t="s">
        <v>720</v>
      </c>
      <c r="C1033" s="9">
        <v>24699</v>
      </c>
    </row>
    <row r="1034" spans="1:3" x14ac:dyDescent="0.25">
      <c r="A1034" s="4">
        <v>5150001</v>
      </c>
      <c r="B1034" s="2" t="s">
        <v>321</v>
      </c>
      <c r="C1034" s="3">
        <v>38083.699999999997</v>
      </c>
    </row>
    <row r="1035" spans="1:3" x14ac:dyDescent="0.25">
      <c r="A1035" s="4">
        <v>5150001</v>
      </c>
      <c r="B1035" s="2" t="s">
        <v>321</v>
      </c>
      <c r="C1035" s="3">
        <v>38083.699999999997</v>
      </c>
    </row>
    <row r="1036" spans="1:3" x14ac:dyDescent="0.25">
      <c r="A1036" s="4">
        <v>5150001</v>
      </c>
      <c r="B1036" s="2" t="s">
        <v>39</v>
      </c>
      <c r="C1036" s="3">
        <v>123050.45</v>
      </c>
    </row>
    <row r="1037" spans="1:3" x14ac:dyDescent="0.25">
      <c r="A1037" s="4">
        <v>5150001</v>
      </c>
      <c r="B1037" s="2" t="s">
        <v>466</v>
      </c>
      <c r="C1037" s="3">
        <f>7330*1.15</f>
        <v>8429.5</v>
      </c>
    </row>
    <row r="1038" spans="1:3" x14ac:dyDescent="0.25">
      <c r="A1038" s="4">
        <v>5150001</v>
      </c>
      <c r="B1038" s="2" t="s">
        <v>466</v>
      </c>
      <c r="C1038" s="3">
        <f t="shared" ref="C1038:C1039" si="6">7330*1.15</f>
        <v>8429.5</v>
      </c>
    </row>
    <row r="1039" spans="1:3" x14ac:dyDescent="0.25">
      <c r="A1039" s="4">
        <v>5150001</v>
      </c>
      <c r="B1039" s="2" t="s">
        <v>466</v>
      </c>
      <c r="C1039" s="3">
        <f t="shared" si="6"/>
        <v>8429.5</v>
      </c>
    </row>
    <row r="1040" spans="1:3" x14ac:dyDescent="0.25">
      <c r="A1040" s="4">
        <v>5150001</v>
      </c>
      <c r="B1040" s="2" t="s">
        <v>37</v>
      </c>
      <c r="C1040" s="3">
        <v>12082.02</v>
      </c>
    </row>
    <row r="1041" spans="1:3" x14ac:dyDescent="0.25">
      <c r="A1041" s="4">
        <v>5150001</v>
      </c>
      <c r="B1041" s="2" t="s">
        <v>484</v>
      </c>
      <c r="C1041" s="3">
        <v>359775.03</v>
      </c>
    </row>
    <row r="1042" spans="1:3" x14ac:dyDescent="0.25">
      <c r="A1042" s="4">
        <v>5150001</v>
      </c>
      <c r="B1042" s="11" t="s">
        <v>266</v>
      </c>
      <c r="C1042" s="3">
        <v>214784.7</v>
      </c>
    </row>
    <row r="1043" spans="1:3" x14ac:dyDescent="0.25">
      <c r="A1043" s="6">
        <v>5150001</v>
      </c>
      <c r="B1043" s="7" t="s">
        <v>694</v>
      </c>
      <c r="C1043" s="8">
        <v>26233.4</v>
      </c>
    </row>
    <row r="1044" spans="1:3" x14ac:dyDescent="0.25">
      <c r="A1044" s="4">
        <v>5110001</v>
      </c>
      <c r="B1044" s="2" t="s">
        <v>53</v>
      </c>
      <c r="C1044" s="3">
        <v>3342.13</v>
      </c>
    </row>
    <row r="1045" spans="1:3" x14ac:dyDescent="0.25">
      <c r="A1045" s="4">
        <v>5110001</v>
      </c>
      <c r="B1045" s="2" t="s">
        <v>53</v>
      </c>
      <c r="C1045" s="3">
        <v>3342.13</v>
      </c>
    </row>
    <row r="1046" spans="1:3" x14ac:dyDescent="0.25">
      <c r="A1046" s="4">
        <v>5110001</v>
      </c>
      <c r="B1046" s="2" t="s">
        <v>53</v>
      </c>
      <c r="C1046" s="3">
        <v>3342.13</v>
      </c>
    </row>
    <row r="1047" spans="1:3" x14ac:dyDescent="0.25">
      <c r="A1047" s="4">
        <v>5110001</v>
      </c>
      <c r="B1047" s="2" t="s">
        <v>53</v>
      </c>
      <c r="C1047" s="3">
        <v>3342.13</v>
      </c>
    </row>
    <row r="1048" spans="1:3" x14ac:dyDescent="0.25">
      <c r="A1048" s="4">
        <v>5110001</v>
      </c>
      <c r="B1048" s="2" t="s">
        <v>53</v>
      </c>
      <c r="C1048" s="3">
        <v>3342.13</v>
      </c>
    </row>
    <row r="1049" spans="1:3" x14ac:dyDescent="0.25">
      <c r="A1049" s="4">
        <v>5110001</v>
      </c>
      <c r="B1049" s="2" t="s">
        <v>405</v>
      </c>
      <c r="C1049" s="3">
        <f t="shared" ref="C1049:C1054" si="7">1149.34*1.15</f>
        <v>1321.7409999999998</v>
      </c>
    </row>
    <row r="1050" spans="1:3" x14ac:dyDescent="0.25">
      <c r="A1050" s="4">
        <v>5110001</v>
      </c>
      <c r="B1050" s="2" t="s">
        <v>405</v>
      </c>
      <c r="C1050" s="3">
        <f t="shared" si="7"/>
        <v>1321.7409999999998</v>
      </c>
    </row>
    <row r="1051" spans="1:3" x14ac:dyDescent="0.25">
      <c r="A1051" s="4">
        <v>5110001</v>
      </c>
      <c r="B1051" s="2" t="s">
        <v>405</v>
      </c>
      <c r="C1051" s="3">
        <f t="shared" si="7"/>
        <v>1321.7409999999998</v>
      </c>
    </row>
    <row r="1052" spans="1:3" x14ac:dyDescent="0.25">
      <c r="A1052" s="4">
        <v>5110001</v>
      </c>
      <c r="B1052" s="2" t="s">
        <v>405</v>
      </c>
      <c r="C1052" s="3">
        <f t="shared" si="7"/>
        <v>1321.7409999999998</v>
      </c>
    </row>
    <row r="1053" spans="1:3" x14ac:dyDescent="0.25">
      <c r="A1053" s="4">
        <v>5110001</v>
      </c>
      <c r="B1053" s="2" t="s">
        <v>405</v>
      </c>
      <c r="C1053" s="3">
        <f t="shared" si="7"/>
        <v>1321.7409999999998</v>
      </c>
    </row>
    <row r="1054" spans="1:3" x14ac:dyDescent="0.25">
      <c r="A1054" s="4">
        <v>5110001</v>
      </c>
      <c r="B1054" s="2" t="s">
        <v>405</v>
      </c>
      <c r="C1054" s="3">
        <f t="shared" si="7"/>
        <v>1321.7409999999998</v>
      </c>
    </row>
    <row r="1055" spans="1:3" x14ac:dyDescent="0.25">
      <c r="A1055" s="4">
        <v>5110001</v>
      </c>
      <c r="B1055" s="2" t="s">
        <v>428</v>
      </c>
      <c r="C1055" s="3">
        <f t="shared" ref="C1055:C1060" si="8">1000*1.15</f>
        <v>1150</v>
      </c>
    </row>
    <row r="1056" spans="1:3" x14ac:dyDescent="0.25">
      <c r="A1056" s="4">
        <v>5110001</v>
      </c>
      <c r="B1056" s="2" t="s">
        <v>428</v>
      </c>
      <c r="C1056" s="3">
        <f t="shared" si="8"/>
        <v>1150</v>
      </c>
    </row>
    <row r="1057" spans="1:3" x14ac:dyDescent="0.25">
      <c r="A1057" s="4">
        <v>5110001</v>
      </c>
      <c r="B1057" s="2" t="s">
        <v>428</v>
      </c>
      <c r="C1057" s="3">
        <f t="shared" si="8"/>
        <v>1150</v>
      </c>
    </row>
    <row r="1058" spans="1:3" x14ac:dyDescent="0.25">
      <c r="A1058" s="4">
        <v>5110001</v>
      </c>
      <c r="B1058" s="2" t="s">
        <v>428</v>
      </c>
      <c r="C1058" s="3">
        <f t="shared" si="8"/>
        <v>1150</v>
      </c>
    </row>
    <row r="1059" spans="1:3" x14ac:dyDescent="0.25">
      <c r="A1059" s="4">
        <v>5110001</v>
      </c>
      <c r="B1059" s="2" t="s">
        <v>428</v>
      </c>
      <c r="C1059" s="3">
        <f t="shared" si="8"/>
        <v>1150</v>
      </c>
    </row>
    <row r="1060" spans="1:3" x14ac:dyDescent="0.25">
      <c r="A1060" s="4">
        <v>5110001</v>
      </c>
      <c r="B1060" s="2" t="s">
        <v>428</v>
      </c>
      <c r="C1060" s="3">
        <f t="shared" si="8"/>
        <v>1150</v>
      </c>
    </row>
    <row r="1061" spans="1:3" x14ac:dyDescent="0.25">
      <c r="A1061" s="4">
        <v>5110001</v>
      </c>
      <c r="B1061" s="2" t="s">
        <v>511</v>
      </c>
      <c r="C1061" s="3">
        <v>3110</v>
      </c>
    </row>
    <row r="1062" spans="1:3" x14ac:dyDescent="0.25">
      <c r="A1062" s="4">
        <v>5110001</v>
      </c>
      <c r="B1062" s="2" t="s">
        <v>511</v>
      </c>
      <c r="C1062" s="3">
        <v>3110</v>
      </c>
    </row>
    <row r="1063" spans="1:3" x14ac:dyDescent="0.25">
      <c r="A1063" s="4">
        <v>5310001</v>
      </c>
      <c r="B1063" s="2" t="s">
        <v>669</v>
      </c>
      <c r="C1063" s="3">
        <v>917295.68</v>
      </c>
    </row>
    <row r="1064" spans="1:3" x14ac:dyDescent="0.25">
      <c r="A1064" s="4">
        <v>5310001</v>
      </c>
      <c r="B1064" s="2" t="s">
        <v>670</v>
      </c>
      <c r="C1064" s="3">
        <v>185067.31</v>
      </c>
    </row>
    <row r="1065" spans="1:3" x14ac:dyDescent="0.25">
      <c r="A1065" s="4">
        <v>5650001</v>
      </c>
      <c r="B1065" s="2" t="s">
        <v>660</v>
      </c>
      <c r="C1065" s="3">
        <v>13607.03</v>
      </c>
    </row>
    <row r="1066" spans="1:3" x14ac:dyDescent="0.25">
      <c r="A1066" s="4">
        <v>5650001</v>
      </c>
      <c r="B1066" s="2" t="s">
        <v>661</v>
      </c>
      <c r="C1066" s="3">
        <v>390146.33</v>
      </c>
    </row>
    <row r="1067" spans="1:3" x14ac:dyDescent="0.25">
      <c r="A1067" s="12">
        <v>5670001</v>
      </c>
      <c r="B1067" s="11" t="s">
        <v>292</v>
      </c>
      <c r="C1067" s="5">
        <v>2064</v>
      </c>
    </row>
    <row r="1068" spans="1:3" x14ac:dyDescent="0.25">
      <c r="A1068" s="6">
        <v>515000267</v>
      </c>
      <c r="B1068" s="2" t="s">
        <v>763</v>
      </c>
      <c r="C1068" s="3">
        <v>15776</v>
      </c>
    </row>
    <row r="1069" spans="1:3" x14ac:dyDescent="0.25">
      <c r="A1069" s="12">
        <v>5110001</v>
      </c>
      <c r="B1069" s="11" t="s">
        <v>297</v>
      </c>
      <c r="C1069" s="5">
        <f>1513.05*1.15</f>
        <v>1740.0074999999997</v>
      </c>
    </row>
    <row r="1070" spans="1:3" x14ac:dyDescent="0.25">
      <c r="A1070" s="12">
        <v>5110001</v>
      </c>
      <c r="B1070" s="11" t="s">
        <v>297</v>
      </c>
      <c r="C1070" s="5">
        <f>1513.05*1.15</f>
        <v>1740.0074999999997</v>
      </c>
    </row>
    <row r="1071" spans="1:3" x14ac:dyDescent="0.25">
      <c r="A1071" s="4">
        <v>5110001</v>
      </c>
      <c r="B1071" s="2" t="s">
        <v>352</v>
      </c>
      <c r="C1071" s="3">
        <f>1890*1.15</f>
        <v>2173.5</v>
      </c>
    </row>
    <row r="1072" spans="1:3" x14ac:dyDescent="0.25">
      <c r="A1072" s="4">
        <v>5110001</v>
      </c>
      <c r="B1072" s="2" t="s">
        <v>352</v>
      </c>
      <c r="C1072" s="3">
        <f t="shared" ref="C1072:C1074" si="9">1890*1.15</f>
        <v>2173.5</v>
      </c>
    </row>
    <row r="1073" spans="1:3" x14ac:dyDescent="0.25">
      <c r="A1073" s="4">
        <v>5110001</v>
      </c>
      <c r="B1073" s="2" t="s">
        <v>352</v>
      </c>
      <c r="C1073" s="3">
        <f t="shared" si="9"/>
        <v>2173.5</v>
      </c>
    </row>
    <row r="1074" spans="1:3" x14ac:dyDescent="0.25">
      <c r="A1074" s="4">
        <v>5110001</v>
      </c>
      <c r="B1074" s="2" t="s">
        <v>352</v>
      </c>
      <c r="C1074" s="3">
        <f t="shared" si="9"/>
        <v>2173.5</v>
      </c>
    </row>
    <row r="1075" spans="1:3" x14ac:dyDescent="0.25">
      <c r="A1075" s="4">
        <v>5110001</v>
      </c>
      <c r="B1075" s="2" t="s">
        <v>297</v>
      </c>
      <c r="C1075" s="3">
        <f>2080*1.15</f>
        <v>2392</v>
      </c>
    </row>
    <row r="1076" spans="1:3" x14ac:dyDescent="0.25">
      <c r="A1076" s="4">
        <v>5110001</v>
      </c>
      <c r="B1076" s="2" t="s">
        <v>297</v>
      </c>
      <c r="C1076" s="3">
        <f t="shared" ref="C1076:C1085" si="10">2080*1.15</f>
        <v>2392</v>
      </c>
    </row>
    <row r="1077" spans="1:3" x14ac:dyDescent="0.25">
      <c r="A1077" s="4">
        <v>5110001</v>
      </c>
      <c r="B1077" s="2" t="s">
        <v>297</v>
      </c>
      <c r="C1077" s="3">
        <f t="shared" si="10"/>
        <v>2392</v>
      </c>
    </row>
    <row r="1078" spans="1:3" x14ac:dyDescent="0.25">
      <c r="A1078" s="4">
        <v>5110001</v>
      </c>
      <c r="B1078" s="2" t="s">
        <v>297</v>
      </c>
      <c r="C1078" s="3">
        <f t="shared" si="10"/>
        <v>2392</v>
      </c>
    </row>
    <row r="1079" spans="1:3" x14ac:dyDescent="0.25">
      <c r="A1079" s="4">
        <v>5110001</v>
      </c>
      <c r="B1079" s="2" t="s">
        <v>297</v>
      </c>
      <c r="C1079" s="3">
        <f t="shared" si="10"/>
        <v>2392</v>
      </c>
    </row>
    <row r="1080" spans="1:3" x14ac:dyDescent="0.25">
      <c r="A1080" s="4">
        <v>5110001</v>
      </c>
      <c r="B1080" s="2" t="s">
        <v>297</v>
      </c>
      <c r="C1080" s="3">
        <f t="shared" si="10"/>
        <v>2392</v>
      </c>
    </row>
    <row r="1081" spans="1:3" x14ac:dyDescent="0.25">
      <c r="A1081" s="4">
        <v>5110001</v>
      </c>
      <c r="B1081" s="2" t="s">
        <v>297</v>
      </c>
      <c r="C1081" s="3">
        <f t="shared" si="10"/>
        <v>2392</v>
      </c>
    </row>
    <row r="1082" spans="1:3" x14ac:dyDescent="0.25">
      <c r="A1082" s="4">
        <v>5110001</v>
      </c>
      <c r="B1082" s="2" t="s">
        <v>297</v>
      </c>
      <c r="C1082" s="3">
        <f t="shared" si="10"/>
        <v>2392</v>
      </c>
    </row>
    <row r="1083" spans="1:3" x14ac:dyDescent="0.25">
      <c r="A1083" s="4">
        <v>5110001</v>
      </c>
      <c r="B1083" s="2" t="s">
        <v>297</v>
      </c>
      <c r="C1083" s="3">
        <f t="shared" si="10"/>
        <v>2392</v>
      </c>
    </row>
    <row r="1084" spans="1:3" x14ac:dyDescent="0.25">
      <c r="A1084" s="4">
        <v>5110001</v>
      </c>
      <c r="B1084" s="2" t="s">
        <v>297</v>
      </c>
      <c r="C1084" s="3">
        <f t="shared" si="10"/>
        <v>2392</v>
      </c>
    </row>
    <row r="1085" spans="1:3" x14ac:dyDescent="0.25">
      <c r="A1085" s="4">
        <v>5110001</v>
      </c>
      <c r="B1085" s="2" t="s">
        <v>297</v>
      </c>
      <c r="C1085" s="3">
        <f t="shared" si="10"/>
        <v>2392</v>
      </c>
    </row>
    <row r="1086" spans="1:3" x14ac:dyDescent="0.25">
      <c r="A1086" s="4">
        <v>5110001</v>
      </c>
      <c r="B1086" s="2" t="s">
        <v>27</v>
      </c>
      <c r="C1086" s="3">
        <f>696*1.15</f>
        <v>800.4</v>
      </c>
    </row>
    <row r="1087" spans="1:3" x14ac:dyDescent="0.25">
      <c r="A1087" s="4">
        <v>5110001</v>
      </c>
      <c r="B1087" s="2" t="s">
        <v>510</v>
      </c>
      <c r="C1087" s="3">
        <v>1690</v>
      </c>
    </row>
    <row r="1088" spans="1:3" x14ac:dyDescent="0.25">
      <c r="A1088" s="4">
        <v>5110001</v>
      </c>
      <c r="B1088" s="2" t="s">
        <v>510</v>
      </c>
      <c r="C1088" s="3">
        <v>1690</v>
      </c>
    </row>
    <row r="1089" spans="1:3" x14ac:dyDescent="0.25">
      <c r="A1089" s="4">
        <v>5110001</v>
      </c>
      <c r="B1089" s="2" t="s">
        <v>510</v>
      </c>
      <c r="C1089" s="3">
        <v>1690</v>
      </c>
    </row>
    <row r="1090" spans="1:3" x14ac:dyDescent="0.25">
      <c r="A1090" s="4">
        <v>5110001</v>
      </c>
      <c r="B1090" s="2" t="s">
        <v>510</v>
      </c>
      <c r="C1090" s="3">
        <v>1690</v>
      </c>
    </row>
    <row r="1091" spans="1:3" x14ac:dyDescent="0.25">
      <c r="A1091" s="4">
        <v>5110001</v>
      </c>
      <c r="B1091" s="2" t="s">
        <v>510</v>
      </c>
      <c r="C1091" s="3">
        <v>1690</v>
      </c>
    </row>
    <row r="1092" spans="1:3" x14ac:dyDescent="0.25">
      <c r="A1092" s="4">
        <v>5110001</v>
      </c>
      <c r="B1092" s="2" t="s">
        <v>510</v>
      </c>
      <c r="C1092" s="3">
        <v>1690</v>
      </c>
    </row>
    <row r="1093" spans="1:3" x14ac:dyDescent="0.25">
      <c r="A1093" s="4">
        <v>5110001</v>
      </c>
      <c r="B1093" s="2" t="s">
        <v>510</v>
      </c>
      <c r="C1093" s="3">
        <v>1690</v>
      </c>
    </row>
    <row r="1094" spans="1:3" x14ac:dyDescent="0.25">
      <c r="A1094" s="4">
        <v>5110001</v>
      </c>
      <c r="B1094" s="2" t="s">
        <v>510</v>
      </c>
      <c r="C1094" s="3">
        <v>1690</v>
      </c>
    </row>
    <row r="1095" spans="1:3" x14ac:dyDescent="0.25">
      <c r="A1095" s="4">
        <v>5110001</v>
      </c>
      <c r="B1095" s="2" t="s">
        <v>510</v>
      </c>
      <c r="C1095" s="3">
        <v>1690</v>
      </c>
    </row>
    <row r="1096" spans="1:3" x14ac:dyDescent="0.25">
      <c r="A1096" s="4">
        <v>5110001</v>
      </c>
      <c r="B1096" s="2" t="s">
        <v>510</v>
      </c>
      <c r="C1096" s="3">
        <v>1690</v>
      </c>
    </row>
    <row r="1097" spans="1:3" x14ac:dyDescent="0.25">
      <c r="A1097" s="4">
        <v>5110001</v>
      </c>
      <c r="B1097" s="2" t="s">
        <v>510</v>
      </c>
      <c r="C1097" s="3">
        <v>1690</v>
      </c>
    </row>
    <row r="1098" spans="1:3" x14ac:dyDescent="0.25">
      <c r="A1098" s="4">
        <v>5110001</v>
      </c>
      <c r="B1098" s="2" t="s">
        <v>510</v>
      </c>
      <c r="C1098" s="3">
        <v>1690</v>
      </c>
    </row>
    <row r="1099" spans="1:3" x14ac:dyDescent="0.25">
      <c r="A1099" s="4">
        <v>5110001</v>
      </c>
      <c r="B1099" s="2" t="s">
        <v>510</v>
      </c>
      <c r="C1099" s="3">
        <v>1690</v>
      </c>
    </row>
    <row r="1100" spans="1:3" x14ac:dyDescent="0.25">
      <c r="A1100" s="4">
        <v>5110001</v>
      </c>
      <c r="B1100" s="2" t="s">
        <v>510</v>
      </c>
      <c r="C1100" s="3">
        <v>1690</v>
      </c>
    </row>
    <row r="1101" spans="1:3" x14ac:dyDescent="0.25">
      <c r="A1101" s="4">
        <v>5110001</v>
      </c>
      <c r="B1101" s="2" t="s">
        <v>510</v>
      </c>
      <c r="C1101" s="3">
        <v>1690</v>
      </c>
    </row>
    <row r="1102" spans="1:3" x14ac:dyDescent="0.25">
      <c r="A1102" s="4">
        <v>5110001</v>
      </c>
      <c r="B1102" s="2" t="s">
        <v>510</v>
      </c>
      <c r="C1102" s="3">
        <v>1690</v>
      </c>
    </row>
    <row r="1103" spans="1:3" x14ac:dyDescent="0.25">
      <c r="A1103" s="4">
        <v>5110001</v>
      </c>
      <c r="B1103" s="2" t="s">
        <v>510</v>
      </c>
      <c r="C1103" s="3">
        <v>1690</v>
      </c>
    </row>
    <row r="1104" spans="1:3" x14ac:dyDescent="0.25">
      <c r="A1104" s="4">
        <v>5110001</v>
      </c>
      <c r="B1104" s="2" t="s">
        <v>510</v>
      </c>
      <c r="C1104" s="3">
        <v>1690</v>
      </c>
    </row>
    <row r="1105" spans="1:3" x14ac:dyDescent="0.25">
      <c r="A1105" s="4">
        <v>5110001</v>
      </c>
      <c r="B1105" s="2" t="s">
        <v>510</v>
      </c>
      <c r="C1105" s="3">
        <v>1690</v>
      </c>
    </row>
    <row r="1106" spans="1:3" x14ac:dyDescent="0.25">
      <c r="A1106" s="4">
        <v>5110001</v>
      </c>
      <c r="B1106" s="2" t="s">
        <v>510</v>
      </c>
      <c r="C1106" s="3">
        <v>1690</v>
      </c>
    </row>
    <row r="1107" spans="1:3" x14ac:dyDescent="0.25">
      <c r="A1107" s="4">
        <v>5110001</v>
      </c>
      <c r="B1107" s="2" t="s">
        <v>510</v>
      </c>
      <c r="C1107" s="3">
        <v>1690</v>
      </c>
    </row>
    <row r="1108" spans="1:3" x14ac:dyDescent="0.25">
      <c r="A1108" s="4">
        <v>5110001</v>
      </c>
      <c r="B1108" s="2" t="s">
        <v>510</v>
      </c>
      <c r="C1108" s="3">
        <v>1690</v>
      </c>
    </row>
    <row r="1109" spans="1:3" x14ac:dyDescent="0.25">
      <c r="A1109" s="4">
        <v>5110001</v>
      </c>
      <c r="B1109" s="2" t="s">
        <v>510</v>
      </c>
      <c r="C1109" s="3">
        <v>1690</v>
      </c>
    </row>
    <row r="1110" spans="1:3" x14ac:dyDescent="0.25">
      <c r="A1110" s="4">
        <v>5110001</v>
      </c>
      <c r="B1110" s="2" t="s">
        <v>510</v>
      </c>
      <c r="C1110" s="3">
        <v>1690</v>
      </c>
    </row>
    <row r="1111" spans="1:3" x14ac:dyDescent="0.25">
      <c r="A1111" s="4">
        <v>5110001</v>
      </c>
      <c r="B1111" s="2" t="s">
        <v>510</v>
      </c>
      <c r="C1111" s="3">
        <v>1690</v>
      </c>
    </row>
    <row r="1112" spans="1:3" x14ac:dyDescent="0.25">
      <c r="A1112" s="4">
        <v>5110001</v>
      </c>
      <c r="B1112" s="2" t="s">
        <v>510</v>
      </c>
      <c r="C1112" s="3">
        <v>1690</v>
      </c>
    </row>
    <row r="1113" spans="1:3" x14ac:dyDescent="0.25">
      <c r="A1113" s="4">
        <v>5110001</v>
      </c>
      <c r="B1113" s="2" t="s">
        <v>510</v>
      </c>
      <c r="C1113" s="3">
        <v>1690</v>
      </c>
    </row>
    <row r="1114" spans="1:3" x14ac:dyDescent="0.25">
      <c r="A1114" s="4">
        <v>5110001</v>
      </c>
      <c r="B1114" s="2" t="s">
        <v>510</v>
      </c>
      <c r="C1114" s="3">
        <v>1690</v>
      </c>
    </row>
    <row r="1115" spans="1:3" x14ac:dyDescent="0.25">
      <c r="A1115" s="4">
        <v>5110001</v>
      </c>
      <c r="B1115" s="2" t="s">
        <v>510</v>
      </c>
      <c r="C1115" s="3">
        <v>1690</v>
      </c>
    </row>
    <row r="1116" spans="1:3" x14ac:dyDescent="0.25">
      <c r="A1116" s="4">
        <v>5110001</v>
      </c>
      <c r="B1116" s="2" t="s">
        <v>510</v>
      </c>
      <c r="C1116" s="3">
        <v>1690</v>
      </c>
    </row>
    <row r="1117" spans="1:3" x14ac:dyDescent="0.25">
      <c r="A1117" s="4">
        <v>5110001</v>
      </c>
      <c r="B1117" s="2" t="s">
        <v>510</v>
      </c>
      <c r="C1117" s="3">
        <v>1690</v>
      </c>
    </row>
    <row r="1118" spans="1:3" x14ac:dyDescent="0.25">
      <c r="A1118" s="4">
        <v>5110001</v>
      </c>
      <c r="B1118" s="2" t="s">
        <v>510</v>
      </c>
      <c r="C1118" s="3">
        <v>1690</v>
      </c>
    </row>
    <row r="1119" spans="1:3" x14ac:dyDescent="0.25">
      <c r="A1119" s="4">
        <v>5110001</v>
      </c>
      <c r="B1119" s="2" t="s">
        <v>510</v>
      </c>
      <c r="C1119" s="3">
        <v>1690</v>
      </c>
    </row>
    <row r="1120" spans="1:3" x14ac:dyDescent="0.25">
      <c r="A1120" s="4">
        <v>5110001</v>
      </c>
      <c r="B1120" s="2" t="s">
        <v>510</v>
      </c>
      <c r="C1120" s="3">
        <v>1690</v>
      </c>
    </row>
    <row r="1121" spans="1:3" x14ac:dyDescent="0.25">
      <c r="A1121" s="4">
        <v>5110001</v>
      </c>
      <c r="B1121" s="2" t="s">
        <v>510</v>
      </c>
      <c r="C1121" s="3">
        <v>1690</v>
      </c>
    </row>
    <row r="1122" spans="1:3" x14ac:dyDescent="0.25">
      <c r="A1122" s="4">
        <v>5110001</v>
      </c>
      <c r="B1122" s="2" t="s">
        <v>510</v>
      </c>
      <c r="C1122" s="3">
        <v>1690</v>
      </c>
    </row>
    <row r="1123" spans="1:3" x14ac:dyDescent="0.25">
      <c r="A1123" s="4">
        <v>5110001</v>
      </c>
      <c r="B1123" s="2" t="s">
        <v>510</v>
      </c>
      <c r="C1123" s="3">
        <v>1690</v>
      </c>
    </row>
    <row r="1124" spans="1:3" x14ac:dyDescent="0.25">
      <c r="A1124" s="4">
        <v>5110001</v>
      </c>
      <c r="B1124" s="2" t="s">
        <v>510</v>
      </c>
      <c r="C1124" s="3">
        <v>1690</v>
      </c>
    </row>
    <row r="1125" spans="1:3" x14ac:dyDescent="0.25">
      <c r="A1125" s="4">
        <v>5110001</v>
      </c>
      <c r="B1125" s="2" t="s">
        <v>510</v>
      </c>
      <c r="C1125" s="3">
        <v>1690</v>
      </c>
    </row>
    <row r="1126" spans="1:3" x14ac:dyDescent="0.25">
      <c r="A1126" s="4">
        <v>5110001</v>
      </c>
      <c r="B1126" s="2" t="s">
        <v>510</v>
      </c>
      <c r="C1126" s="3">
        <v>1690</v>
      </c>
    </row>
    <row r="1127" spans="1:3" x14ac:dyDescent="0.25">
      <c r="A1127" s="4">
        <v>5110001</v>
      </c>
      <c r="B1127" s="2" t="s">
        <v>510</v>
      </c>
      <c r="C1127" s="3">
        <v>1690</v>
      </c>
    </row>
    <row r="1128" spans="1:3" x14ac:dyDescent="0.25">
      <c r="A1128" s="4">
        <v>5110001</v>
      </c>
      <c r="B1128" s="2" t="s">
        <v>510</v>
      </c>
      <c r="C1128" s="3">
        <v>1690</v>
      </c>
    </row>
    <row r="1129" spans="1:3" x14ac:dyDescent="0.25">
      <c r="A1129" s="4">
        <v>5110001</v>
      </c>
      <c r="B1129" s="2" t="s">
        <v>510</v>
      </c>
      <c r="C1129" s="3">
        <v>1690</v>
      </c>
    </row>
    <row r="1130" spans="1:3" x14ac:dyDescent="0.25">
      <c r="A1130" s="4">
        <v>5110001</v>
      </c>
      <c r="B1130" s="2" t="s">
        <v>510</v>
      </c>
      <c r="C1130" s="3">
        <v>1690</v>
      </c>
    </row>
    <row r="1131" spans="1:3" x14ac:dyDescent="0.25">
      <c r="A1131" s="4">
        <v>5110001</v>
      </c>
      <c r="B1131" s="2" t="s">
        <v>510</v>
      </c>
      <c r="C1131" s="3">
        <v>1690</v>
      </c>
    </row>
    <row r="1132" spans="1:3" x14ac:dyDescent="0.25">
      <c r="A1132" s="4">
        <v>5110001</v>
      </c>
      <c r="B1132" s="2" t="s">
        <v>277</v>
      </c>
      <c r="C1132" s="3">
        <v>4184.7</v>
      </c>
    </row>
    <row r="1133" spans="1:3" x14ac:dyDescent="0.25">
      <c r="A1133" s="4">
        <v>5110001</v>
      </c>
      <c r="B1133" s="2" t="s">
        <v>277</v>
      </c>
      <c r="C1133" s="3">
        <v>4184.7</v>
      </c>
    </row>
    <row r="1134" spans="1:3" x14ac:dyDescent="0.25">
      <c r="A1134" s="6">
        <v>5110001</v>
      </c>
      <c r="B1134" s="7" t="s">
        <v>842</v>
      </c>
      <c r="C1134" s="8">
        <v>3364</v>
      </c>
    </row>
    <row r="1135" spans="1:3" x14ac:dyDescent="0.25">
      <c r="A1135" s="6">
        <v>5110001</v>
      </c>
      <c r="B1135" s="7" t="s">
        <v>842</v>
      </c>
      <c r="C1135" s="8">
        <v>3364</v>
      </c>
    </row>
    <row r="1136" spans="1:3" x14ac:dyDescent="0.25">
      <c r="A1136" s="4">
        <v>5110001</v>
      </c>
      <c r="B1136" s="2" t="s">
        <v>105</v>
      </c>
      <c r="C1136" s="3">
        <f t="shared" ref="C1136:C1145" si="11">3860*1.16</f>
        <v>4477.5999999999995</v>
      </c>
    </row>
    <row r="1137" spans="1:3" x14ac:dyDescent="0.25">
      <c r="A1137" s="4">
        <v>5110001</v>
      </c>
      <c r="B1137" s="2" t="s">
        <v>105</v>
      </c>
      <c r="C1137" s="3">
        <f t="shared" si="11"/>
        <v>4477.5999999999995</v>
      </c>
    </row>
    <row r="1138" spans="1:3" x14ac:dyDescent="0.25">
      <c r="A1138" s="4">
        <v>5110001</v>
      </c>
      <c r="B1138" s="2" t="s">
        <v>105</v>
      </c>
      <c r="C1138" s="3">
        <f t="shared" si="11"/>
        <v>4477.5999999999995</v>
      </c>
    </row>
    <row r="1139" spans="1:3" x14ac:dyDescent="0.25">
      <c r="A1139" s="4">
        <v>5110001</v>
      </c>
      <c r="B1139" s="2" t="s">
        <v>105</v>
      </c>
      <c r="C1139" s="3">
        <f t="shared" si="11"/>
        <v>4477.5999999999995</v>
      </c>
    </row>
    <row r="1140" spans="1:3" x14ac:dyDescent="0.25">
      <c r="A1140" s="4">
        <v>5110001</v>
      </c>
      <c r="B1140" s="2" t="s">
        <v>105</v>
      </c>
      <c r="C1140" s="3">
        <f t="shared" si="11"/>
        <v>4477.5999999999995</v>
      </c>
    </row>
    <row r="1141" spans="1:3" x14ac:dyDescent="0.25">
      <c r="A1141" s="4">
        <v>5110001</v>
      </c>
      <c r="B1141" s="2" t="s">
        <v>105</v>
      </c>
      <c r="C1141" s="3">
        <f t="shared" si="11"/>
        <v>4477.5999999999995</v>
      </c>
    </row>
    <row r="1142" spans="1:3" x14ac:dyDescent="0.25">
      <c r="A1142" s="4">
        <v>5110001</v>
      </c>
      <c r="B1142" s="2" t="s">
        <v>105</v>
      </c>
      <c r="C1142" s="3">
        <f t="shared" si="11"/>
        <v>4477.5999999999995</v>
      </c>
    </row>
    <row r="1143" spans="1:3" x14ac:dyDescent="0.25">
      <c r="A1143" s="4">
        <v>5110001</v>
      </c>
      <c r="B1143" s="2" t="s">
        <v>105</v>
      </c>
      <c r="C1143" s="3">
        <f t="shared" si="11"/>
        <v>4477.5999999999995</v>
      </c>
    </row>
    <row r="1144" spans="1:3" x14ac:dyDescent="0.25">
      <c r="A1144" s="4">
        <v>5110001</v>
      </c>
      <c r="B1144" s="2" t="s">
        <v>105</v>
      </c>
      <c r="C1144" s="3">
        <f t="shared" si="11"/>
        <v>4477.5999999999995</v>
      </c>
    </row>
    <row r="1145" spans="1:3" x14ac:dyDescent="0.25">
      <c r="A1145" s="4">
        <v>5110001</v>
      </c>
      <c r="B1145" s="2" t="s">
        <v>105</v>
      </c>
      <c r="C1145" s="3">
        <f t="shared" si="11"/>
        <v>4477.5999999999995</v>
      </c>
    </row>
    <row r="1146" spans="1:3" x14ac:dyDescent="0.25">
      <c r="A1146" s="6">
        <v>51100027</v>
      </c>
      <c r="B1146" s="2" t="s">
        <v>729</v>
      </c>
      <c r="C1146" s="3">
        <v>8999</v>
      </c>
    </row>
    <row r="1147" spans="1:3" x14ac:dyDescent="0.25">
      <c r="A1147" s="4">
        <v>5110001</v>
      </c>
      <c r="B1147" s="2" t="s">
        <v>407</v>
      </c>
      <c r="C1147" s="3">
        <v>5482.05</v>
      </c>
    </row>
    <row r="1148" spans="1:3" x14ac:dyDescent="0.25">
      <c r="A1148" s="4">
        <v>5110001</v>
      </c>
      <c r="B1148" s="2" t="s">
        <v>857</v>
      </c>
      <c r="C1148" s="3">
        <f>1543.1*1.16</f>
        <v>1789.9959999999999</v>
      </c>
    </row>
    <row r="1149" spans="1:3" x14ac:dyDescent="0.25">
      <c r="A1149" s="4">
        <v>5110001</v>
      </c>
      <c r="B1149" s="2" t="s">
        <v>160</v>
      </c>
      <c r="C1149" s="3">
        <f t="shared" ref="C1149:C1163" si="12">1129.31*1.16</f>
        <v>1309.9995999999999</v>
      </c>
    </row>
    <row r="1150" spans="1:3" x14ac:dyDescent="0.25">
      <c r="A1150" s="4">
        <v>5110001</v>
      </c>
      <c r="B1150" s="2" t="s">
        <v>160</v>
      </c>
      <c r="C1150" s="3">
        <f t="shared" si="12"/>
        <v>1309.9995999999999</v>
      </c>
    </row>
    <row r="1151" spans="1:3" x14ac:dyDescent="0.25">
      <c r="A1151" s="4">
        <v>5110001</v>
      </c>
      <c r="B1151" s="2" t="s">
        <v>160</v>
      </c>
      <c r="C1151" s="3">
        <f t="shared" si="12"/>
        <v>1309.9995999999999</v>
      </c>
    </row>
    <row r="1152" spans="1:3" x14ac:dyDescent="0.25">
      <c r="A1152" s="4">
        <v>5110001</v>
      </c>
      <c r="B1152" s="2" t="s">
        <v>160</v>
      </c>
      <c r="C1152" s="3">
        <f t="shared" si="12"/>
        <v>1309.9995999999999</v>
      </c>
    </row>
    <row r="1153" spans="1:3" x14ac:dyDescent="0.25">
      <c r="A1153" s="4">
        <v>5110001</v>
      </c>
      <c r="B1153" s="2" t="s">
        <v>160</v>
      </c>
      <c r="C1153" s="3">
        <f t="shared" si="12"/>
        <v>1309.9995999999999</v>
      </c>
    </row>
    <row r="1154" spans="1:3" x14ac:dyDescent="0.25">
      <c r="A1154" s="4">
        <v>5110001</v>
      </c>
      <c r="B1154" s="2" t="s">
        <v>160</v>
      </c>
      <c r="C1154" s="3">
        <f t="shared" si="12"/>
        <v>1309.9995999999999</v>
      </c>
    </row>
    <row r="1155" spans="1:3" x14ac:dyDescent="0.25">
      <c r="A1155" s="4">
        <v>5110001</v>
      </c>
      <c r="B1155" s="2" t="s">
        <v>160</v>
      </c>
      <c r="C1155" s="3">
        <f t="shared" si="12"/>
        <v>1309.9995999999999</v>
      </c>
    </row>
    <row r="1156" spans="1:3" x14ac:dyDescent="0.25">
      <c r="A1156" s="4">
        <v>5110001</v>
      </c>
      <c r="B1156" s="2" t="s">
        <v>160</v>
      </c>
      <c r="C1156" s="3">
        <f t="shared" si="12"/>
        <v>1309.9995999999999</v>
      </c>
    </row>
    <row r="1157" spans="1:3" x14ac:dyDescent="0.25">
      <c r="A1157" s="4">
        <v>5110001</v>
      </c>
      <c r="B1157" s="2" t="s">
        <v>160</v>
      </c>
      <c r="C1157" s="3">
        <f t="shared" si="12"/>
        <v>1309.9995999999999</v>
      </c>
    </row>
    <row r="1158" spans="1:3" x14ac:dyDescent="0.25">
      <c r="A1158" s="4">
        <v>5110001</v>
      </c>
      <c r="B1158" s="2" t="s">
        <v>160</v>
      </c>
      <c r="C1158" s="3">
        <f t="shared" si="12"/>
        <v>1309.9995999999999</v>
      </c>
    </row>
    <row r="1159" spans="1:3" x14ac:dyDescent="0.25">
      <c r="A1159" s="4">
        <v>5110001</v>
      </c>
      <c r="B1159" s="2" t="s">
        <v>160</v>
      </c>
      <c r="C1159" s="3">
        <f t="shared" si="12"/>
        <v>1309.9995999999999</v>
      </c>
    </row>
    <row r="1160" spans="1:3" x14ac:dyDescent="0.25">
      <c r="A1160" s="4">
        <v>5110001</v>
      </c>
      <c r="B1160" s="2" t="s">
        <v>160</v>
      </c>
      <c r="C1160" s="3">
        <f t="shared" si="12"/>
        <v>1309.9995999999999</v>
      </c>
    </row>
    <row r="1161" spans="1:3" x14ac:dyDescent="0.25">
      <c r="A1161" s="4">
        <v>5110001</v>
      </c>
      <c r="B1161" s="2" t="s">
        <v>160</v>
      </c>
      <c r="C1161" s="3">
        <f t="shared" si="12"/>
        <v>1309.9995999999999</v>
      </c>
    </row>
    <row r="1162" spans="1:3" x14ac:dyDescent="0.25">
      <c r="A1162" s="4">
        <v>5110001</v>
      </c>
      <c r="B1162" s="2" t="s">
        <v>160</v>
      </c>
      <c r="C1162" s="3">
        <f t="shared" si="12"/>
        <v>1309.9995999999999</v>
      </c>
    </row>
    <row r="1163" spans="1:3" x14ac:dyDescent="0.25">
      <c r="A1163" s="4">
        <v>5110001</v>
      </c>
      <c r="B1163" s="2" t="s">
        <v>160</v>
      </c>
      <c r="C1163" s="3">
        <f t="shared" si="12"/>
        <v>1309.9995999999999</v>
      </c>
    </row>
    <row r="1164" spans="1:3" x14ac:dyDescent="0.25">
      <c r="A1164" s="4">
        <v>5310001</v>
      </c>
      <c r="B1164" s="2" t="s">
        <v>506</v>
      </c>
      <c r="C1164" s="3">
        <v>3185</v>
      </c>
    </row>
    <row r="1165" spans="1:3" x14ac:dyDescent="0.25">
      <c r="A1165" s="4">
        <v>5310001</v>
      </c>
      <c r="B1165" s="2" t="s">
        <v>506</v>
      </c>
      <c r="C1165" s="3">
        <v>3185</v>
      </c>
    </row>
    <row r="1166" spans="1:3" x14ac:dyDescent="0.25">
      <c r="A1166" s="4">
        <v>5650001</v>
      </c>
      <c r="B1166" s="2" t="s">
        <v>311</v>
      </c>
      <c r="C1166" s="3">
        <f>1123.42*1.15</f>
        <v>1291.933</v>
      </c>
    </row>
    <row r="1167" spans="1:3" x14ac:dyDescent="0.25">
      <c r="A1167" s="4">
        <v>5650001</v>
      </c>
      <c r="B1167" s="2" t="s">
        <v>311</v>
      </c>
      <c r="C1167" s="3">
        <f t="shared" ref="C1167:C1169" si="13">1123.42*1.15</f>
        <v>1291.933</v>
      </c>
    </row>
    <row r="1168" spans="1:3" x14ac:dyDescent="0.25">
      <c r="A1168" s="4">
        <v>5650001</v>
      </c>
      <c r="B1168" s="2" t="s">
        <v>311</v>
      </c>
      <c r="C1168" s="3">
        <f t="shared" si="13"/>
        <v>1291.933</v>
      </c>
    </row>
    <row r="1169" spans="1:3" x14ac:dyDescent="0.25">
      <c r="A1169" s="4">
        <v>5650001</v>
      </c>
      <c r="B1169" s="2" t="s">
        <v>311</v>
      </c>
      <c r="C1169" s="3">
        <f t="shared" si="13"/>
        <v>1291.933</v>
      </c>
    </row>
    <row r="1170" spans="1:3" x14ac:dyDescent="0.25">
      <c r="A1170" s="4">
        <v>5650001</v>
      </c>
      <c r="B1170" s="2" t="s">
        <v>288</v>
      </c>
      <c r="C1170" s="3">
        <v>2780.0095999999999</v>
      </c>
    </row>
    <row r="1171" spans="1:3" x14ac:dyDescent="0.25">
      <c r="A1171" s="4">
        <v>5650001</v>
      </c>
      <c r="B1171" s="2" t="s">
        <v>289</v>
      </c>
      <c r="C1171" s="3">
        <v>909.99680000000001</v>
      </c>
    </row>
    <row r="1172" spans="1:3" x14ac:dyDescent="0.25">
      <c r="A1172" s="4">
        <v>5670001</v>
      </c>
      <c r="B1172" s="2" t="s">
        <v>0</v>
      </c>
      <c r="C1172" s="3">
        <v>53917.77</v>
      </c>
    </row>
    <row r="1173" spans="1:3" x14ac:dyDescent="0.25">
      <c r="A1173" s="4">
        <v>5670001</v>
      </c>
      <c r="B1173" s="11" t="s">
        <v>217</v>
      </c>
      <c r="C1173" s="3">
        <v>1440</v>
      </c>
    </row>
    <row r="1174" spans="1:3" x14ac:dyDescent="0.25">
      <c r="A1174" s="4">
        <v>5670001</v>
      </c>
      <c r="B1174" s="11" t="s">
        <v>221</v>
      </c>
      <c r="C1174" s="3">
        <v>1099.98</v>
      </c>
    </row>
    <row r="1175" spans="1:3" x14ac:dyDescent="0.25">
      <c r="A1175" s="6">
        <v>5320010</v>
      </c>
      <c r="B1175" s="2" t="s">
        <v>749</v>
      </c>
      <c r="C1175" s="3">
        <v>7540</v>
      </c>
    </row>
    <row r="1176" spans="1:3" x14ac:dyDescent="0.25">
      <c r="A1176" s="6">
        <v>5320010</v>
      </c>
      <c r="B1176" s="2" t="s">
        <v>749</v>
      </c>
      <c r="C1176" s="3">
        <v>7540</v>
      </c>
    </row>
    <row r="1177" spans="1:3" x14ac:dyDescent="0.25">
      <c r="A1177" s="6">
        <v>5630001</v>
      </c>
      <c r="B1177" s="2" t="s">
        <v>830</v>
      </c>
      <c r="C1177" s="3">
        <v>40000</v>
      </c>
    </row>
    <row r="1178" spans="1:3" x14ac:dyDescent="0.25">
      <c r="A1178" s="12">
        <v>5110001</v>
      </c>
      <c r="B1178" s="11" t="s">
        <v>15</v>
      </c>
      <c r="C1178" s="5">
        <f t="shared" ref="C1178:C1183" si="14">470*1.15</f>
        <v>540.5</v>
      </c>
    </row>
    <row r="1179" spans="1:3" x14ac:dyDescent="0.25">
      <c r="A1179" s="12">
        <v>5110001</v>
      </c>
      <c r="B1179" s="11" t="s">
        <v>15</v>
      </c>
      <c r="C1179" s="5">
        <f t="shared" si="14"/>
        <v>540.5</v>
      </c>
    </row>
    <row r="1180" spans="1:3" x14ac:dyDescent="0.25">
      <c r="A1180" s="12">
        <v>5110001</v>
      </c>
      <c r="B1180" s="11" t="s">
        <v>15</v>
      </c>
      <c r="C1180" s="5">
        <f t="shared" si="14"/>
        <v>540.5</v>
      </c>
    </row>
    <row r="1181" spans="1:3" x14ac:dyDescent="0.25">
      <c r="A1181" s="12">
        <v>5110001</v>
      </c>
      <c r="B1181" s="11" t="s">
        <v>15</v>
      </c>
      <c r="C1181" s="5">
        <f t="shared" si="14"/>
        <v>540.5</v>
      </c>
    </row>
    <row r="1182" spans="1:3" x14ac:dyDescent="0.25">
      <c r="A1182" s="12">
        <v>5110001</v>
      </c>
      <c r="B1182" s="11" t="s">
        <v>15</v>
      </c>
      <c r="C1182" s="5">
        <f t="shared" si="14"/>
        <v>540.5</v>
      </c>
    </row>
    <row r="1183" spans="1:3" x14ac:dyDescent="0.25">
      <c r="A1183" s="12">
        <v>5110001</v>
      </c>
      <c r="B1183" s="11" t="s">
        <v>15</v>
      </c>
      <c r="C1183" s="5">
        <f t="shared" si="14"/>
        <v>540.5</v>
      </c>
    </row>
    <row r="1184" spans="1:3" x14ac:dyDescent="0.25">
      <c r="A1184" s="6">
        <v>5110001</v>
      </c>
      <c r="B1184" s="7" t="s">
        <v>1125</v>
      </c>
      <c r="C1184" s="8">
        <v>1048.6400000000001</v>
      </c>
    </row>
    <row r="1185" spans="1:3" x14ac:dyDescent="0.25">
      <c r="A1185" s="6">
        <v>5110001</v>
      </c>
      <c r="B1185" s="7" t="s">
        <v>1125</v>
      </c>
      <c r="C1185" s="8">
        <v>1048.6400000000001</v>
      </c>
    </row>
    <row r="1186" spans="1:3" x14ac:dyDescent="0.25">
      <c r="A1186" s="6">
        <v>5110001</v>
      </c>
      <c r="B1186" s="7" t="s">
        <v>1125</v>
      </c>
      <c r="C1186" s="8">
        <v>1048.6400000000001</v>
      </c>
    </row>
    <row r="1187" spans="1:3" x14ac:dyDescent="0.25">
      <c r="A1187" s="4">
        <v>5110001</v>
      </c>
      <c r="B1187" s="2" t="s">
        <v>1126</v>
      </c>
      <c r="C1187" s="3">
        <v>268</v>
      </c>
    </row>
    <row r="1188" spans="1:3" x14ac:dyDescent="0.25">
      <c r="A1188" s="12">
        <v>5190001</v>
      </c>
      <c r="B1188" s="11" t="s">
        <v>439</v>
      </c>
      <c r="C1188" s="5">
        <f t="shared" ref="C1188:C1199" si="15">2290*1.15</f>
        <v>2633.5</v>
      </c>
    </row>
    <row r="1189" spans="1:3" x14ac:dyDescent="0.25">
      <c r="A1189" s="12">
        <v>5190001</v>
      </c>
      <c r="B1189" s="11" t="s">
        <v>439</v>
      </c>
      <c r="C1189" s="5">
        <f t="shared" si="15"/>
        <v>2633.5</v>
      </c>
    </row>
    <row r="1190" spans="1:3" x14ac:dyDescent="0.25">
      <c r="A1190" s="12">
        <v>5190001</v>
      </c>
      <c r="B1190" s="11" t="s">
        <v>439</v>
      </c>
      <c r="C1190" s="5">
        <f t="shared" si="15"/>
        <v>2633.5</v>
      </c>
    </row>
    <row r="1191" spans="1:3" x14ac:dyDescent="0.25">
      <c r="A1191" s="12">
        <v>5190001</v>
      </c>
      <c r="B1191" s="11" t="s">
        <v>439</v>
      </c>
      <c r="C1191" s="5">
        <f t="shared" si="15"/>
        <v>2633.5</v>
      </c>
    </row>
    <row r="1192" spans="1:3" x14ac:dyDescent="0.25">
      <c r="A1192" s="12">
        <v>5190001</v>
      </c>
      <c r="B1192" s="11" t="s">
        <v>439</v>
      </c>
      <c r="C1192" s="5">
        <f t="shared" si="15"/>
        <v>2633.5</v>
      </c>
    </row>
    <row r="1193" spans="1:3" x14ac:dyDescent="0.25">
      <c r="A1193" s="12">
        <v>5190001</v>
      </c>
      <c r="B1193" s="11" t="s">
        <v>439</v>
      </c>
      <c r="C1193" s="5">
        <f t="shared" si="15"/>
        <v>2633.5</v>
      </c>
    </row>
    <row r="1194" spans="1:3" x14ac:dyDescent="0.25">
      <c r="A1194" s="12">
        <v>5190001</v>
      </c>
      <c r="B1194" s="11" t="s">
        <v>439</v>
      </c>
      <c r="C1194" s="5">
        <f t="shared" si="15"/>
        <v>2633.5</v>
      </c>
    </row>
    <row r="1195" spans="1:3" x14ac:dyDescent="0.25">
      <c r="A1195" s="12">
        <v>5190001</v>
      </c>
      <c r="B1195" s="11" t="s">
        <v>439</v>
      </c>
      <c r="C1195" s="5">
        <f t="shared" si="15"/>
        <v>2633.5</v>
      </c>
    </row>
    <row r="1196" spans="1:3" x14ac:dyDescent="0.25">
      <c r="A1196" s="12">
        <v>5190001</v>
      </c>
      <c r="B1196" s="11" t="s">
        <v>439</v>
      </c>
      <c r="C1196" s="5">
        <f t="shared" si="15"/>
        <v>2633.5</v>
      </c>
    </row>
    <row r="1197" spans="1:3" x14ac:dyDescent="0.25">
      <c r="A1197" s="12">
        <v>5190001</v>
      </c>
      <c r="B1197" s="11" t="s">
        <v>439</v>
      </c>
      <c r="C1197" s="5">
        <f t="shared" si="15"/>
        <v>2633.5</v>
      </c>
    </row>
    <row r="1198" spans="1:3" x14ac:dyDescent="0.25">
      <c r="A1198" s="12">
        <v>5190001</v>
      </c>
      <c r="B1198" s="11" t="s">
        <v>439</v>
      </c>
      <c r="C1198" s="5">
        <f t="shared" si="15"/>
        <v>2633.5</v>
      </c>
    </row>
    <row r="1199" spans="1:3" x14ac:dyDescent="0.25">
      <c r="A1199" s="12">
        <v>5190001</v>
      </c>
      <c r="B1199" s="11" t="s">
        <v>439</v>
      </c>
      <c r="C1199" s="5">
        <f t="shared" si="15"/>
        <v>2633.5</v>
      </c>
    </row>
    <row r="1200" spans="1:3" x14ac:dyDescent="0.25">
      <c r="A1200" s="4">
        <v>5310001</v>
      </c>
      <c r="B1200" s="2" t="s">
        <v>555</v>
      </c>
      <c r="C1200" s="3">
        <v>30841.200000000001</v>
      </c>
    </row>
    <row r="1201" spans="1:3" x14ac:dyDescent="0.25">
      <c r="A1201" s="6">
        <v>5190001</v>
      </c>
      <c r="B1201" s="7" t="s">
        <v>711</v>
      </c>
      <c r="C1201" s="9">
        <v>33350</v>
      </c>
    </row>
    <row r="1202" spans="1:3" x14ac:dyDescent="0.25">
      <c r="A1202" s="6">
        <v>5190001</v>
      </c>
      <c r="B1202" s="7" t="s">
        <v>713</v>
      </c>
      <c r="C1202" s="9">
        <v>3897.6</v>
      </c>
    </row>
    <row r="1203" spans="1:3" x14ac:dyDescent="0.25">
      <c r="A1203" s="6">
        <v>5190001</v>
      </c>
      <c r="B1203" s="7" t="s">
        <v>713</v>
      </c>
      <c r="C1203" s="9">
        <v>3897.6</v>
      </c>
    </row>
    <row r="1204" spans="1:3" x14ac:dyDescent="0.25">
      <c r="A1204" s="6">
        <v>5190001</v>
      </c>
      <c r="B1204" s="7" t="s">
        <v>713</v>
      </c>
      <c r="C1204" s="9">
        <v>3897.6</v>
      </c>
    </row>
    <row r="1205" spans="1:3" x14ac:dyDescent="0.25">
      <c r="A1205" s="6">
        <v>53100017</v>
      </c>
      <c r="B1205" s="2" t="s">
        <v>739</v>
      </c>
      <c r="C1205" s="3">
        <v>8199.99</v>
      </c>
    </row>
    <row r="1206" spans="1:3" x14ac:dyDescent="0.25">
      <c r="A1206" s="4">
        <v>5150001</v>
      </c>
      <c r="B1206" s="2" t="s">
        <v>527</v>
      </c>
      <c r="C1206" s="3">
        <v>19890</v>
      </c>
    </row>
    <row r="1207" spans="1:3" x14ac:dyDescent="0.25">
      <c r="A1207" s="4">
        <v>5150001</v>
      </c>
      <c r="B1207" s="2" t="s">
        <v>527</v>
      </c>
      <c r="C1207" s="3">
        <v>19890</v>
      </c>
    </row>
    <row r="1208" spans="1:3" x14ac:dyDescent="0.25">
      <c r="A1208" s="4">
        <v>5150001</v>
      </c>
      <c r="B1208" s="11" t="s">
        <v>264</v>
      </c>
      <c r="C1208" s="3">
        <v>77077.100000000006</v>
      </c>
    </row>
    <row r="1209" spans="1:3" x14ac:dyDescent="0.25">
      <c r="A1209" s="4">
        <v>5150001</v>
      </c>
      <c r="B1209" s="11" t="s">
        <v>264</v>
      </c>
      <c r="C1209" s="3">
        <v>77077.100000000006</v>
      </c>
    </row>
    <row r="1210" spans="1:3" x14ac:dyDescent="0.25">
      <c r="A1210" s="4">
        <v>5190001</v>
      </c>
      <c r="B1210" s="2" t="s">
        <v>438</v>
      </c>
      <c r="C1210" s="3">
        <f t="shared" ref="C1210:C1217" si="16">520*1.15</f>
        <v>598</v>
      </c>
    </row>
    <row r="1211" spans="1:3" x14ac:dyDescent="0.25">
      <c r="A1211" s="4">
        <v>5190001</v>
      </c>
      <c r="B1211" s="2" t="s">
        <v>438</v>
      </c>
      <c r="C1211" s="3">
        <f t="shared" si="16"/>
        <v>598</v>
      </c>
    </row>
    <row r="1212" spans="1:3" x14ac:dyDescent="0.25">
      <c r="A1212" s="4">
        <v>5190001</v>
      </c>
      <c r="B1212" s="2" t="s">
        <v>438</v>
      </c>
      <c r="C1212" s="3">
        <f t="shared" si="16"/>
        <v>598</v>
      </c>
    </row>
    <row r="1213" spans="1:3" x14ac:dyDescent="0.25">
      <c r="A1213" s="4">
        <v>5190001</v>
      </c>
      <c r="B1213" s="2" t="s">
        <v>438</v>
      </c>
      <c r="C1213" s="3">
        <f t="shared" si="16"/>
        <v>598</v>
      </c>
    </row>
    <row r="1214" spans="1:3" x14ac:dyDescent="0.25">
      <c r="A1214" s="4">
        <v>5190001</v>
      </c>
      <c r="B1214" s="2" t="s">
        <v>438</v>
      </c>
      <c r="C1214" s="3">
        <f t="shared" si="16"/>
        <v>598</v>
      </c>
    </row>
    <row r="1215" spans="1:3" x14ac:dyDescent="0.25">
      <c r="A1215" s="4">
        <v>5190001</v>
      </c>
      <c r="B1215" s="2" t="s">
        <v>438</v>
      </c>
      <c r="C1215" s="3">
        <f t="shared" si="16"/>
        <v>598</v>
      </c>
    </row>
    <row r="1216" spans="1:3" x14ac:dyDescent="0.25">
      <c r="A1216" s="4">
        <v>5190001</v>
      </c>
      <c r="B1216" s="2" t="s">
        <v>438</v>
      </c>
      <c r="C1216" s="3">
        <f t="shared" si="16"/>
        <v>598</v>
      </c>
    </row>
    <row r="1217" spans="1:3" x14ac:dyDescent="0.25">
      <c r="A1217" s="4">
        <v>5190001</v>
      </c>
      <c r="B1217" s="2" t="s">
        <v>438</v>
      </c>
      <c r="C1217" s="3">
        <f t="shared" si="16"/>
        <v>598</v>
      </c>
    </row>
    <row r="1218" spans="1:3" x14ac:dyDescent="0.25">
      <c r="A1218" s="4">
        <v>5690001</v>
      </c>
      <c r="B1218" s="2" t="s">
        <v>344</v>
      </c>
      <c r="C1218" s="3">
        <v>2402.35</v>
      </c>
    </row>
    <row r="1219" spans="1:3" x14ac:dyDescent="0.25">
      <c r="A1219" s="4">
        <v>5690001</v>
      </c>
      <c r="B1219" s="2" t="s">
        <v>344</v>
      </c>
      <c r="C1219" s="3">
        <v>2402.35</v>
      </c>
    </row>
    <row r="1220" spans="1:3" x14ac:dyDescent="0.25">
      <c r="A1220" s="4">
        <v>5690001</v>
      </c>
      <c r="B1220" s="2" t="s">
        <v>344</v>
      </c>
      <c r="C1220" s="3">
        <v>2402.35</v>
      </c>
    </row>
    <row r="1221" spans="1:3" x14ac:dyDescent="0.25">
      <c r="A1221" s="4">
        <v>5690001</v>
      </c>
      <c r="B1221" s="2" t="s">
        <v>344</v>
      </c>
      <c r="C1221" s="3">
        <v>2402.35</v>
      </c>
    </row>
    <row r="1222" spans="1:3" x14ac:dyDescent="0.25">
      <c r="A1222" s="4">
        <v>5690001</v>
      </c>
      <c r="B1222" s="2" t="s">
        <v>344</v>
      </c>
      <c r="C1222" s="3">
        <v>2402.35</v>
      </c>
    </row>
    <row r="1223" spans="1:3" x14ac:dyDescent="0.25">
      <c r="A1223" s="4">
        <v>5690001</v>
      </c>
      <c r="B1223" s="2" t="s">
        <v>344</v>
      </c>
      <c r="C1223" s="3">
        <v>2402.35</v>
      </c>
    </row>
    <row r="1224" spans="1:3" x14ac:dyDescent="0.25">
      <c r="A1224" s="4">
        <v>5690001</v>
      </c>
      <c r="B1224" s="2" t="s">
        <v>344</v>
      </c>
      <c r="C1224" s="3">
        <v>2402.35</v>
      </c>
    </row>
    <row r="1225" spans="1:3" x14ac:dyDescent="0.25">
      <c r="A1225" s="4">
        <v>5690001</v>
      </c>
      <c r="B1225" s="2" t="s">
        <v>344</v>
      </c>
      <c r="C1225" s="3">
        <v>2402.35</v>
      </c>
    </row>
    <row r="1226" spans="1:3" x14ac:dyDescent="0.25">
      <c r="A1226" s="4">
        <v>5690001</v>
      </c>
      <c r="B1226" s="11" t="s">
        <v>252</v>
      </c>
      <c r="C1226" s="5">
        <v>1946.07</v>
      </c>
    </row>
    <row r="1227" spans="1:3" x14ac:dyDescent="0.25">
      <c r="A1227" s="4">
        <v>5690001</v>
      </c>
      <c r="B1227" s="11" t="s">
        <v>252</v>
      </c>
      <c r="C1227" s="5">
        <v>1946.07</v>
      </c>
    </row>
    <row r="1228" spans="1:3" x14ac:dyDescent="0.25">
      <c r="A1228" s="4">
        <v>5690001</v>
      </c>
      <c r="B1228" s="11" t="s">
        <v>252</v>
      </c>
      <c r="C1228" s="5">
        <v>1946.07</v>
      </c>
    </row>
    <row r="1229" spans="1:3" x14ac:dyDescent="0.25">
      <c r="A1229" s="4">
        <v>5690001</v>
      </c>
      <c r="B1229" s="11" t="s">
        <v>252</v>
      </c>
      <c r="C1229" s="5">
        <v>1946.07</v>
      </c>
    </row>
    <row r="1230" spans="1:3" x14ac:dyDescent="0.25">
      <c r="A1230" s="4">
        <v>5690001</v>
      </c>
      <c r="B1230" s="11" t="s">
        <v>252</v>
      </c>
      <c r="C1230" s="5">
        <v>1946.07</v>
      </c>
    </row>
    <row r="1231" spans="1:3" x14ac:dyDescent="0.25">
      <c r="A1231" s="4">
        <v>5690001</v>
      </c>
      <c r="B1231" s="11" t="s">
        <v>252</v>
      </c>
      <c r="C1231" s="5">
        <v>1946.07</v>
      </c>
    </row>
    <row r="1232" spans="1:3" x14ac:dyDescent="0.25">
      <c r="A1232" s="4">
        <v>5690001</v>
      </c>
      <c r="B1232" s="11" t="s">
        <v>252</v>
      </c>
      <c r="C1232" s="5">
        <v>1946.07</v>
      </c>
    </row>
    <row r="1233" spans="1:3" x14ac:dyDescent="0.25">
      <c r="A1233" s="4">
        <v>5690001</v>
      </c>
      <c r="B1233" s="11" t="s">
        <v>252</v>
      </c>
      <c r="C1233" s="5">
        <v>1946.07</v>
      </c>
    </row>
    <row r="1234" spans="1:3" x14ac:dyDescent="0.25">
      <c r="A1234" s="4">
        <v>5690001</v>
      </c>
      <c r="B1234" s="11" t="s">
        <v>252</v>
      </c>
      <c r="C1234" s="5">
        <v>1946.07</v>
      </c>
    </row>
    <row r="1235" spans="1:3" x14ac:dyDescent="0.25">
      <c r="A1235" s="4">
        <v>5690001</v>
      </c>
      <c r="B1235" s="11" t="s">
        <v>252</v>
      </c>
      <c r="C1235" s="5">
        <v>1946.07</v>
      </c>
    </row>
    <row r="1236" spans="1:3" x14ac:dyDescent="0.25">
      <c r="A1236" s="4">
        <v>5690001</v>
      </c>
      <c r="B1236" s="11" t="s">
        <v>252</v>
      </c>
      <c r="C1236" s="5">
        <v>1946.07</v>
      </c>
    </row>
    <row r="1237" spans="1:3" x14ac:dyDescent="0.25">
      <c r="A1237" s="4">
        <v>5690001</v>
      </c>
      <c r="B1237" s="11" t="s">
        <v>252</v>
      </c>
      <c r="C1237" s="5">
        <v>1946.07</v>
      </c>
    </row>
    <row r="1238" spans="1:3" x14ac:dyDescent="0.25">
      <c r="A1238" s="4">
        <v>5690001</v>
      </c>
      <c r="B1238" s="11" t="s">
        <v>252</v>
      </c>
      <c r="C1238" s="5">
        <v>1946.07</v>
      </c>
    </row>
    <row r="1239" spans="1:3" x14ac:dyDescent="0.25">
      <c r="A1239" s="4">
        <v>5690001</v>
      </c>
      <c r="B1239" s="11" t="s">
        <v>252</v>
      </c>
      <c r="C1239" s="5">
        <v>1946.07</v>
      </c>
    </row>
    <row r="1240" spans="1:3" x14ac:dyDescent="0.25">
      <c r="A1240" s="4">
        <v>5690001</v>
      </c>
      <c r="B1240" s="11" t="s">
        <v>252</v>
      </c>
      <c r="C1240" s="5">
        <v>1946.07</v>
      </c>
    </row>
    <row r="1241" spans="1:3" x14ac:dyDescent="0.25">
      <c r="A1241" s="4">
        <v>5690001</v>
      </c>
      <c r="B1241" s="11" t="s">
        <v>252</v>
      </c>
      <c r="C1241" s="5">
        <v>1946.07</v>
      </c>
    </row>
    <row r="1242" spans="1:3" x14ac:dyDescent="0.25">
      <c r="A1242" s="4">
        <v>5690001</v>
      </c>
      <c r="B1242" s="11" t="s">
        <v>252</v>
      </c>
      <c r="C1242" s="5">
        <v>1946.07</v>
      </c>
    </row>
    <row r="1243" spans="1:3" x14ac:dyDescent="0.25">
      <c r="A1243" s="4">
        <v>5690001</v>
      </c>
      <c r="B1243" s="11" t="s">
        <v>199</v>
      </c>
      <c r="C1243" s="5">
        <f>680*1.16</f>
        <v>788.8</v>
      </c>
    </row>
    <row r="1244" spans="1:3" x14ac:dyDescent="0.25">
      <c r="A1244" s="4">
        <v>5690001</v>
      </c>
      <c r="B1244" s="11" t="s">
        <v>199</v>
      </c>
      <c r="C1244" s="5">
        <f t="shared" ref="C1244:C1247" si="17">680*1.16</f>
        <v>788.8</v>
      </c>
    </row>
    <row r="1245" spans="1:3" x14ac:dyDescent="0.25">
      <c r="A1245" s="4">
        <v>5690001</v>
      </c>
      <c r="B1245" s="11" t="s">
        <v>199</v>
      </c>
      <c r="C1245" s="5">
        <f t="shared" si="17"/>
        <v>788.8</v>
      </c>
    </row>
    <row r="1246" spans="1:3" x14ac:dyDescent="0.25">
      <c r="A1246" s="4">
        <v>5690001</v>
      </c>
      <c r="B1246" s="11" t="s">
        <v>199</v>
      </c>
      <c r="C1246" s="5">
        <f t="shared" si="17"/>
        <v>788.8</v>
      </c>
    </row>
    <row r="1247" spans="1:3" x14ac:dyDescent="0.25">
      <c r="A1247" s="4">
        <v>5690001</v>
      </c>
      <c r="B1247" s="11" t="s">
        <v>199</v>
      </c>
      <c r="C1247" s="5">
        <f t="shared" si="17"/>
        <v>788.8</v>
      </c>
    </row>
    <row r="1248" spans="1:3" x14ac:dyDescent="0.25">
      <c r="A1248" s="4">
        <v>5690001</v>
      </c>
      <c r="B1248" s="11" t="s">
        <v>204</v>
      </c>
      <c r="C1248" s="5">
        <f t="shared" ref="C1248:C1260" si="18">1650*1.16</f>
        <v>1913.9999999999998</v>
      </c>
    </row>
    <row r="1249" spans="1:3" x14ac:dyDescent="0.25">
      <c r="A1249" s="4">
        <v>5690001</v>
      </c>
      <c r="B1249" s="11" t="s">
        <v>204</v>
      </c>
      <c r="C1249" s="5">
        <f t="shared" si="18"/>
        <v>1913.9999999999998</v>
      </c>
    </row>
    <row r="1250" spans="1:3" x14ac:dyDescent="0.25">
      <c r="A1250" s="4">
        <v>5690001</v>
      </c>
      <c r="B1250" s="11" t="s">
        <v>204</v>
      </c>
      <c r="C1250" s="5">
        <f t="shared" si="18"/>
        <v>1913.9999999999998</v>
      </c>
    </row>
    <row r="1251" spans="1:3" x14ac:dyDescent="0.25">
      <c r="A1251" s="4">
        <v>5690001</v>
      </c>
      <c r="B1251" s="11" t="s">
        <v>204</v>
      </c>
      <c r="C1251" s="5">
        <f t="shared" si="18"/>
        <v>1913.9999999999998</v>
      </c>
    </row>
    <row r="1252" spans="1:3" x14ac:dyDescent="0.25">
      <c r="A1252" s="4">
        <v>5690001</v>
      </c>
      <c r="B1252" s="11" t="s">
        <v>204</v>
      </c>
      <c r="C1252" s="5">
        <f t="shared" si="18"/>
        <v>1913.9999999999998</v>
      </c>
    </row>
    <row r="1253" spans="1:3" x14ac:dyDescent="0.25">
      <c r="A1253" s="4">
        <v>5690001</v>
      </c>
      <c r="B1253" s="11" t="s">
        <v>204</v>
      </c>
      <c r="C1253" s="5">
        <f t="shared" si="18"/>
        <v>1913.9999999999998</v>
      </c>
    </row>
    <row r="1254" spans="1:3" x14ac:dyDescent="0.25">
      <c r="A1254" s="4">
        <v>5690001</v>
      </c>
      <c r="B1254" s="11" t="s">
        <v>204</v>
      </c>
      <c r="C1254" s="5">
        <f t="shared" si="18"/>
        <v>1913.9999999999998</v>
      </c>
    </row>
    <row r="1255" spans="1:3" x14ac:dyDescent="0.25">
      <c r="A1255" s="4">
        <v>5690001</v>
      </c>
      <c r="B1255" s="11" t="s">
        <v>204</v>
      </c>
      <c r="C1255" s="5">
        <f t="shared" si="18"/>
        <v>1913.9999999999998</v>
      </c>
    </row>
    <row r="1256" spans="1:3" x14ac:dyDescent="0.25">
      <c r="A1256" s="4">
        <v>5690001</v>
      </c>
      <c r="B1256" s="11" t="s">
        <v>204</v>
      </c>
      <c r="C1256" s="5">
        <f t="shared" si="18"/>
        <v>1913.9999999999998</v>
      </c>
    </row>
    <row r="1257" spans="1:3" x14ac:dyDescent="0.25">
      <c r="A1257" s="4">
        <v>5690001</v>
      </c>
      <c r="B1257" s="11" t="s">
        <v>204</v>
      </c>
      <c r="C1257" s="5">
        <f t="shared" si="18"/>
        <v>1913.9999999999998</v>
      </c>
    </row>
    <row r="1258" spans="1:3" x14ac:dyDescent="0.25">
      <c r="A1258" s="4">
        <v>5690001</v>
      </c>
      <c r="B1258" s="11" t="s">
        <v>204</v>
      </c>
      <c r="C1258" s="5">
        <f t="shared" si="18"/>
        <v>1913.9999999999998</v>
      </c>
    </row>
    <row r="1259" spans="1:3" x14ac:dyDescent="0.25">
      <c r="A1259" s="4">
        <v>5690001</v>
      </c>
      <c r="B1259" s="11" t="s">
        <v>204</v>
      </c>
      <c r="C1259" s="5">
        <f t="shared" si="18"/>
        <v>1913.9999999999998</v>
      </c>
    </row>
    <row r="1260" spans="1:3" x14ac:dyDescent="0.25">
      <c r="A1260" s="4">
        <v>5690001</v>
      </c>
      <c r="B1260" s="11" t="s">
        <v>204</v>
      </c>
      <c r="C1260" s="5">
        <f t="shared" si="18"/>
        <v>1913.9999999999998</v>
      </c>
    </row>
    <row r="1261" spans="1:3" x14ac:dyDescent="0.25">
      <c r="A1261" s="4">
        <v>5150001</v>
      </c>
      <c r="B1261" s="2" t="s">
        <v>526</v>
      </c>
      <c r="C1261" s="3">
        <v>133109</v>
      </c>
    </row>
    <row r="1262" spans="1:3" x14ac:dyDescent="0.25">
      <c r="A1262" s="4">
        <v>5150001</v>
      </c>
      <c r="B1262" s="2" t="s">
        <v>526</v>
      </c>
      <c r="C1262" s="3">
        <v>133109</v>
      </c>
    </row>
    <row r="1263" spans="1:3" x14ac:dyDescent="0.25">
      <c r="A1263" s="4">
        <v>5150001</v>
      </c>
      <c r="B1263" s="2" t="s">
        <v>531</v>
      </c>
      <c r="C1263" s="3">
        <v>9958.5400000000009</v>
      </c>
    </row>
    <row r="1264" spans="1:3" x14ac:dyDescent="0.25">
      <c r="A1264" s="12">
        <v>5150001</v>
      </c>
      <c r="B1264" s="11" t="s">
        <v>559</v>
      </c>
      <c r="C1264" s="5">
        <v>49679.32</v>
      </c>
    </row>
    <row r="1265" spans="1:3" x14ac:dyDescent="0.25">
      <c r="A1265" s="12">
        <v>5150001</v>
      </c>
      <c r="B1265" s="11" t="s">
        <v>95</v>
      </c>
      <c r="C1265" s="5">
        <v>380634.88</v>
      </c>
    </row>
    <row r="1266" spans="1:3" x14ac:dyDescent="0.25">
      <c r="A1266" s="4">
        <v>5230001</v>
      </c>
      <c r="B1266" s="11" t="s">
        <v>59</v>
      </c>
      <c r="C1266" s="3">
        <v>12624.709199999999</v>
      </c>
    </row>
    <row r="1267" spans="1:3" x14ac:dyDescent="0.25">
      <c r="A1267" s="4">
        <v>5650001</v>
      </c>
      <c r="B1267" s="2" t="s">
        <v>363</v>
      </c>
      <c r="C1267" s="3">
        <v>1959</v>
      </c>
    </row>
    <row r="1268" spans="1:3" x14ac:dyDescent="0.25">
      <c r="A1268" s="4">
        <v>5650001</v>
      </c>
      <c r="B1268" s="2" t="s">
        <v>423</v>
      </c>
      <c r="C1268" s="3">
        <v>11212.5</v>
      </c>
    </row>
    <row r="1269" spans="1:3" x14ac:dyDescent="0.25">
      <c r="A1269" s="6">
        <v>5620005</v>
      </c>
      <c r="B1269" s="2" t="s">
        <v>825</v>
      </c>
      <c r="C1269" s="3">
        <v>37629.410000000003</v>
      </c>
    </row>
    <row r="1270" spans="1:3" x14ac:dyDescent="0.25">
      <c r="A1270" s="4">
        <v>5150001</v>
      </c>
      <c r="B1270" s="2" t="s">
        <v>458</v>
      </c>
      <c r="C1270" s="3">
        <v>22748.04</v>
      </c>
    </row>
    <row r="1271" spans="1:3" x14ac:dyDescent="0.25">
      <c r="A1271" s="4">
        <v>5190001</v>
      </c>
      <c r="B1271" s="2" t="s">
        <v>426</v>
      </c>
      <c r="C1271" s="3">
        <v>3399.1</v>
      </c>
    </row>
    <row r="1272" spans="1:3" x14ac:dyDescent="0.25">
      <c r="A1272" s="4">
        <v>5190001</v>
      </c>
      <c r="B1272" s="2" t="s">
        <v>426</v>
      </c>
      <c r="C1272" s="3">
        <v>3399.1</v>
      </c>
    </row>
    <row r="1273" spans="1:3" x14ac:dyDescent="0.25">
      <c r="A1273" s="4">
        <v>5190001</v>
      </c>
      <c r="B1273" s="2" t="s">
        <v>426</v>
      </c>
      <c r="C1273" s="3">
        <v>3399.1</v>
      </c>
    </row>
    <row r="1274" spans="1:3" x14ac:dyDescent="0.25">
      <c r="A1274" s="4">
        <v>5190001</v>
      </c>
      <c r="B1274" s="2" t="s">
        <v>426</v>
      </c>
      <c r="C1274" s="3">
        <v>3399.1</v>
      </c>
    </row>
    <row r="1275" spans="1:3" x14ac:dyDescent="0.25">
      <c r="A1275" s="4">
        <v>5190001</v>
      </c>
      <c r="B1275" s="2" t="s">
        <v>426</v>
      </c>
      <c r="C1275" s="3">
        <v>3399.1</v>
      </c>
    </row>
    <row r="1276" spans="1:3" x14ac:dyDescent="0.25">
      <c r="A1276" s="4">
        <v>5290001</v>
      </c>
      <c r="B1276" s="2" t="s">
        <v>498</v>
      </c>
      <c r="C1276" s="3">
        <v>798.75</v>
      </c>
    </row>
    <row r="1277" spans="1:3" x14ac:dyDescent="0.25">
      <c r="A1277" s="4">
        <v>5320001</v>
      </c>
      <c r="B1277" s="2" t="s">
        <v>592</v>
      </c>
      <c r="C1277" s="3">
        <v>11251.883999999998</v>
      </c>
    </row>
    <row r="1278" spans="1:3" x14ac:dyDescent="0.25">
      <c r="A1278" s="4">
        <v>5660001</v>
      </c>
      <c r="B1278" s="2" t="s">
        <v>280</v>
      </c>
      <c r="C1278" s="3">
        <v>234998.6</v>
      </c>
    </row>
    <row r="1279" spans="1:3" x14ac:dyDescent="0.25">
      <c r="A1279" s="6">
        <v>5190001</v>
      </c>
      <c r="B1279" s="7" t="s">
        <v>715</v>
      </c>
      <c r="C1279" s="9">
        <v>9396</v>
      </c>
    </row>
    <row r="1280" spans="1:3" x14ac:dyDescent="0.25">
      <c r="A1280" s="6">
        <v>5190001</v>
      </c>
      <c r="B1280" s="7" t="s">
        <v>715</v>
      </c>
      <c r="C1280" s="9">
        <v>9396</v>
      </c>
    </row>
    <row r="1281" spans="1:3" x14ac:dyDescent="0.25">
      <c r="A1281" s="4">
        <v>5290001</v>
      </c>
      <c r="B1281" s="2" t="s">
        <v>496</v>
      </c>
      <c r="C1281" s="3">
        <v>31927.5</v>
      </c>
    </row>
    <row r="1282" spans="1:3" x14ac:dyDescent="0.25">
      <c r="A1282" s="6">
        <v>5650001</v>
      </c>
      <c r="B1282" s="7" t="s">
        <v>1127</v>
      </c>
      <c r="C1282" s="7">
        <v>550.74</v>
      </c>
    </row>
    <row r="1283" spans="1:3" x14ac:dyDescent="0.25">
      <c r="A1283" s="6">
        <v>5650001</v>
      </c>
      <c r="B1283" s="7" t="s">
        <v>1127</v>
      </c>
      <c r="C1283" s="7">
        <v>550.74</v>
      </c>
    </row>
    <row r="1284" spans="1:3" x14ac:dyDescent="0.25">
      <c r="A1284" s="6">
        <v>5650001</v>
      </c>
      <c r="B1284" s="7" t="s">
        <v>1127</v>
      </c>
      <c r="C1284" s="7">
        <v>550.74</v>
      </c>
    </row>
    <row r="1285" spans="1:3" x14ac:dyDescent="0.25">
      <c r="A1285" s="6">
        <v>5650001</v>
      </c>
      <c r="B1285" s="7" t="s">
        <v>1127</v>
      </c>
      <c r="C1285" s="7">
        <v>550.74</v>
      </c>
    </row>
    <row r="1286" spans="1:3" x14ac:dyDescent="0.25">
      <c r="A1286" s="4">
        <v>5660001</v>
      </c>
      <c r="B1286" s="2" t="s">
        <v>337</v>
      </c>
      <c r="C1286" s="3">
        <f>3507.5*1.15</f>
        <v>4033.6249999999995</v>
      </c>
    </row>
    <row r="1287" spans="1:3" x14ac:dyDescent="0.25">
      <c r="A1287" s="4">
        <v>5660001</v>
      </c>
      <c r="B1287" s="2" t="s">
        <v>337</v>
      </c>
      <c r="C1287" s="3">
        <f t="shared" ref="C1287:C1290" si="19">3507.5*1.15</f>
        <v>4033.6249999999995</v>
      </c>
    </row>
    <row r="1288" spans="1:3" x14ac:dyDescent="0.25">
      <c r="A1288" s="4">
        <v>5660001</v>
      </c>
      <c r="B1288" s="2" t="s">
        <v>337</v>
      </c>
      <c r="C1288" s="3">
        <f t="shared" si="19"/>
        <v>4033.6249999999995</v>
      </c>
    </row>
    <row r="1289" spans="1:3" x14ac:dyDescent="0.25">
      <c r="A1289" s="4">
        <v>5660001</v>
      </c>
      <c r="B1289" s="2" t="s">
        <v>337</v>
      </c>
      <c r="C1289" s="3">
        <f t="shared" si="19"/>
        <v>4033.6249999999995</v>
      </c>
    </row>
    <row r="1290" spans="1:3" x14ac:dyDescent="0.25">
      <c r="A1290" s="4">
        <v>5660001</v>
      </c>
      <c r="B1290" s="2" t="s">
        <v>337</v>
      </c>
      <c r="C1290" s="3">
        <f t="shared" si="19"/>
        <v>4033.6249999999995</v>
      </c>
    </row>
    <row r="1291" spans="1:3" x14ac:dyDescent="0.25">
      <c r="A1291" s="12">
        <v>5660001</v>
      </c>
      <c r="B1291" s="11" t="s">
        <v>376</v>
      </c>
      <c r="C1291" s="5">
        <f>4968*1.15</f>
        <v>5713.2</v>
      </c>
    </row>
    <row r="1292" spans="1:3" x14ac:dyDescent="0.25">
      <c r="A1292" s="12">
        <v>5660001</v>
      </c>
      <c r="B1292" s="11" t="s">
        <v>376</v>
      </c>
      <c r="C1292" s="5">
        <f t="shared" ref="C1292:C1293" si="20">4968*1.15</f>
        <v>5713.2</v>
      </c>
    </row>
    <row r="1293" spans="1:3" x14ac:dyDescent="0.25">
      <c r="A1293" s="12">
        <v>5660001</v>
      </c>
      <c r="B1293" s="11" t="s">
        <v>376</v>
      </c>
      <c r="C1293" s="5">
        <f t="shared" si="20"/>
        <v>5713.2</v>
      </c>
    </row>
    <row r="1294" spans="1:3" x14ac:dyDescent="0.25">
      <c r="A1294" s="4">
        <v>5660001</v>
      </c>
      <c r="B1294" s="2" t="s">
        <v>525</v>
      </c>
      <c r="C1294" s="3">
        <v>47532.4</v>
      </c>
    </row>
    <row r="1295" spans="1:3" x14ac:dyDescent="0.25">
      <c r="A1295" s="4">
        <v>5660001</v>
      </c>
      <c r="B1295" s="2" t="s">
        <v>141</v>
      </c>
      <c r="C1295" s="3">
        <v>2094.96</v>
      </c>
    </row>
    <row r="1296" spans="1:3" x14ac:dyDescent="0.25">
      <c r="A1296" s="4">
        <v>5660001</v>
      </c>
      <c r="B1296" s="2" t="s">
        <v>141</v>
      </c>
      <c r="C1296" s="3">
        <v>2094.96</v>
      </c>
    </row>
    <row r="1297" spans="1:3" x14ac:dyDescent="0.25">
      <c r="A1297" s="4">
        <v>5660001</v>
      </c>
      <c r="B1297" s="2" t="s">
        <v>142</v>
      </c>
      <c r="C1297" s="3">
        <f>1379.31*1.16</f>
        <v>1599.9995999999999</v>
      </c>
    </row>
    <row r="1298" spans="1:3" x14ac:dyDescent="0.25">
      <c r="A1298" s="4">
        <v>5660001</v>
      </c>
      <c r="B1298" s="2" t="s">
        <v>142</v>
      </c>
      <c r="C1298" s="3">
        <f t="shared" ref="C1298:C1299" si="21">1379.31*1.16</f>
        <v>1599.9995999999999</v>
      </c>
    </row>
    <row r="1299" spans="1:3" x14ac:dyDescent="0.25">
      <c r="A1299" s="4">
        <v>5660001</v>
      </c>
      <c r="B1299" s="2" t="s">
        <v>142</v>
      </c>
      <c r="C1299" s="3">
        <f t="shared" si="21"/>
        <v>1599.9995999999999</v>
      </c>
    </row>
    <row r="1300" spans="1:3" x14ac:dyDescent="0.25">
      <c r="A1300" s="6">
        <v>5660011</v>
      </c>
      <c r="B1300" s="2" t="s">
        <v>796</v>
      </c>
      <c r="C1300" s="3">
        <v>6819.84</v>
      </c>
    </row>
    <row r="1301" spans="1:3" x14ac:dyDescent="0.25">
      <c r="A1301" s="4">
        <v>5290001</v>
      </c>
      <c r="B1301" s="2" t="s">
        <v>497</v>
      </c>
      <c r="C1301" s="3">
        <v>3140</v>
      </c>
    </row>
    <row r="1302" spans="1:3" x14ac:dyDescent="0.25">
      <c r="A1302" s="4">
        <v>5290001</v>
      </c>
      <c r="B1302" s="2" t="s">
        <v>497</v>
      </c>
      <c r="C1302" s="3">
        <v>3140</v>
      </c>
    </row>
    <row r="1303" spans="1:3" x14ac:dyDescent="0.25">
      <c r="A1303" s="4">
        <v>5290001</v>
      </c>
      <c r="B1303" s="2" t="s">
        <v>495</v>
      </c>
      <c r="C1303" s="3">
        <v>3008.75</v>
      </c>
    </row>
    <row r="1304" spans="1:3" x14ac:dyDescent="0.25">
      <c r="A1304" s="4">
        <v>5290001</v>
      </c>
      <c r="B1304" s="2" t="s">
        <v>495</v>
      </c>
      <c r="C1304" s="3">
        <v>3008.75</v>
      </c>
    </row>
    <row r="1305" spans="1:3" x14ac:dyDescent="0.25">
      <c r="A1305" s="4">
        <v>5290001</v>
      </c>
      <c r="B1305" s="2" t="s">
        <v>495</v>
      </c>
      <c r="C1305" s="3">
        <v>3008.75</v>
      </c>
    </row>
    <row r="1306" spans="1:3" x14ac:dyDescent="0.25">
      <c r="A1306" s="4">
        <v>5290001</v>
      </c>
      <c r="B1306" s="2" t="s">
        <v>495</v>
      </c>
      <c r="C1306" s="3">
        <v>3008.75</v>
      </c>
    </row>
    <row r="1307" spans="1:3" x14ac:dyDescent="0.25">
      <c r="A1307" s="4">
        <v>5290001</v>
      </c>
      <c r="B1307" s="2" t="s">
        <v>495</v>
      </c>
      <c r="C1307" s="3">
        <v>3008.75</v>
      </c>
    </row>
    <row r="1308" spans="1:3" x14ac:dyDescent="0.25">
      <c r="A1308" s="4">
        <v>5290001</v>
      </c>
      <c r="B1308" s="2" t="s">
        <v>495</v>
      </c>
      <c r="C1308" s="3">
        <v>3008.75</v>
      </c>
    </row>
    <row r="1309" spans="1:3" x14ac:dyDescent="0.25">
      <c r="A1309" s="4">
        <v>5290001</v>
      </c>
      <c r="B1309" s="2" t="s">
        <v>495</v>
      </c>
      <c r="C1309" s="3">
        <v>3008.75</v>
      </c>
    </row>
    <row r="1310" spans="1:3" x14ac:dyDescent="0.25">
      <c r="A1310" s="4">
        <v>5290001</v>
      </c>
      <c r="B1310" s="2" t="s">
        <v>495</v>
      </c>
      <c r="C1310" s="3">
        <v>3008.75</v>
      </c>
    </row>
    <row r="1311" spans="1:3" x14ac:dyDescent="0.25">
      <c r="A1311" s="4">
        <v>5290001</v>
      </c>
      <c r="B1311" s="2" t="s">
        <v>495</v>
      </c>
      <c r="C1311" s="3">
        <v>3008.75</v>
      </c>
    </row>
    <row r="1312" spans="1:3" x14ac:dyDescent="0.25">
      <c r="A1312" s="4">
        <v>5310001</v>
      </c>
      <c r="B1312" s="2" t="s">
        <v>504</v>
      </c>
      <c r="C1312" s="3">
        <v>2132.5</v>
      </c>
    </row>
    <row r="1313" spans="1:3" x14ac:dyDescent="0.25">
      <c r="A1313" s="4">
        <v>5310001</v>
      </c>
      <c r="B1313" s="2" t="s">
        <v>505</v>
      </c>
      <c r="C1313" s="3">
        <v>3287.5</v>
      </c>
    </row>
    <row r="1314" spans="1:3" x14ac:dyDescent="0.25">
      <c r="A1314" s="4">
        <v>5690001</v>
      </c>
      <c r="B1314" s="11" t="s">
        <v>253</v>
      </c>
      <c r="C1314" s="5">
        <v>591.59999999999991</v>
      </c>
    </row>
    <row r="1315" spans="1:3" x14ac:dyDescent="0.25">
      <c r="A1315" s="4">
        <v>5690001</v>
      </c>
      <c r="B1315" s="11" t="s">
        <v>253</v>
      </c>
      <c r="C1315" s="5">
        <v>591.59999999999991</v>
      </c>
    </row>
    <row r="1316" spans="1:3" x14ac:dyDescent="0.25">
      <c r="A1316" s="6">
        <v>5110001</v>
      </c>
      <c r="B1316" s="7" t="s">
        <v>707</v>
      </c>
      <c r="C1316" s="9">
        <v>2729.29</v>
      </c>
    </row>
    <row r="1317" spans="1:3" x14ac:dyDescent="0.25">
      <c r="A1317" s="6">
        <v>51100046</v>
      </c>
      <c r="B1317" s="2" t="s">
        <v>754</v>
      </c>
      <c r="C1317" s="3">
        <v>2400.04</v>
      </c>
    </row>
    <row r="1318" spans="1:3" x14ac:dyDescent="0.25">
      <c r="A1318" s="6">
        <v>51100031</v>
      </c>
      <c r="B1318" s="2" t="s">
        <v>755</v>
      </c>
      <c r="C1318" s="3">
        <v>2076.4</v>
      </c>
    </row>
    <row r="1319" spans="1:3" x14ac:dyDescent="0.25">
      <c r="A1319" s="6">
        <v>51100031</v>
      </c>
      <c r="B1319" s="2" t="s">
        <v>755</v>
      </c>
      <c r="C1319" s="3">
        <v>2076.4</v>
      </c>
    </row>
    <row r="1320" spans="1:3" x14ac:dyDescent="0.25">
      <c r="A1320" s="6">
        <v>51100031</v>
      </c>
      <c r="B1320" s="2" t="s">
        <v>755</v>
      </c>
      <c r="C1320" s="3">
        <v>2076.4</v>
      </c>
    </row>
    <row r="1321" spans="1:3" x14ac:dyDescent="0.25">
      <c r="A1321" s="4">
        <v>5110001</v>
      </c>
      <c r="B1321" s="2" t="s">
        <v>353</v>
      </c>
      <c r="C1321" s="3">
        <f>1845*1.15</f>
        <v>2121.75</v>
      </c>
    </row>
    <row r="1322" spans="1:3" x14ac:dyDescent="0.25">
      <c r="A1322" s="4">
        <v>5110001</v>
      </c>
      <c r="B1322" s="2" t="s">
        <v>353</v>
      </c>
      <c r="C1322" s="3">
        <f>1845*1.15</f>
        <v>2121.75</v>
      </c>
    </row>
    <row r="1323" spans="1:3" x14ac:dyDescent="0.25">
      <c r="A1323" s="4">
        <v>5110001</v>
      </c>
      <c r="B1323" s="2" t="s">
        <v>45</v>
      </c>
      <c r="C1323" s="3">
        <v>2490.8999999999996</v>
      </c>
    </row>
    <row r="1324" spans="1:3" x14ac:dyDescent="0.25">
      <c r="A1324" s="6">
        <v>5110001</v>
      </c>
      <c r="B1324" s="7" t="s">
        <v>833</v>
      </c>
      <c r="C1324" s="8">
        <v>2192.4</v>
      </c>
    </row>
    <row r="1325" spans="1:3" x14ac:dyDescent="0.25">
      <c r="A1325" s="4">
        <v>5110001</v>
      </c>
      <c r="B1325" s="2" t="s">
        <v>80</v>
      </c>
      <c r="C1325" s="3">
        <v>2668</v>
      </c>
    </row>
    <row r="1326" spans="1:3" x14ac:dyDescent="0.25">
      <c r="A1326" s="12">
        <v>5110001</v>
      </c>
      <c r="B1326" s="11" t="s">
        <v>92</v>
      </c>
      <c r="C1326" s="5">
        <f>3155*1.16</f>
        <v>3659.7999999999997</v>
      </c>
    </row>
    <row r="1327" spans="1:3" x14ac:dyDescent="0.25">
      <c r="A1327" s="12">
        <v>5110001</v>
      </c>
      <c r="B1327" s="11" t="s">
        <v>92</v>
      </c>
      <c r="C1327" s="5">
        <f>3155*1.16</f>
        <v>3659.7999999999997</v>
      </c>
    </row>
    <row r="1328" spans="1:3" x14ac:dyDescent="0.25">
      <c r="A1328" s="4">
        <v>5650001</v>
      </c>
      <c r="B1328" s="11" t="s">
        <v>263</v>
      </c>
      <c r="C1328" s="3">
        <f>10024.63*1.16</f>
        <v>11628.570799999998</v>
      </c>
    </row>
    <row r="1329" spans="1:3" x14ac:dyDescent="0.25">
      <c r="A1329" s="4">
        <v>5650001</v>
      </c>
      <c r="B1329" s="11" t="s">
        <v>263</v>
      </c>
      <c r="C1329" s="3">
        <f t="shared" ref="C1329:C1330" si="22">10024.63*1.16</f>
        <v>11628.570799999998</v>
      </c>
    </row>
    <row r="1330" spans="1:3" x14ac:dyDescent="0.25">
      <c r="A1330" s="4">
        <v>5650001</v>
      </c>
      <c r="B1330" s="11" t="s">
        <v>263</v>
      </c>
      <c r="C1330" s="3">
        <f t="shared" si="22"/>
        <v>11628.570799999998</v>
      </c>
    </row>
    <row r="1331" spans="1:3" x14ac:dyDescent="0.25">
      <c r="A1331" s="12">
        <v>5660001</v>
      </c>
      <c r="B1331" s="11" t="s">
        <v>377</v>
      </c>
      <c r="C1331" s="5">
        <f>17280*1.15</f>
        <v>19872</v>
      </c>
    </row>
    <row r="1332" spans="1:3" x14ac:dyDescent="0.25">
      <c r="A1332" s="12">
        <v>5660001</v>
      </c>
      <c r="B1332" s="11" t="s">
        <v>377</v>
      </c>
      <c r="C1332" s="5">
        <f t="shared" ref="C1332:C1333" si="23">17280*1.15</f>
        <v>19872</v>
      </c>
    </row>
    <row r="1333" spans="1:3" x14ac:dyDescent="0.25">
      <c r="A1333" s="12">
        <v>5660001</v>
      </c>
      <c r="B1333" s="11" t="s">
        <v>377</v>
      </c>
      <c r="C1333" s="5">
        <f t="shared" si="23"/>
        <v>19872</v>
      </c>
    </row>
    <row r="1334" spans="1:3" x14ac:dyDescent="0.25">
      <c r="A1334" s="12">
        <v>5660001</v>
      </c>
      <c r="B1334" s="11" t="s">
        <v>29</v>
      </c>
      <c r="C1334" s="5">
        <f>2624*1.15</f>
        <v>3017.6</v>
      </c>
    </row>
    <row r="1335" spans="1:3" x14ac:dyDescent="0.25">
      <c r="A1335" s="12">
        <v>5660001</v>
      </c>
      <c r="B1335" s="11" t="s">
        <v>29</v>
      </c>
      <c r="C1335" s="5">
        <f t="shared" ref="C1335:C1336" si="24">2624*1.15</f>
        <v>3017.6</v>
      </c>
    </row>
    <row r="1336" spans="1:3" x14ac:dyDescent="0.25">
      <c r="A1336" s="12">
        <v>5660001</v>
      </c>
      <c r="B1336" s="11" t="s">
        <v>29</v>
      </c>
      <c r="C1336" s="5">
        <f t="shared" si="24"/>
        <v>3017.6</v>
      </c>
    </row>
    <row r="1337" spans="1:3" x14ac:dyDescent="0.25">
      <c r="A1337" s="4">
        <v>5190001</v>
      </c>
      <c r="B1337" s="2" t="s">
        <v>348</v>
      </c>
      <c r="C1337" s="3">
        <v>2070</v>
      </c>
    </row>
    <row r="1338" spans="1:3" x14ac:dyDescent="0.25">
      <c r="A1338" s="12">
        <v>5190001</v>
      </c>
      <c r="B1338" s="11" t="s">
        <v>440</v>
      </c>
      <c r="C1338" s="5">
        <v>517.5</v>
      </c>
    </row>
    <row r="1339" spans="1:3" x14ac:dyDescent="0.25">
      <c r="A1339" s="4">
        <v>5190001</v>
      </c>
      <c r="B1339" s="11" t="s">
        <v>236</v>
      </c>
      <c r="C1339" s="3">
        <v>1190</v>
      </c>
    </row>
    <row r="1340" spans="1:3" x14ac:dyDescent="0.25">
      <c r="A1340" s="6">
        <v>5190001</v>
      </c>
      <c r="B1340" s="7" t="s">
        <v>602</v>
      </c>
      <c r="C1340" s="8">
        <v>1392</v>
      </c>
    </row>
    <row r="1341" spans="1:3" x14ac:dyDescent="0.25">
      <c r="A1341" s="4">
        <v>5310001</v>
      </c>
      <c r="B1341" s="2" t="s">
        <v>140</v>
      </c>
      <c r="C1341" s="3">
        <v>2575.1999999999998</v>
      </c>
    </row>
    <row r="1342" spans="1:3" x14ac:dyDescent="0.25">
      <c r="A1342" s="6">
        <v>52900046</v>
      </c>
      <c r="B1342" s="2" t="s">
        <v>737</v>
      </c>
      <c r="C1342" s="3">
        <v>3537</v>
      </c>
    </row>
    <row r="1343" spans="1:3" x14ac:dyDescent="0.25">
      <c r="A1343" s="6">
        <v>52900046</v>
      </c>
      <c r="B1343" s="2" t="s">
        <v>737</v>
      </c>
      <c r="C1343" s="3">
        <v>3537</v>
      </c>
    </row>
    <row r="1344" spans="1:3" x14ac:dyDescent="0.25">
      <c r="A1344" s="6">
        <v>5650003</v>
      </c>
      <c r="B1344" s="2" t="s">
        <v>744</v>
      </c>
      <c r="C1344" s="3">
        <v>3944</v>
      </c>
    </row>
    <row r="1345" spans="1:3" x14ac:dyDescent="0.25">
      <c r="A1345" s="6">
        <v>5650003</v>
      </c>
      <c r="B1345" s="2" t="s">
        <v>744</v>
      </c>
      <c r="C1345" s="3">
        <v>3944</v>
      </c>
    </row>
    <row r="1346" spans="1:3" x14ac:dyDescent="0.25">
      <c r="A1346" s="6">
        <v>5650003</v>
      </c>
      <c r="B1346" s="2" t="s">
        <v>744</v>
      </c>
      <c r="C1346" s="3">
        <v>3944</v>
      </c>
    </row>
    <row r="1347" spans="1:3" x14ac:dyDescent="0.25">
      <c r="A1347" s="6">
        <v>5650003</v>
      </c>
      <c r="B1347" s="2" t="s">
        <v>744</v>
      </c>
      <c r="C1347" s="3">
        <v>3944</v>
      </c>
    </row>
    <row r="1348" spans="1:3" x14ac:dyDescent="0.25">
      <c r="A1348" s="6">
        <v>5650003</v>
      </c>
      <c r="B1348" s="2" t="s">
        <v>744</v>
      </c>
      <c r="C1348" s="3">
        <v>3944</v>
      </c>
    </row>
    <row r="1349" spans="1:3" x14ac:dyDescent="0.25">
      <c r="A1349" s="6">
        <v>5650003</v>
      </c>
      <c r="B1349" s="2" t="s">
        <v>744</v>
      </c>
      <c r="C1349" s="3">
        <v>3944</v>
      </c>
    </row>
    <row r="1350" spans="1:3" x14ac:dyDescent="0.25">
      <c r="A1350" s="6">
        <v>5650003</v>
      </c>
      <c r="B1350" s="2" t="s">
        <v>744</v>
      </c>
      <c r="C1350" s="3">
        <v>3944</v>
      </c>
    </row>
    <row r="1351" spans="1:3" x14ac:dyDescent="0.25">
      <c r="A1351" s="6">
        <v>5650003</v>
      </c>
      <c r="B1351" s="2" t="s">
        <v>744</v>
      </c>
      <c r="C1351" s="3">
        <v>3944</v>
      </c>
    </row>
    <row r="1352" spans="1:3" x14ac:dyDescent="0.25">
      <c r="A1352" s="6">
        <v>5650003</v>
      </c>
      <c r="B1352" s="2" t="s">
        <v>744</v>
      </c>
      <c r="C1352" s="3">
        <v>3944</v>
      </c>
    </row>
    <row r="1353" spans="1:3" x14ac:dyDescent="0.25">
      <c r="A1353" s="6">
        <v>5650003</v>
      </c>
      <c r="B1353" s="2" t="s">
        <v>744</v>
      </c>
      <c r="C1353" s="3">
        <v>3944</v>
      </c>
    </row>
    <row r="1354" spans="1:3" x14ac:dyDescent="0.25">
      <c r="A1354" s="4">
        <v>5190001</v>
      </c>
      <c r="B1354" s="2" t="s">
        <v>41</v>
      </c>
      <c r="C1354" s="3">
        <v>996</v>
      </c>
    </row>
    <row r="1355" spans="1:3" x14ac:dyDescent="0.25">
      <c r="A1355" s="4">
        <v>5190001</v>
      </c>
      <c r="B1355" s="2" t="s">
        <v>41</v>
      </c>
      <c r="C1355" s="3">
        <v>996</v>
      </c>
    </row>
    <row r="1356" spans="1:3" x14ac:dyDescent="0.25">
      <c r="A1356" s="4">
        <v>5190001</v>
      </c>
      <c r="B1356" s="11" t="s">
        <v>63</v>
      </c>
      <c r="C1356" s="5">
        <v>2923.2</v>
      </c>
    </row>
    <row r="1357" spans="1:3" x14ac:dyDescent="0.25">
      <c r="A1357" s="12">
        <v>5190001</v>
      </c>
      <c r="B1357" s="11" t="s">
        <v>125</v>
      </c>
      <c r="C1357" s="5">
        <v>6924.33</v>
      </c>
    </row>
    <row r="1358" spans="1:3" x14ac:dyDescent="0.25">
      <c r="A1358" s="12">
        <v>5190001</v>
      </c>
      <c r="B1358" s="11" t="s">
        <v>125</v>
      </c>
      <c r="C1358" s="5">
        <v>6924.33</v>
      </c>
    </row>
    <row r="1359" spans="1:3" x14ac:dyDescent="0.25">
      <c r="A1359" s="12">
        <v>5190001</v>
      </c>
      <c r="B1359" s="11" t="s">
        <v>125</v>
      </c>
      <c r="C1359" s="5">
        <v>6924.33</v>
      </c>
    </row>
    <row r="1360" spans="1:3" x14ac:dyDescent="0.25">
      <c r="A1360" s="12">
        <v>5190001</v>
      </c>
      <c r="B1360" s="11" t="s">
        <v>125</v>
      </c>
      <c r="C1360" s="5">
        <v>6924.33</v>
      </c>
    </row>
    <row r="1361" spans="1:3" x14ac:dyDescent="0.25">
      <c r="A1361" s="4">
        <v>5670001</v>
      </c>
      <c r="B1361" s="2" t="s">
        <v>343</v>
      </c>
      <c r="C1361" s="3">
        <v>2220</v>
      </c>
    </row>
    <row r="1362" spans="1:3" x14ac:dyDescent="0.25">
      <c r="A1362" s="4">
        <v>5670001</v>
      </c>
      <c r="B1362" s="11" t="s">
        <v>214</v>
      </c>
      <c r="C1362" s="3">
        <v>5000.01</v>
      </c>
    </row>
    <row r="1363" spans="1:3" x14ac:dyDescent="0.25">
      <c r="A1363" s="6">
        <v>5190001</v>
      </c>
      <c r="B1363" s="7" t="s">
        <v>696</v>
      </c>
      <c r="C1363" s="8">
        <v>16800</v>
      </c>
    </row>
    <row r="1364" spans="1:3" x14ac:dyDescent="0.25">
      <c r="A1364" s="6">
        <v>5670001</v>
      </c>
      <c r="B1364" s="7" t="s">
        <v>700</v>
      </c>
      <c r="C1364" s="8">
        <v>15265</v>
      </c>
    </row>
    <row r="1365" spans="1:3" x14ac:dyDescent="0.25">
      <c r="A1365" s="6">
        <v>5190001</v>
      </c>
      <c r="B1365" s="7" t="s">
        <v>714</v>
      </c>
      <c r="C1365" s="9">
        <v>14699.52</v>
      </c>
    </row>
    <row r="1366" spans="1:3" x14ac:dyDescent="0.25">
      <c r="A1366" s="4">
        <v>5150001</v>
      </c>
      <c r="B1366" s="2" t="s">
        <v>329</v>
      </c>
      <c r="C1366" s="3">
        <v>56350</v>
      </c>
    </row>
    <row r="1367" spans="1:3" x14ac:dyDescent="0.25">
      <c r="A1367" s="4">
        <v>5150001</v>
      </c>
      <c r="B1367" s="2" t="s">
        <v>391</v>
      </c>
      <c r="C1367" s="3">
        <v>24897.5</v>
      </c>
    </row>
    <row r="1368" spans="1:3" x14ac:dyDescent="0.25">
      <c r="A1368" s="4">
        <v>5150001</v>
      </c>
      <c r="B1368" s="2" t="s">
        <v>489</v>
      </c>
      <c r="C1368" s="3">
        <v>8846.9500000000007</v>
      </c>
    </row>
    <row r="1369" spans="1:3" x14ac:dyDescent="0.25">
      <c r="A1369" s="12">
        <v>5150001</v>
      </c>
      <c r="B1369" s="11" t="s">
        <v>565</v>
      </c>
      <c r="C1369" s="5">
        <v>5793.9911999999995</v>
      </c>
    </row>
    <row r="1370" spans="1:3" x14ac:dyDescent="0.25">
      <c r="A1370" s="12">
        <v>5150001</v>
      </c>
      <c r="B1370" s="11" t="s">
        <v>565</v>
      </c>
      <c r="C1370" s="5">
        <v>5793.9911999999995</v>
      </c>
    </row>
    <row r="1371" spans="1:3" x14ac:dyDescent="0.25">
      <c r="A1371" s="4">
        <v>5150001</v>
      </c>
      <c r="B1371" s="2" t="s">
        <v>577</v>
      </c>
      <c r="C1371" s="3">
        <f>26610*1.16</f>
        <v>30867.599999999999</v>
      </c>
    </row>
    <row r="1372" spans="1:3" x14ac:dyDescent="0.25">
      <c r="A1372" s="4">
        <v>5150001</v>
      </c>
      <c r="B1372" s="2" t="s">
        <v>577</v>
      </c>
      <c r="C1372" s="3">
        <f t="shared" ref="C1372:C1373" si="25">26610*1.16</f>
        <v>30867.599999999999</v>
      </c>
    </row>
    <row r="1373" spans="1:3" x14ac:dyDescent="0.25">
      <c r="A1373" s="4">
        <v>5150001</v>
      </c>
      <c r="B1373" s="2" t="s">
        <v>577</v>
      </c>
      <c r="C1373" s="3">
        <f t="shared" si="25"/>
        <v>30867.599999999999</v>
      </c>
    </row>
    <row r="1374" spans="1:3" x14ac:dyDescent="0.25">
      <c r="A1374" s="4">
        <v>5190001</v>
      </c>
      <c r="B1374" s="2" t="s">
        <v>278</v>
      </c>
      <c r="C1374" s="3">
        <f>2520*1.16</f>
        <v>2923.2</v>
      </c>
    </row>
    <row r="1375" spans="1:3" x14ac:dyDescent="0.25">
      <c r="A1375" s="4">
        <v>5190001</v>
      </c>
      <c r="B1375" s="2" t="s">
        <v>278</v>
      </c>
      <c r="C1375" s="3">
        <f>2520*1.16</f>
        <v>2923.2</v>
      </c>
    </row>
    <row r="1376" spans="1:3" x14ac:dyDescent="0.25">
      <c r="A1376" s="6">
        <v>515000261</v>
      </c>
      <c r="B1376" s="2" t="s">
        <v>759</v>
      </c>
      <c r="C1376" s="3">
        <v>30769.32</v>
      </c>
    </row>
    <row r="1377" spans="1:3" x14ac:dyDescent="0.25">
      <c r="A1377" s="6">
        <v>515000272</v>
      </c>
      <c r="B1377" s="2" t="s">
        <v>765</v>
      </c>
      <c r="C1377" s="3">
        <v>117044</v>
      </c>
    </row>
    <row r="1378" spans="1:3" x14ac:dyDescent="0.25">
      <c r="A1378" s="4">
        <v>5150001</v>
      </c>
      <c r="B1378" s="2" t="s">
        <v>320</v>
      </c>
      <c r="C1378" s="3">
        <v>71332.59</v>
      </c>
    </row>
    <row r="1379" spans="1:3" x14ac:dyDescent="0.25">
      <c r="A1379" s="12">
        <v>5150001</v>
      </c>
      <c r="B1379" s="11" t="s">
        <v>291</v>
      </c>
      <c r="C1379" s="5">
        <v>1523.75</v>
      </c>
    </row>
    <row r="1380" spans="1:3" x14ac:dyDescent="0.25">
      <c r="A1380" s="4">
        <v>5150001</v>
      </c>
      <c r="B1380" s="2" t="s">
        <v>516</v>
      </c>
      <c r="C1380" s="3">
        <v>5985.52</v>
      </c>
    </row>
    <row r="1381" spans="1:3" x14ac:dyDescent="0.25">
      <c r="A1381" s="4">
        <v>5150001</v>
      </c>
      <c r="B1381" s="11" t="s">
        <v>210</v>
      </c>
      <c r="C1381" s="3">
        <v>1377.61</v>
      </c>
    </row>
    <row r="1382" spans="1:3" x14ac:dyDescent="0.25">
      <c r="A1382" s="4">
        <v>5150001</v>
      </c>
      <c r="B1382" s="11" t="s">
        <v>210</v>
      </c>
      <c r="C1382" s="3">
        <v>1377.61</v>
      </c>
    </row>
    <row r="1383" spans="1:3" x14ac:dyDescent="0.25">
      <c r="A1383" s="4">
        <v>5150001</v>
      </c>
      <c r="B1383" s="11" t="s">
        <v>210</v>
      </c>
      <c r="C1383" s="3">
        <v>1377.61</v>
      </c>
    </row>
    <row r="1384" spans="1:3" x14ac:dyDescent="0.25">
      <c r="A1384" s="4">
        <v>5150001</v>
      </c>
      <c r="B1384" s="11" t="s">
        <v>210</v>
      </c>
      <c r="C1384" s="3">
        <v>1377.61</v>
      </c>
    </row>
    <row r="1385" spans="1:3" x14ac:dyDescent="0.25">
      <c r="A1385" s="4">
        <v>5150001</v>
      </c>
      <c r="B1385" s="11" t="s">
        <v>210</v>
      </c>
      <c r="C1385" s="3">
        <v>1377.61</v>
      </c>
    </row>
    <row r="1386" spans="1:3" x14ac:dyDescent="0.25">
      <c r="A1386" s="4">
        <v>5150001</v>
      </c>
      <c r="B1386" s="11" t="s">
        <v>210</v>
      </c>
      <c r="C1386" s="3">
        <v>1377.61</v>
      </c>
    </row>
    <row r="1387" spans="1:3" x14ac:dyDescent="0.25">
      <c r="A1387" s="4">
        <v>5150001</v>
      </c>
      <c r="B1387" s="11" t="s">
        <v>210</v>
      </c>
      <c r="C1387" s="3">
        <v>1377.61</v>
      </c>
    </row>
    <row r="1388" spans="1:3" x14ac:dyDescent="0.25">
      <c r="A1388" s="4">
        <v>5150001</v>
      </c>
      <c r="B1388" s="11" t="s">
        <v>210</v>
      </c>
      <c r="C1388" s="3">
        <v>1377.61</v>
      </c>
    </row>
    <row r="1389" spans="1:3" x14ac:dyDescent="0.25">
      <c r="A1389" s="4">
        <v>5150001</v>
      </c>
      <c r="B1389" s="11" t="s">
        <v>210</v>
      </c>
      <c r="C1389" s="3">
        <v>1377.61</v>
      </c>
    </row>
    <row r="1390" spans="1:3" x14ac:dyDescent="0.25">
      <c r="A1390" s="4">
        <v>5150001</v>
      </c>
      <c r="B1390" s="11" t="s">
        <v>210</v>
      </c>
      <c r="C1390" s="3">
        <v>1377.61</v>
      </c>
    </row>
    <row r="1391" spans="1:3" x14ac:dyDescent="0.25">
      <c r="A1391" s="4">
        <v>5150001</v>
      </c>
      <c r="B1391" s="11" t="s">
        <v>210</v>
      </c>
      <c r="C1391" s="3">
        <v>1377.61</v>
      </c>
    </row>
    <row r="1392" spans="1:3" x14ac:dyDescent="0.25">
      <c r="A1392" s="4">
        <v>5150001</v>
      </c>
      <c r="B1392" s="11" t="s">
        <v>210</v>
      </c>
      <c r="C1392" s="3">
        <v>1377.61</v>
      </c>
    </row>
    <row r="1393" spans="1:3" x14ac:dyDescent="0.25">
      <c r="A1393" s="4">
        <v>5150001</v>
      </c>
      <c r="B1393" s="11" t="s">
        <v>210</v>
      </c>
      <c r="C1393" s="3">
        <v>1377.61</v>
      </c>
    </row>
    <row r="1394" spans="1:3" x14ac:dyDescent="0.25">
      <c r="A1394" s="4">
        <v>5150001</v>
      </c>
      <c r="B1394" s="11" t="s">
        <v>210</v>
      </c>
      <c r="C1394" s="3">
        <v>1377.61</v>
      </c>
    </row>
    <row r="1395" spans="1:3" x14ac:dyDescent="0.25">
      <c r="A1395" s="4">
        <v>5150001</v>
      </c>
      <c r="B1395" s="2" t="s">
        <v>579</v>
      </c>
      <c r="C1395" s="3">
        <v>61746.799999999996</v>
      </c>
    </row>
    <row r="1396" spans="1:3" x14ac:dyDescent="0.25">
      <c r="A1396" s="4">
        <v>5150001</v>
      </c>
      <c r="B1396" s="2" t="s">
        <v>76</v>
      </c>
      <c r="C1396" s="3">
        <v>33576.199999999997</v>
      </c>
    </row>
    <row r="1397" spans="1:3" x14ac:dyDescent="0.25">
      <c r="A1397" s="4">
        <v>5150001</v>
      </c>
      <c r="B1397" s="2" t="s">
        <v>77</v>
      </c>
      <c r="C1397" s="3">
        <v>8650</v>
      </c>
    </row>
    <row r="1398" spans="1:3" x14ac:dyDescent="0.25">
      <c r="A1398" s="4">
        <v>5150001</v>
      </c>
      <c r="B1398" s="2" t="s">
        <v>108</v>
      </c>
      <c r="C1398" s="3">
        <v>13589.99</v>
      </c>
    </row>
    <row r="1399" spans="1:3" x14ac:dyDescent="0.25">
      <c r="A1399" s="4">
        <v>5150001</v>
      </c>
      <c r="B1399" s="2" t="s">
        <v>85</v>
      </c>
      <c r="C1399" s="5">
        <v>4991</v>
      </c>
    </row>
    <row r="1400" spans="1:3" x14ac:dyDescent="0.25">
      <c r="A1400" s="4">
        <v>5150001</v>
      </c>
      <c r="B1400" s="2" t="s">
        <v>86</v>
      </c>
      <c r="C1400" s="5">
        <v>5685.22</v>
      </c>
    </row>
    <row r="1401" spans="1:3" x14ac:dyDescent="0.25">
      <c r="A1401" s="4">
        <v>5150001</v>
      </c>
      <c r="B1401" s="2" t="s">
        <v>86</v>
      </c>
      <c r="C1401" s="5">
        <v>5685.22</v>
      </c>
    </row>
    <row r="1402" spans="1:3" x14ac:dyDescent="0.25">
      <c r="A1402" s="4">
        <v>5150001</v>
      </c>
      <c r="B1402" s="2" t="s">
        <v>86</v>
      </c>
      <c r="C1402" s="5">
        <v>5685.22</v>
      </c>
    </row>
    <row r="1403" spans="1:3" x14ac:dyDescent="0.25">
      <c r="A1403" s="4">
        <v>5150001</v>
      </c>
      <c r="B1403" s="2" t="s">
        <v>154</v>
      </c>
      <c r="C1403" s="3">
        <v>13055.93</v>
      </c>
    </row>
    <row r="1404" spans="1:3" x14ac:dyDescent="0.25">
      <c r="A1404" s="12">
        <v>5150001</v>
      </c>
      <c r="B1404" s="11" t="s">
        <v>99</v>
      </c>
      <c r="C1404" s="5">
        <v>15514.999999999998</v>
      </c>
    </row>
    <row r="1405" spans="1:3" x14ac:dyDescent="0.25">
      <c r="A1405" s="12">
        <v>5150001</v>
      </c>
      <c r="B1405" s="11" t="s">
        <v>100</v>
      </c>
      <c r="C1405" s="5">
        <v>41336.6</v>
      </c>
    </row>
    <row r="1406" spans="1:3" x14ac:dyDescent="0.25">
      <c r="A1406" s="4">
        <v>5150001</v>
      </c>
      <c r="B1406" s="2" t="s">
        <v>332</v>
      </c>
      <c r="C1406" s="3">
        <v>4400.8100000000004</v>
      </c>
    </row>
    <row r="1407" spans="1:3" x14ac:dyDescent="0.25">
      <c r="A1407" s="12">
        <v>5150001</v>
      </c>
      <c r="B1407" s="11" t="s">
        <v>564</v>
      </c>
      <c r="C1407" s="5">
        <f>9912.06*1.16</f>
        <v>11497.989599999999</v>
      </c>
    </row>
    <row r="1408" spans="1:3" x14ac:dyDescent="0.25">
      <c r="A1408" s="4">
        <v>5150001</v>
      </c>
      <c r="B1408" s="11" t="s">
        <v>129</v>
      </c>
      <c r="C1408" s="5">
        <v>7859</v>
      </c>
    </row>
    <row r="1409" spans="1:3" x14ac:dyDescent="0.25">
      <c r="A1409" s="4">
        <v>5150001</v>
      </c>
      <c r="B1409" s="2" t="s">
        <v>153</v>
      </c>
      <c r="C1409" s="3">
        <v>8723.1999999999989</v>
      </c>
    </row>
    <row r="1410" spans="1:3" x14ac:dyDescent="0.25">
      <c r="A1410" s="4">
        <v>5150001</v>
      </c>
      <c r="B1410" s="2" t="s">
        <v>521</v>
      </c>
      <c r="C1410" s="3">
        <v>3950</v>
      </c>
    </row>
    <row r="1411" spans="1:3" x14ac:dyDescent="0.25">
      <c r="A1411" s="4">
        <v>5150001</v>
      </c>
      <c r="B1411" s="11" t="s">
        <v>237</v>
      </c>
      <c r="C1411" s="3">
        <v>1914</v>
      </c>
    </row>
    <row r="1412" spans="1:3" x14ac:dyDescent="0.25">
      <c r="A1412" s="4">
        <v>5150001</v>
      </c>
      <c r="B1412" s="2" t="s">
        <v>25</v>
      </c>
      <c r="C1412" s="3">
        <v>2759.44</v>
      </c>
    </row>
    <row r="1413" spans="1:3" x14ac:dyDescent="0.25">
      <c r="A1413" s="12">
        <v>5150001</v>
      </c>
      <c r="B1413" s="11" t="s">
        <v>96</v>
      </c>
      <c r="C1413" s="5">
        <v>5336</v>
      </c>
    </row>
    <row r="1414" spans="1:3" x14ac:dyDescent="0.25">
      <c r="A1414" s="4">
        <v>5310001</v>
      </c>
      <c r="B1414" s="2" t="s">
        <v>591</v>
      </c>
      <c r="C1414" s="3">
        <v>17705.25</v>
      </c>
    </row>
    <row r="1415" spans="1:3" x14ac:dyDescent="0.25">
      <c r="A1415" s="4">
        <v>5310001</v>
      </c>
      <c r="B1415" s="2" t="s">
        <v>139</v>
      </c>
      <c r="C1415" s="3">
        <v>91218.97</v>
      </c>
    </row>
    <row r="1416" spans="1:3" x14ac:dyDescent="0.25">
      <c r="A1416" s="6">
        <v>5150002</v>
      </c>
      <c r="B1416" s="7" t="s">
        <v>679</v>
      </c>
      <c r="C1416" s="8">
        <v>2383.8000000000002</v>
      </c>
    </row>
    <row r="1417" spans="1:3" x14ac:dyDescent="0.25">
      <c r="A1417" s="6">
        <v>524001</v>
      </c>
      <c r="B1417" s="2" t="s">
        <v>807</v>
      </c>
      <c r="C1417" s="3">
        <v>14549.01</v>
      </c>
    </row>
    <row r="1418" spans="1:3" x14ac:dyDescent="0.25">
      <c r="A1418" s="6">
        <v>5150001</v>
      </c>
      <c r="B1418" s="7" t="s">
        <v>606</v>
      </c>
      <c r="C1418" s="8">
        <v>1911.99</v>
      </c>
    </row>
    <row r="1419" spans="1:3" x14ac:dyDescent="0.25">
      <c r="A1419" s="4">
        <v>5150001</v>
      </c>
      <c r="B1419" s="2" t="s">
        <v>170</v>
      </c>
      <c r="C1419" s="3">
        <v>10438.61</v>
      </c>
    </row>
    <row r="1420" spans="1:3" x14ac:dyDescent="0.25">
      <c r="A1420" s="4">
        <v>5310001</v>
      </c>
      <c r="B1420" s="2" t="s">
        <v>548</v>
      </c>
      <c r="C1420" s="3">
        <v>10673.3</v>
      </c>
    </row>
    <row r="1421" spans="1:3" x14ac:dyDescent="0.25">
      <c r="A1421" s="4">
        <v>5310001</v>
      </c>
      <c r="B1421" s="2" t="s">
        <v>548</v>
      </c>
      <c r="C1421" s="3">
        <v>10673.3</v>
      </c>
    </row>
    <row r="1422" spans="1:3" x14ac:dyDescent="0.25">
      <c r="A1422" s="4">
        <v>5310001</v>
      </c>
      <c r="B1422" s="2" t="s">
        <v>548</v>
      </c>
      <c r="C1422" s="3">
        <v>10673.3</v>
      </c>
    </row>
    <row r="1423" spans="1:3" x14ac:dyDescent="0.25">
      <c r="A1423" s="4">
        <v>5310001</v>
      </c>
      <c r="B1423" s="2" t="s">
        <v>548</v>
      </c>
      <c r="C1423" s="3">
        <v>10673.3</v>
      </c>
    </row>
    <row r="1424" spans="1:3" x14ac:dyDescent="0.25">
      <c r="A1424" s="4">
        <v>5310001</v>
      </c>
      <c r="B1424" s="2" t="s">
        <v>548</v>
      </c>
      <c r="C1424" s="3">
        <v>10673.3</v>
      </c>
    </row>
    <row r="1425" spans="1:3" x14ac:dyDescent="0.25">
      <c r="A1425" s="4">
        <v>5310001</v>
      </c>
      <c r="B1425" s="2" t="s">
        <v>548</v>
      </c>
      <c r="C1425" s="3">
        <v>10673.3</v>
      </c>
    </row>
    <row r="1426" spans="1:3" x14ac:dyDescent="0.25">
      <c r="A1426" s="4">
        <v>5310001</v>
      </c>
      <c r="B1426" s="2" t="s">
        <v>548</v>
      </c>
      <c r="C1426" s="3">
        <v>10673.3</v>
      </c>
    </row>
    <row r="1427" spans="1:3" x14ac:dyDescent="0.25">
      <c r="A1427" s="4">
        <v>5650001</v>
      </c>
      <c r="B1427" s="2" t="s">
        <v>534</v>
      </c>
      <c r="C1427" s="3">
        <v>861.25</v>
      </c>
    </row>
    <row r="1428" spans="1:3" x14ac:dyDescent="0.25">
      <c r="A1428" s="4">
        <v>5650001</v>
      </c>
      <c r="B1428" s="2" t="s">
        <v>534</v>
      </c>
      <c r="C1428" s="3">
        <v>861.25</v>
      </c>
    </row>
    <row r="1429" spans="1:3" x14ac:dyDescent="0.25">
      <c r="A1429" s="4">
        <v>5650001</v>
      </c>
      <c r="B1429" s="2" t="s">
        <v>534</v>
      </c>
      <c r="C1429" s="3">
        <v>861.25</v>
      </c>
    </row>
    <row r="1430" spans="1:3" x14ac:dyDescent="0.25">
      <c r="A1430" s="4">
        <v>5650001</v>
      </c>
      <c r="B1430" s="2" t="s">
        <v>534</v>
      </c>
      <c r="C1430" s="3">
        <v>861.25</v>
      </c>
    </row>
    <row r="1431" spans="1:3" x14ac:dyDescent="0.25">
      <c r="A1431" s="4">
        <v>5650001</v>
      </c>
      <c r="B1431" s="2" t="s">
        <v>534</v>
      </c>
      <c r="C1431" s="3">
        <v>861.25</v>
      </c>
    </row>
    <row r="1432" spans="1:3" x14ac:dyDescent="0.25">
      <c r="A1432" s="4">
        <v>5650001</v>
      </c>
      <c r="B1432" s="2" t="s">
        <v>534</v>
      </c>
      <c r="C1432" s="3">
        <v>861.25</v>
      </c>
    </row>
    <row r="1433" spans="1:3" x14ac:dyDescent="0.25">
      <c r="A1433" s="4">
        <v>5650001</v>
      </c>
      <c r="B1433" s="2" t="s">
        <v>534</v>
      </c>
      <c r="C1433" s="3">
        <v>861.25</v>
      </c>
    </row>
    <row r="1434" spans="1:3" x14ac:dyDescent="0.25">
      <c r="A1434" s="4">
        <v>5650001</v>
      </c>
      <c r="B1434" s="2" t="s">
        <v>534</v>
      </c>
      <c r="C1434" s="3">
        <v>861.25</v>
      </c>
    </row>
    <row r="1435" spans="1:3" x14ac:dyDescent="0.25">
      <c r="A1435" s="4">
        <v>5650001</v>
      </c>
      <c r="B1435" s="2" t="s">
        <v>534</v>
      </c>
      <c r="C1435" s="3">
        <v>861.25</v>
      </c>
    </row>
    <row r="1436" spans="1:3" x14ac:dyDescent="0.25">
      <c r="A1436" s="4">
        <v>5650001</v>
      </c>
      <c r="B1436" s="2" t="s">
        <v>534</v>
      </c>
      <c r="C1436" s="3">
        <v>861.25</v>
      </c>
    </row>
    <row r="1437" spans="1:3" x14ac:dyDescent="0.25">
      <c r="A1437" s="4">
        <v>5650001</v>
      </c>
      <c r="B1437" s="2" t="s">
        <v>534</v>
      </c>
      <c r="C1437" s="3">
        <v>861.25</v>
      </c>
    </row>
    <row r="1438" spans="1:3" x14ac:dyDescent="0.25">
      <c r="A1438" s="4">
        <v>5650001</v>
      </c>
      <c r="B1438" s="2" t="s">
        <v>534</v>
      </c>
      <c r="C1438" s="3">
        <v>861.25</v>
      </c>
    </row>
    <row r="1439" spans="1:3" x14ac:dyDescent="0.25">
      <c r="A1439" s="6">
        <v>5240001</v>
      </c>
      <c r="B1439" s="7" t="s">
        <v>681</v>
      </c>
      <c r="C1439" s="8">
        <v>30891.24</v>
      </c>
    </row>
    <row r="1440" spans="1:3" x14ac:dyDescent="0.25">
      <c r="A1440" s="6">
        <v>53100021</v>
      </c>
      <c r="B1440" s="2" t="s">
        <v>741</v>
      </c>
      <c r="C1440" s="3">
        <v>8792</v>
      </c>
    </row>
    <row r="1441" spans="1:3" x14ac:dyDescent="0.25">
      <c r="A1441" s="6">
        <v>515000266</v>
      </c>
      <c r="B1441" s="2" t="s">
        <v>761</v>
      </c>
      <c r="C1441" s="3">
        <v>18546.95</v>
      </c>
    </row>
    <row r="1442" spans="1:3" x14ac:dyDescent="0.25">
      <c r="A1442" s="6">
        <v>515000266</v>
      </c>
      <c r="B1442" s="2" t="s">
        <v>761</v>
      </c>
      <c r="C1442" s="3">
        <v>18546.95</v>
      </c>
    </row>
    <row r="1443" spans="1:3" x14ac:dyDescent="0.25">
      <c r="A1443" s="6">
        <v>515000266</v>
      </c>
      <c r="B1443" s="2" t="s">
        <v>761</v>
      </c>
      <c r="C1443" s="3">
        <v>18546.95</v>
      </c>
    </row>
    <row r="1444" spans="1:3" x14ac:dyDescent="0.25">
      <c r="A1444" s="6">
        <v>515000266</v>
      </c>
      <c r="B1444" s="2" t="s">
        <v>761</v>
      </c>
      <c r="C1444" s="3">
        <v>18546.95</v>
      </c>
    </row>
    <row r="1445" spans="1:3" x14ac:dyDescent="0.25">
      <c r="A1445" s="6">
        <v>515000266</v>
      </c>
      <c r="B1445" s="2" t="s">
        <v>761</v>
      </c>
      <c r="C1445" s="3">
        <v>18546.95</v>
      </c>
    </row>
    <row r="1446" spans="1:3" x14ac:dyDescent="0.25">
      <c r="A1446" s="6">
        <v>515000266</v>
      </c>
      <c r="B1446" s="2" t="s">
        <v>761</v>
      </c>
      <c r="C1446" s="3">
        <v>18546.95</v>
      </c>
    </row>
    <row r="1447" spans="1:3" x14ac:dyDescent="0.25">
      <c r="A1447" s="6">
        <v>515000266</v>
      </c>
      <c r="B1447" s="2" t="s">
        <v>761</v>
      </c>
      <c r="C1447" s="3">
        <v>18546.95</v>
      </c>
    </row>
    <row r="1448" spans="1:3" x14ac:dyDescent="0.25">
      <c r="A1448" s="6">
        <v>515000266</v>
      </c>
      <c r="B1448" s="2" t="s">
        <v>761</v>
      </c>
      <c r="C1448" s="3">
        <v>18546.95</v>
      </c>
    </row>
    <row r="1449" spans="1:3" x14ac:dyDescent="0.25">
      <c r="A1449" s="6">
        <v>5670012</v>
      </c>
      <c r="B1449" s="2" t="s">
        <v>827</v>
      </c>
      <c r="C1449" s="3">
        <v>19244.12</v>
      </c>
    </row>
    <row r="1450" spans="1:3" x14ac:dyDescent="0.25">
      <c r="A1450" s="4">
        <v>5150001</v>
      </c>
      <c r="B1450" s="11" t="s">
        <v>138</v>
      </c>
      <c r="C1450" s="3">
        <f>2603.83*1.16</f>
        <v>3020.4427999999998</v>
      </c>
    </row>
    <row r="1451" spans="1:3" x14ac:dyDescent="0.25">
      <c r="A1451" s="4">
        <v>5150001</v>
      </c>
      <c r="B1451" s="11" t="s">
        <v>79</v>
      </c>
      <c r="C1451" s="3">
        <f>1724.14*1.16</f>
        <v>2000.0024000000001</v>
      </c>
    </row>
    <row r="1452" spans="1:3" x14ac:dyDescent="0.25">
      <c r="A1452" s="4">
        <v>5150001</v>
      </c>
      <c r="B1452" s="11" t="s">
        <v>79</v>
      </c>
      <c r="C1452" s="3">
        <f t="shared" ref="C1452:C1453" si="26">1724.14*1.16</f>
        <v>2000.0024000000001</v>
      </c>
    </row>
    <row r="1453" spans="1:3" x14ac:dyDescent="0.25">
      <c r="A1453" s="4">
        <v>5150001</v>
      </c>
      <c r="B1453" s="11" t="s">
        <v>79</v>
      </c>
      <c r="C1453" s="3">
        <f t="shared" si="26"/>
        <v>2000.0024000000001</v>
      </c>
    </row>
    <row r="1454" spans="1:3" x14ac:dyDescent="0.25">
      <c r="A1454" s="4">
        <v>5150001</v>
      </c>
      <c r="B1454" s="2" t="s">
        <v>635</v>
      </c>
      <c r="C1454" s="3">
        <v>111467.84</v>
      </c>
    </row>
    <row r="1455" spans="1:3" x14ac:dyDescent="0.25">
      <c r="A1455" s="4">
        <v>5310001</v>
      </c>
      <c r="B1455" s="2" t="s">
        <v>544</v>
      </c>
      <c r="C1455" s="3">
        <v>71612.210000000006</v>
      </c>
    </row>
    <row r="1456" spans="1:3" x14ac:dyDescent="0.25">
      <c r="A1456" s="4">
        <v>5320001</v>
      </c>
      <c r="B1456" s="2" t="s">
        <v>593</v>
      </c>
      <c r="C1456" s="3">
        <v>1450</v>
      </c>
    </row>
    <row r="1457" spans="1:3" x14ac:dyDescent="0.25">
      <c r="A1457" s="4">
        <v>5620001</v>
      </c>
      <c r="B1457" s="2" t="s">
        <v>596</v>
      </c>
      <c r="C1457" s="3">
        <v>14956.69</v>
      </c>
    </row>
    <row r="1458" spans="1:3" x14ac:dyDescent="0.25">
      <c r="A1458" s="6">
        <v>53100024</v>
      </c>
      <c r="B1458" s="2" t="s">
        <v>747</v>
      </c>
      <c r="C1458" s="3">
        <v>65241.88</v>
      </c>
    </row>
    <row r="1459" spans="1:3" x14ac:dyDescent="0.25">
      <c r="A1459" s="6">
        <v>53100025</v>
      </c>
      <c r="B1459" s="2" t="s">
        <v>748</v>
      </c>
      <c r="C1459" s="3">
        <v>38887.839999999997</v>
      </c>
    </row>
    <row r="1460" spans="1:3" x14ac:dyDescent="0.25">
      <c r="A1460" s="6">
        <v>5150001</v>
      </c>
      <c r="B1460" s="7" t="s">
        <v>618</v>
      </c>
      <c r="C1460" s="8">
        <v>37824.17</v>
      </c>
    </row>
    <row r="1461" spans="1:3" x14ac:dyDescent="0.25">
      <c r="A1461" s="4">
        <v>5150001</v>
      </c>
      <c r="B1461" s="2" t="s">
        <v>111</v>
      </c>
      <c r="C1461" s="3">
        <v>665351.06000000006</v>
      </c>
    </row>
    <row r="1462" spans="1:3" x14ac:dyDescent="0.25">
      <c r="A1462" s="4">
        <v>5310001</v>
      </c>
      <c r="B1462" s="2" t="s">
        <v>546</v>
      </c>
      <c r="C1462" s="3">
        <v>9272.7900000000009</v>
      </c>
    </row>
    <row r="1463" spans="1:3" x14ac:dyDescent="0.25">
      <c r="A1463" s="4">
        <v>5310001</v>
      </c>
      <c r="B1463" s="2" t="s">
        <v>549</v>
      </c>
      <c r="C1463" s="3">
        <v>30735.5</v>
      </c>
    </row>
    <row r="1464" spans="1:3" x14ac:dyDescent="0.25">
      <c r="A1464" s="4">
        <v>5310001</v>
      </c>
      <c r="B1464" s="2" t="s">
        <v>553</v>
      </c>
      <c r="C1464" s="3">
        <v>2060.56</v>
      </c>
    </row>
    <row r="1465" spans="1:3" x14ac:dyDescent="0.25">
      <c r="A1465" s="6">
        <v>5150001</v>
      </c>
      <c r="B1465" s="7" t="s">
        <v>691</v>
      </c>
      <c r="C1465" s="8">
        <v>25748.52</v>
      </c>
    </row>
    <row r="1466" spans="1:3" x14ac:dyDescent="0.25">
      <c r="A1466" s="6">
        <v>5150001</v>
      </c>
      <c r="B1466" s="7" t="s">
        <v>692</v>
      </c>
      <c r="C1466" s="8">
        <v>12110.23</v>
      </c>
    </row>
    <row r="1467" spans="1:3" x14ac:dyDescent="0.25">
      <c r="A1467" s="6">
        <v>52900029</v>
      </c>
      <c r="B1467" s="2" t="s">
        <v>733</v>
      </c>
      <c r="C1467" s="3">
        <v>112041.85</v>
      </c>
    </row>
    <row r="1468" spans="1:3" x14ac:dyDescent="0.25">
      <c r="A1468" s="4">
        <v>5150001</v>
      </c>
      <c r="B1468" s="2" t="s">
        <v>269</v>
      </c>
      <c r="C1468" s="3">
        <f>69955*1.16</f>
        <v>81147.799999999988</v>
      </c>
    </row>
    <row r="1469" spans="1:3" x14ac:dyDescent="0.25">
      <c r="A1469" s="4">
        <v>5150001</v>
      </c>
      <c r="B1469" s="2" t="s">
        <v>269</v>
      </c>
      <c r="C1469" s="3">
        <f>69955*1.16</f>
        <v>81147.799999999988</v>
      </c>
    </row>
    <row r="1470" spans="1:3" x14ac:dyDescent="0.25">
      <c r="A1470" s="4">
        <v>5150001</v>
      </c>
      <c r="B1470" s="2" t="s">
        <v>57</v>
      </c>
      <c r="C1470" s="3">
        <f>6950*1.16</f>
        <v>8061.9999999999991</v>
      </c>
    </row>
    <row r="1471" spans="1:3" x14ac:dyDescent="0.25">
      <c r="A1471" s="4">
        <v>5150001</v>
      </c>
      <c r="B1471" s="2" t="s">
        <v>57</v>
      </c>
      <c r="C1471" s="3">
        <f t="shared" ref="C1471:C1477" si="27">6950*1.16</f>
        <v>8061.9999999999991</v>
      </c>
    </row>
    <row r="1472" spans="1:3" x14ac:dyDescent="0.25">
      <c r="A1472" s="4">
        <v>5150001</v>
      </c>
      <c r="B1472" s="2" t="s">
        <v>57</v>
      </c>
      <c r="C1472" s="3">
        <f t="shared" si="27"/>
        <v>8061.9999999999991</v>
      </c>
    </row>
    <row r="1473" spans="1:3" x14ac:dyDescent="0.25">
      <c r="A1473" s="4">
        <v>5150001</v>
      </c>
      <c r="B1473" s="2" t="s">
        <v>57</v>
      </c>
      <c r="C1473" s="3">
        <f t="shared" si="27"/>
        <v>8061.9999999999991</v>
      </c>
    </row>
    <row r="1474" spans="1:3" x14ac:dyDescent="0.25">
      <c r="A1474" s="4">
        <v>5150001</v>
      </c>
      <c r="B1474" s="2" t="s">
        <v>57</v>
      </c>
      <c r="C1474" s="3">
        <f t="shared" si="27"/>
        <v>8061.9999999999991</v>
      </c>
    </row>
    <row r="1475" spans="1:3" x14ac:dyDescent="0.25">
      <c r="A1475" s="4">
        <v>5150001</v>
      </c>
      <c r="B1475" s="2" t="s">
        <v>57</v>
      </c>
      <c r="C1475" s="3">
        <f t="shared" si="27"/>
        <v>8061.9999999999991</v>
      </c>
    </row>
    <row r="1476" spans="1:3" x14ac:dyDescent="0.25">
      <c r="A1476" s="4">
        <v>5150001</v>
      </c>
      <c r="B1476" s="2" t="s">
        <v>57</v>
      </c>
      <c r="C1476" s="3">
        <f t="shared" si="27"/>
        <v>8061.9999999999991</v>
      </c>
    </row>
    <row r="1477" spans="1:3" x14ac:dyDescent="0.25">
      <c r="A1477" s="4">
        <v>5150001</v>
      </c>
      <c r="B1477" s="2" t="s">
        <v>57</v>
      </c>
      <c r="C1477" s="3">
        <f t="shared" si="27"/>
        <v>8061.9999999999991</v>
      </c>
    </row>
    <row r="1478" spans="1:3" x14ac:dyDescent="0.25">
      <c r="A1478" s="4">
        <v>5150001</v>
      </c>
      <c r="B1478" s="2" t="s">
        <v>152</v>
      </c>
      <c r="C1478" s="3">
        <v>11368</v>
      </c>
    </row>
    <row r="1479" spans="1:3" x14ac:dyDescent="0.25">
      <c r="A1479" s="12">
        <v>5150001</v>
      </c>
      <c r="B1479" s="11" t="s">
        <v>93</v>
      </c>
      <c r="C1479" s="5">
        <v>22554.45</v>
      </c>
    </row>
    <row r="1480" spans="1:3" x14ac:dyDescent="0.25">
      <c r="A1480" s="4">
        <v>5190001</v>
      </c>
      <c r="B1480" s="2" t="s">
        <v>403</v>
      </c>
      <c r="C1480" s="3">
        <f>360*1.15</f>
        <v>413.99999999999994</v>
      </c>
    </row>
    <row r="1481" spans="1:3" x14ac:dyDescent="0.25">
      <c r="A1481" s="4">
        <v>5190001</v>
      </c>
      <c r="B1481" s="2" t="s">
        <v>403</v>
      </c>
      <c r="C1481" s="3">
        <f t="shared" ref="C1481:C1483" si="28">360*1.15</f>
        <v>413.99999999999994</v>
      </c>
    </row>
    <row r="1482" spans="1:3" x14ac:dyDescent="0.25">
      <c r="A1482" s="4">
        <v>5190001</v>
      </c>
      <c r="B1482" s="2" t="s">
        <v>403</v>
      </c>
      <c r="C1482" s="3">
        <f t="shared" si="28"/>
        <v>413.99999999999994</v>
      </c>
    </row>
    <row r="1483" spans="1:3" x14ac:dyDescent="0.25">
      <c r="A1483" s="4">
        <v>5190001</v>
      </c>
      <c r="B1483" s="2" t="s">
        <v>403</v>
      </c>
      <c r="C1483" s="3">
        <f t="shared" si="28"/>
        <v>413.99999999999994</v>
      </c>
    </row>
    <row r="1484" spans="1:3" x14ac:dyDescent="0.25">
      <c r="A1484" s="4">
        <v>5210001</v>
      </c>
      <c r="B1484" s="2" t="s">
        <v>629</v>
      </c>
      <c r="C1484" s="3">
        <v>7830.14</v>
      </c>
    </row>
    <row r="1485" spans="1:3" x14ac:dyDescent="0.25">
      <c r="A1485" s="4">
        <v>5210001</v>
      </c>
      <c r="B1485" s="2" t="s">
        <v>629</v>
      </c>
      <c r="C1485" s="3">
        <v>7830.14</v>
      </c>
    </row>
    <row r="1486" spans="1:3" x14ac:dyDescent="0.25">
      <c r="A1486" s="4">
        <v>5210001</v>
      </c>
      <c r="B1486" s="2" t="s">
        <v>629</v>
      </c>
      <c r="C1486" s="3">
        <v>7830.14</v>
      </c>
    </row>
    <row r="1487" spans="1:3" x14ac:dyDescent="0.25">
      <c r="A1487" s="4">
        <v>5210001</v>
      </c>
      <c r="B1487" s="2" t="s">
        <v>629</v>
      </c>
      <c r="C1487" s="3">
        <v>7830.14</v>
      </c>
    </row>
    <row r="1488" spans="1:3" x14ac:dyDescent="0.25">
      <c r="A1488" s="4">
        <v>5210001</v>
      </c>
      <c r="B1488" s="2" t="s">
        <v>629</v>
      </c>
      <c r="C1488" s="3">
        <v>7830.14</v>
      </c>
    </row>
    <row r="1489" spans="1:3" x14ac:dyDescent="0.25">
      <c r="A1489" s="4">
        <v>5210001</v>
      </c>
      <c r="B1489" s="2" t="s">
        <v>629</v>
      </c>
      <c r="C1489" s="3">
        <v>7830.14</v>
      </c>
    </row>
    <row r="1490" spans="1:3" x14ac:dyDescent="0.25">
      <c r="A1490" s="4">
        <v>5110001</v>
      </c>
      <c r="B1490" s="2" t="s">
        <v>419</v>
      </c>
      <c r="C1490" s="3">
        <f>197*1.15</f>
        <v>226.54999999999998</v>
      </c>
    </row>
    <row r="1491" spans="1:3" x14ac:dyDescent="0.25">
      <c r="A1491" s="4">
        <v>5110001</v>
      </c>
      <c r="B1491" s="2" t="s">
        <v>419</v>
      </c>
      <c r="C1491" s="3">
        <f t="shared" ref="C1491:C1492" si="29">197*1.15</f>
        <v>226.54999999999998</v>
      </c>
    </row>
    <row r="1492" spans="1:3" x14ac:dyDescent="0.25">
      <c r="A1492" s="4">
        <v>5110001</v>
      </c>
      <c r="B1492" s="2" t="s">
        <v>419</v>
      </c>
      <c r="C1492" s="3">
        <f t="shared" si="29"/>
        <v>226.54999999999998</v>
      </c>
    </row>
    <row r="1493" spans="1:3" x14ac:dyDescent="0.25">
      <c r="A1493" s="4">
        <v>5150001</v>
      </c>
      <c r="B1493" s="2" t="s">
        <v>331</v>
      </c>
      <c r="C1493" s="3">
        <v>18636.759999999998</v>
      </c>
    </row>
    <row r="1494" spans="1:3" x14ac:dyDescent="0.25">
      <c r="A1494" s="4">
        <v>5150001</v>
      </c>
      <c r="B1494" s="2" t="s">
        <v>471</v>
      </c>
      <c r="C1494" s="3">
        <v>18457.5</v>
      </c>
    </row>
    <row r="1495" spans="1:3" x14ac:dyDescent="0.25">
      <c r="A1495" s="4">
        <v>5150001</v>
      </c>
      <c r="B1495" s="2" t="s">
        <v>471</v>
      </c>
      <c r="C1495" s="3">
        <v>18457.5</v>
      </c>
    </row>
    <row r="1496" spans="1:3" x14ac:dyDescent="0.25">
      <c r="A1496" s="4">
        <v>5150001</v>
      </c>
      <c r="B1496" s="2" t="s">
        <v>471</v>
      </c>
      <c r="C1496" s="3">
        <v>18457.5</v>
      </c>
    </row>
    <row r="1497" spans="1:3" x14ac:dyDescent="0.25">
      <c r="A1497" s="4">
        <v>5150001</v>
      </c>
      <c r="B1497" s="11" t="s">
        <v>259</v>
      </c>
      <c r="C1497" s="3">
        <v>4315</v>
      </c>
    </row>
    <row r="1498" spans="1:3" x14ac:dyDescent="0.25">
      <c r="A1498" s="4">
        <v>5150001</v>
      </c>
      <c r="B1498" s="2" t="s">
        <v>282</v>
      </c>
      <c r="C1498" s="3">
        <v>12000</v>
      </c>
    </row>
    <row r="1499" spans="1:3" x14ac:dyDescent="0.25">
      <c r="A1499" s="4">
        <v>5150001</v>
      </c>
      <c r="B1499" s="11" t="s">
        <v>209</v>
      </c>
      <c r="C1499" s="3">
        <v>12591.8</v>
      </c>
    </row>
    <row r="1500" spans="1:3" x14ac:dyDescent="0.25">
      <c r="A1500" s="4">
        <v>5150001</v>
      </c>
      <c r="B1500" s="2" t="s">
        <v>171</v>
      </c>
      <c r="C1500" s="3">
        <v>14192.6</v>
      </c>
    </row>
    <row r="1501" spans="1:3" x14ac:dyDescent="0.25">
      <c r="A1501" s="4">
        <v>5110001</v>
      </c>
      <c r="B1501" s="2" t="s">
        <v>285</v>
      </c>
      <c r="C1501" s="3">
        <v>3563.9955999999997</v>
      </c>
    </row>
    <row r="1502" spans="1:3" x14ac:dyDescent="0.25">
      <c r="A1502" s="4">
        <v>5150001</v>
      </c>
      <c r="B1502" s="11" t="s">
        <v>225</v>
      </c>
      <c r="C1502" s="3">
        <v>2157.6</v>
      </c>
    </row>
    <row r="1503" spans="1:3" x14ac:dyDescent="0.25">
      <c r="A1503" s="4">
        <v>5150001</v>
      </c>
      <c r="B1503" s="2" t="s">
        <v>242</v>
      </c>
      <c r="C1503" s="3">
        <v>18814.57</v>
      </c>
    </row>
    <row r="1504" spans="1:3" x14ac:dyDescent="0.25">
      <c r="A1504" s="4">
        <v>5150001</v>
      </c>
      <c r="B1504" s="2" t="s">
        <v>575</v>
      </c>
      <c r="C1504" s="3">
        <v>5646.32</v>
      </c>
    </row>
    <row r="1505" spans="1:3" x14ac:dyDescent="0.25">
      <c r="A1505" s="4">
        <v>5150001</v>
      </c>
      <c r="B1505" s="2" t="s">
        <v>576</v>
      </c>
      <c r="C1505" s="3">
        <v>2851.2799999999997</v>
      </c>
    </row>
    <row r="1506" spans="1:3" x14ac:dyDescent="0.25">
      <c r="A1506" s="4">
        <v>5150001</v>
      </c>
      <c r="B1506" s="2" t="s">
        <v>576</v>
      </c>
      <c r="C1506" s="3">
        <v>2851.2799999999997</v>
      </c>
    </row>
    <row r="1507" spans="1:3" x14ac:dyDescent="0.25">
      <c r="A1507" s="4">
        <v>5150001</v>
      </c>
      <c r="B1507" s="2" t="s">
        <v>581</v>
      </c>
      <c r="C1507" s="3">
        <v>2307.2399999999998</v>
      </c>
    </row>
    <row r="1508" spans="1:3" x14ac:dyDescent="0.25">
      <c r="A1508" s="4">
        <v>5150001</v>
      </c>
      <c r="B1508" s="11" t="s">
        <v>295</v>
      </c>
      <c r="C1508" s="3">
        <v>43934.327199999992</v>
      </c>
    </row>
    <row r="1509" spans="1:3" x14ac:dyDescent="0.25">
      <c r="A1509" s="4">
        <v>5150001</v>
      </c>
      <c r="B1509" s="2" t="s">
        <v>146</v>
      </c>
      <c r="C1509" s="3">
        <v>9975.4500000000007</v>
      </c>
    </row>
    <row r="1510" spans="1:3" x14ac:dyDescent="0.25">
      <c r="A1510" s="4">
        <v>5150001</v>
      </c>
      <c r="B1510" s="2" t="s">
        <v>146</v>
      </c>
      <c r="C1510" s="3">
        <v>9975.4500000000007</v>
      </c>
    </row>
    <row r="1511" spans="1:3" x14ac:dyDescent="0.25">
      <c r="A1511" s="4">
        <v>5150001</v>
      </c>
      <c r="B1511" s="2" t="s">
        <v>146</v>
      </c>
      <c r="C1511" s="3">
        <v>9975.4500000000007</v>
      </c>
    </row>
    <row r="1512" spans="1:3" x14ac:dyDescent="0.25">
      <c r="A1512" s="4">
        <v>5150001</v>
      </c>
      <c r="B1512" s="2" t="s">
        <v>146</v>
      </c>
      <c r="C1512" s="3">
        <v>9975.4500000000007</v>
      </c>
    </row>
    <row r="1513" spans="1:3" x14ac:dyDescent="0.25">
      <c r="A1513" s="4">
        <v>5150001</v>
      </c>
      <c r="B1513" s="2" t="s">
        <v>146</v>
      </c>
      <c r="C1513" s="3">
        <v>9975.4500000000007</v>
      </c>
    </row>
    <row r="1514" spans="1:3" x14ac:dyDescent="0.25">
      <c r="A1514" s="4">
        <v>5150001</v>
      </c>
      <c r="B1514" s="2" t="s">
        <v>146</v>
      </c>
      <c r="C1514" s="3">
        <v>9975.4500000000007</v>
      </c>
    </row>
    <row r="1515" spans="1:3" x14ac:dyDescent="0.25">
      <c r="A1515" s="4">
        <v>5150001</v>
      </c>
      <c r="B1515" s="2" t="s">
        <v>146</v>
      </c>
      <c r="C1515" s="3">
        <v>9975.4500000000007</v>
      </c>
    </row>
    <row r="1516" spans="1:3" x14ac:dyDescent="0.25">
      <c r="A1516" s="4">
        <v>5150001</v>
      </c>
      <c r="B1516" s="2" t="s">
        <v>146</v>
      </c>
      <c r="C1516" s="3">
        <v>9975.4500000000007</v>
      </c>
    </row>
    <row r="1517" spans="1:3" x14ac:dyDescent="0.25">
      <c r="A1517" s="4">
        <v>5150001</v>
      </c>
      <c r="B1517" s="2" t="s">
        <v>146</v>
      </c>
      <c r="C1517" s="3">
        <v>9975.4500000000007</v>
      </c>
    </row>
    <row r="1518" spans="1:3" x14ac:dyDescent="0.25">
      <c r="A1518" s="4">
        <v>5150001</v>
      </c>
      <c r="B1518" s="2" t="s">
        <v>146</v>
      </c>
      <c r="C1518" s="3">
        <v>9975.4500000000007</v>
      </c>
    </row>
    <row r="1519" spans="1:3" x14ac:dyDescent="0.25">
      <c r="A1519" s="4">
        <v>5150001</v>
      </c>
      <c r="B1519" s="2" t="s">
        <v>146</v>
      </c>
      <c r="C1519" s="3">
        <v>9975.4500000000007</v>
      </c>
    </row>
    <row r="1520" spans="1:3" x14ac:dyDescent="0.25">
      <c r="A1520" s="4">
        <v>5150001</v>
      </c>
      <c r="B1520" s="2" t="s">
        <v>146</v>
      </c>
      <c r="C1520" s="3">
        <v>9975.4500000000007</v>
      </c>
    </row>
    <row r="1521" spans="1:3" x14ac:dyDescent="0.25">
      <c r="A1521" s="4">
        <v>5150001</v>
      </c>
      <c r="B1521" s="2" t="s">
        <v>146</v>
      </c>
      <c r="C1521" s="3">
        <v>9975.4500000000007</v>
      </c>
    </row>
    <row r="1522" spans="1:3" x14ac:dyDescent="0.25">
      <c r="A1522" s="4">
        <v>5150001</v>
      </c>
      <c r="B1522" s="2" t="s">
        <v>146</v>
      </c>
      <c r="C1522" s="3">
        <v>9975.4500000000007</v>
      </c>
    </row>
    <row r="1523" spans="1:3" x14ac:dyDescent="0.25">
      <c r="A1523" s="4">
        <v>5150001</v>
      </c>
      <c r="B1523" s="2" t="s">
        <v>146</v>
      </c>
      <c r="C1523" s="3">
        <v>9975.4500000000007</v>
      </c>
    </row>
    <row r="1524" spans="1:3" x14ac:dyDescent="0.25">
      <c r="A1524" s="4">
        <v>5110001</v>
      </c>
      <c r="B1524" s="2" t="s">
        <v>50</v>
      </c>
      <c r="C1524" s="3">
        <f>1901.05*1.15</f>
        <v>2186.2075</v>
      </c>
    </row>
    <row r="1525" spans="1:3" x14ac:dyDescent="0.25">
      <c r="A1525" s="4">
        <v>5110001</v>
      </c>
      <c r="B1525" s="2" t="s">
        <v>50</v>
      </c>
      <c r="C1525" s="3">
        <f t="shared" ref="C1525:C1527" si="30">1901.05*1.15</f>
        <v>2186.2075</v>
      </c>
    </row>
    <row r="1526" spans="1:3" x14ac:dyDescent="0.25">
      <c r="A1526" s="4">
        <v>5110001</v>
      </c>
      <c r="B1526" s="2" t="s">
        <v>50</v>
      </c>
      <c r="C1526" s="3">
        <f t="shared" si="30"/>
        <v>2186.2075</v>
      </c>
    </row>
    <row r="1527" spans="1:3" x14ac:dyDescent="0.25">
      <c r="A1527" s="4">
        <v>5110001</v>
      </c>
      <c r="B1527" s="2" t="s">
        <v>50</v>
      </c>
      <c r="C1527" s="3">
        <f t="shared" si="30"/>
        <v>2186.2075</v>
      </c>
    </row>
    <row r="1528" spans="1:3" x14ac:dyDescent="0.25">
      <c r="A1528" s="4">
        <v>5110001</v>
      </c>
      <c r="B1528" s="2" t="s">
        <v>55</v>
      </c>
      <c r="C1528" s="3">
        <f>1625*1.15</f>
        <v>1868.7499999999998</v>
      </c>
    </row>
    <row r="1529" spans="1:3" x14ac:dyDescent="0.25">
      <c r="A1529" s="4">
        <v>5110001</v>
      </c>
      <c r="B1529" s="2" t="s">
        <v>55</v>
      </c>
      <c r="C1529" s="3">
        <f t="shared" ref="C1529:C1537" si="31">1625*1.15</f>
        <v>1868.7499999999998</v>
      </c>
    </row>
    <row r="1530" spans="1:3" x14ac:dyDescent="0.25">
      <c r="A1530" s="4">
        <v>5110001</v>
      </c>
      <c r="B1530" s="2" t="s">
        <v>55</v>
      </c>
      <c r="C1530" s="3">
        <f t="shared" si="31"/>
        <v>1868.7499999999998</v>
      </c>
    </row>
    <row r="1531" spans="1:3" x14ac:dyDescent="0.25">
      <c r="A1531" s="4">
        <v>5110001</v>
      </c>
      <c r="B1531" s="2" t="s">
        <v>55</v>
      </c>
      <c r="C1531" s="3">
        <f t="shared" si="31"/>
        <v>1868.7499999999998</v>
      </c>
    </row>
    <row r="1532" spans="1:3" x14ac:dyDescent="0.25">
      <c r="A1532" s="4">
        <v>5110001</v>
      </c>
      <c r="B1532" s="2" t="s">
        <v>55</v>
      </c>
      <c r="C1532" s="3">
        <f t="shared" si="31"/>
        <v>1868.7499999999998</v>
      </c>
    </row>
    <row r="1533" spans="1:3" x14ac:dyDescent="0.25">
      <c r="A1533" s="4">
        <v>5110001</v>
      </c>
      <c r="B1533" s="2" t="s">
        <v>55</v>
      </c>
      <c r="C1533" s="3">
        <f t="shared" si="31"/>
        <v>1868.7499999999998</v>
      </c>
    </row>
    <row r="1534" spans="1:3" x14ac:dyDescent="0.25">
      <c r="A1534" s="4">
        <v>5110001</v>
      </c>
      <c r="B1534" s="2" t="s">
        <v>55</v>
      </c>
      <c r="C1534" s="3">
        <f t="shared" si="31"/>
        <v>1868.7499999999998</v>
      </c>
    </row>
    <row r="1535" spans="1:3" x14ac:dyDescent="0.25">
      <c r="A1535" s="4">
        <v>5110001</v>
      </c>
      <c r="B1535" s="2" t="s">
        <v>55</v>
      </c>
      <c r="C1535" s="3">
        <f t="shared" si="31"/>
        <v>1868.7499999999998</v>
      </c>
    </row>
    <row r="1536" spans="1:3" x14ac:dyDescent="0.25">
      <c r="A1536" s="4">
        <v>5110001</v>
      </c>
      <c r="B1536" s="2" t="s">
        <v>55</v>
      </c>
      <c r="C1536" s="3">
        <f t="shared" si="31"/>
        <v>1868.7499999999998</v>
      </c>
    </row>
    <row r="1537" spans="1:3" x14ac:dyDescent="0.25">
      <c r="A1537" s="4">
        <v>5110001</v>
      </c>
      <c r="B1537" s="2" t="s">
        <v>55</v>
      </c>
      <c r="C1537" s="3">
        <f t="shared" si="31"/>
        <v>1868.7499999999998</v>
      </c>
    </row>
    <row r="1538" spans="1:3" x14ac:dyDescent="0.25">
      <c r="A1538" s="4">
        <v>5110001</v>
      </c>
      <c r="B1538" s="2" t="s">
        <v>414</v>
      </c>
      <c r="C1538" s="3">
        <f>2273.01*1.15</f>
        <v>2613.9614999999999</v>
      </c>
    </row>
    <row r="1539" spans="1:3" x14ac:dyDescent="0.25">
      <c r="A1539" s="4">
        <v>5110001</v>
      </c>
      <c r="B1539" s="2" t="s">
        <v>414</v>
      </c>
      <c r="C1539" s="3">
        <f>2273.01*1.15</f>
        <v>2613.9614999999999</v>
      </c>
    </row>
    <row r="1540" spans="1:3" x14ac:dyDescent="0.25">
      <c r="A1540" s="4">
        <v>5110001</v>
      </c>
      <c r="B1540" s="2" t="s">
        <v>415</v>
      </c>
      <c r="C1540" s="3">
        <f>3003.01*1.15</f>
        <v>3453.4614999999999</v>
      </c>
    </row>
    <row r="1541" spans="1:3" x14ac:dyDescent="0.25">
      <c r="A1541" s="4">
        <v>5110001</v>
      </c>
      <c r="B1541" s="11" t="s">
        <v>194</v>
      </c>
      <c r="C1541" s="5">
        <f>1033.62*1.16</f>
        <v>1198.9991999999997</v>
      </c>
    </row>
    <row r="1542" spans="1:3" x14ac:dyDescent="0.25">
      <c r="A1542" s="4">
        <v>5110001</v>
      </c>
      <c r="B1542" s="11" t="s">
        <v>194</v>
      </c>
      <c r="C1542" s="5">
        <f>1033.62*1.16</f>
        <v>1198.9991999999997</v>
      </c>
    </row>
    <row r="1543" spans="1:3" x14ac:dyDescent="0.25">
      <c r="A1543" s="4">
        <v>5110001</v>
      </c>
      <c r="B1543" s="11" t="s">
        <v>202</v>
      </c>
      <c r="C1543" s="5">
        <v>1900</v>
      </c>
    </row>
    <row r="1544" spans="1:3" x14ac:dyDescent="0.25">
      <c r="A1544" s="6">
        <v>5110001</v>
      </c>
      <c r="B1544" s="7" t="s">
        <v>600</v>
      </c>
      <c r="C1544" s="8">
        <v>1950</v>
      </c>
    </row>
    <row r="1545" spans="1:3" x14ac:dyDescent="0.25">
      <c r="A1545" s="12">
        <v>5110001</v>
      </c>
      <c r="B1545" s="11" t="s">
        <v>102</v>
      </c>
      <c r="C1545" s="5">
        <v>2552</v>
      </c>
    </row>
    <row r="1546" spans="1:3" x14ac:dyDescent="0.25">
      <c r="A1546" s="12">
        <v>5110001</v>
      </c>
      <c r="B1546" s="11" t="s">
        <v>102</v>
      </c>
      <c r="C1546" s="5">
        <v>2552</v>
      </c>
    </row>
    <row r="1547" spans="1:3" x14ac:dyDescent="0.25">
      <c r="A1547" s="12">
        <v>5110001</v>
      </c>
      <c r="B1547" s="11" t="s">
        <v>102</v>
      </c>
      <c r="C1547" s="5">
        <v>2552</v>
      </c>
    </row>
    <row r="1548" spans="1:3" x14ac:dyDescent="0.25">
      <c r="A1548" s="12">
        <v>5110001</v>
      </c>
      <c r="B1548" s="11" t="s">
        <v>102</v>
      </c>
      <c r="C1548" s="5">
        <v>2552</v>
      </c>
    </row>
    <row r="1549" spans="1:3" x14ac:dyDescent="0.25">
      <c r="A1549" s="12">
        <v>5110001</v>
      </c>
      <c r="B1549" s="11" t="s">
        <v>102</v>
      </c>
      <c r="C1549" s="5">
        <v>2552</v>
      </c>
    </row>
    <row r="1550" spans="1:3" x14ac:dyDescent="0.25">
      <c r="A1550" s="12">
        <v>5110001</v>
      </c>
      <c r="B1550" s="11" t="s">
        <v>102</v>
      </c>
      <c r="C1550" s="5">
        <v>2552</v>
      </c>
    </row>
    <row r="1551" spans="1:3" x14ac:dyDescent="0.25">
      <c r="A1551" s="12">
        <v>5110001</v>
      </c>
      <c r="B1551" s="11" t="s">
        <v>102</v>
      </c>
      <c r="C1551" s="5">
        <v>2552</v>
      </c>
    </row>
    <row r="1552" spans="1:3" x14ac:dyDescent="0.25">
      <c r="A1552" s="12">
        <v>5110001</v>
      </c>
      <c r="B1552" s="11" t="s">
        <v>102</v>
      </c>
      <c r="C1552" s="5">
        <v>2552</v>
      </c>
    </row>
    <row r="1553" spans="1:3" x14ac:dyDescent="0.25">
      <c r="A1553" s="12">
        <v>5110001</v>
      </c>
      <c r="B1553" s="11" t="s">
        <v>102</v>
      </c>
      <c r="C1553" s="5">
        <v>2552</v>
      </c>
    </row>
    <row r="1554" spans="1:3" x14ac:dyDescent="0.25">
      <c r="A1554" s="12">
        <v>5110001</v>
      </c>
      <c r="B1554" s="11" t="s">
        <v>102</v>
      </c>
      <c r="C1554" s="5">
        <v>2552</v>
      </c>
    </row>
    <row r="1555" spans="1:3" x14ac:dyDescent="0.25">
      <c r="A1555" s="6">
        <v>51100012</v>
      </c>
      <c r="B1555" s="2" t="s">
        <v>728</v>
      </c>
      <c r="C1555" s="3">
        <v>3999</v>
      </c>
    </row>
    <row r="1556" spans="1:3" x14ac:dyDescent="0.25">
      <c r="A1556" s="4">
        <v>5110001</v>
      </c>
      <c r="B1556" s="2" t="s">
        <v>399</v>
      </c>
      <c r="C1556" s="3">
        <f>2545.22*1.15</f>
        <v>2927.0029999999997</v>
      </c>
    </row>
    <row r="1557" spans="1:3" x14ac:dyDescent="0.25">
      <c r="A1557" s="4">
        <v>5110001</v>
      </c>
      <c r="B1557" s="2" t="s">
        <v>399</v>
      </c>
      <c r="C1557" s="3">
        <f t="shared" ref="C1557:C1560" si="32">2545.22*1.15</f>
        <v>2927.0029999999997</v>
      </c>
    </row>
    <row r="1558" spans="1:3" x14ac:dyDescent="0.25">
      <c r="A1558" s="4">
        <v>5110001</v>
      </c>
      <c r="B1558" s="2" t="s">
        <v>399</v>
      </c>
      <c r="C1558" s="3">
        <f t="shared" si="32"/>
        <v>2927.0029999999997</v>
      </c>
    </row>
    <row r="1559" spans="1:3" x14ac:dyDescent="0.25">
      <c r="A1559" s="4">
        <v>5110001</v>
      </c>
      <c r="B1559" s="2" t="s">
        <v>399</v>
      </c>
      <c r="C1559" s="3">
        <f t="shared" si="32"/>
        <v>2927.0029999999997</v>
      </c>
    </row>
    <row r="1560" spans="1:3" x14ac:dyDescent="0.25">
      <c r="A1560" s="4">
        <v>5110001</v>
      </c>
      <c r="B1560" s="2" t="s">
        <v>399</v>
      </c>
      <c r="C1560" s="3">
        <f t="shared" si="32"/>
        <v>2927.0029999999997</v>
      </c>
    </row>
    <row r="1561" spans="1:3" x14ac:dyDescent="0.25">
      <c r="A1561" s="12">
        <v>5120001</v>
      </c>
      <c r="B1561" s="11" t="s">
        <v>1128</v>
      </c>
      <c r="C1561" s="5">
        <v>581857.36</v>
      </c>
    </row>
    <row r="1562" spans="1:3" x14ac:dyDescent="0.25">
      <c r="A1562" s="4">
        <v>5150001</v>
      </c>
      <c r="B1562" s="2" t="s">
        <v>627</v>
      </c>
      <c r="C1562" s="3">
        <v>120957</v>
      </c>
    </row>
    <row r="1563" spans="1:3" x14ac:dyDescent="0.25">
      <c r="A1563" s="4">
        <v>5290001</v>
      </c>
      <c r="B1563" s="2" t="s">
        <v>281</v>
      </c>
      <c r="C1563" s="3">
        <v>799</v>
      </c>
    </row>
    <row r="1564" spans="1:3" x14ac:dyDescent="0.25">
      <c r="A1564" s="4">
        <v>5320001</v>
      </c>
      <c r="B1564" s="2" t="s">
        <v>72</v>
      </c>
      <c r="C1564" s="3">
        <v>1604.9759999999999</v>
      </c>
    </row>
    <row r="1565" spans="1:3" x14ac:dyDescent="0.25">
      <c r="A1565" s="4">
        <v>5670001</v>
      </c>
      <c r="B1565" s="2" t="s">
        <v>452</v>
      </c>
      <c r="C1565" s="3">
        <v>3311.9999999999995</v>
      </c>
    </row>
    <row r="1566" spans="1:3" x14ac:dyDescent="0.25">
      <c r="A1566" s="4">
        <v>5110001</v>
      </c>
      <c r="B1566" s="2" t="s">
        <v>1129</v>
      </c>
      <c r="C1566" s="3">
        <v>257022.36</v>
      </c>
    </row>
    <row r="1567" spans="1:3" x14ac:dyDescent="0.25">
      <c r="A1567" s="12">
        <v>5650001</v>
      </c>
      <c r="B1567" s="11" t="s">
        <v>97</v>
      </c>
      <c r="C1567" s="5">
        <f>4600*1.16</f>
        <v>5336</v>
      </c>
    </row>
    <row r="1568" spans="1:3" x14ac:dyDescent="0.25">
      <c r="A1568" s="12">
        <v>5650001</v>
      </c>
      <c r="B1568" s="11" t="s">
        <v>97</v>
      </c>
      <c r="C1568" s="5">
        <f t="shared" ref="C1568:C1569" si="33">4600*1.16</f>
        <v>5336</v>
      </c>
    </row>
    <row r="1569" spans="1:3" x14ac:dyDescent="0.25">
      <c r="A1569" s="12">
        <v>5650001</v>
      </c>
      <c r="B1569" s="11" t="s">
        <v>97</v>
      </c>
      <c r="C1569" s="5">
        <f t="shared" si="33"/>
        <v>5336</v>
      </c>
    </row>
    <row r="1570" spans="1:3" x14ac:dyDescent="0.25">
      <c r="A1570" s="6">
        <v>5110001</v>
      </c>
      <c r="B1570" s="7" t="s">
        <v>858</v>
      </c>
      <c r="C1570" s="8">
        <v>1716.8</v>
      </c>
    </row>
    <row r="1571" spans="1:3" x14ac:dyDescent="0.25">
      <c r="A1571" s="6">
        <v>5110001</v>
      </c>
      <c r="B1571" s="7" t="s">
        <v>858</v>
      </c>
      <c r="C1571" s="8">
        <v>1716.8</v>
      </c>
    </row>
    <row r="1572" spans="1:3" x14ac:dyDescent="0.25">
      <c r="A1572" s="6">
        <v>5110001</v>
      </c>
      <c r="B1572" s="7" t="s">
        <v>858</v>
      </c>
      <c r="C1572" s="8">
        <v>1716.8</v>
      </c>
    </row>
    <row r="1573" spans="1:3" x14ac:dyDescent="0.25">
      <c r="A1573" s="6">
        <v>5110001</v>
      </c>
      <c r="B1573" s="7" t="s">
        <v>858</v>
      </c>
      <c r="C1573" s="8">
        <v>1716.8</v>
      </c>
    </row>
    <row r="1574" spans="1:3" x14ac:dyDescent="0.25">
      <c r="A1574" s="6">
        <v>5110001</v>
      </c>
      <c r="B1574" s="7" t="s">
        <v>858</v>
      </c>
      <c r="C1574" s="8">
        <v>1716.8</v>
      </c>
    </row>
    <row r="1575" spans="1:3" x14ac:dyDescent="0.25">
      <c r="A1575" s="6">
        <v>5110001</v>
      </c>
      <c r="B1575" s="7" t="s">
        <v>858</v>
      </c>
      <c r="C1575" s="8">
        <v>1716.8</v>
      </c>
    </row>
    <row r="1576" spans="1:3" x14ac:dyDescent="0.25">
      <c r="A1576" s="6">
        <v>5110001</v>
      </c>
      <c r="B1576" s="7" t="s">
        <v>858</v>
      </c>
      <c r="C1576" s="8">
        <v>1716.8</v>
      </c>
    </row>
    <row r="1577" spans="1:3" x14ac:dyDescent="0.25">
      <c r="A1577" s="6">
        <v>5110001</v>
      </c>
      <c r="B1577" s="7" t="s">
        <v>858</v>
      </c>
      <c r="C1577" s="8">
        <v>1716.8</v>
      </c>
    </row>
    <row r="1578" spans="1:3" x14ac:dyDescent="0.25">
      <c r="A1578" s="6">
        <v>5110001</v>
      </c>
      <c r="B1578" s="7" t="s">
        <v>858</v>
      </c>
      <c r="C1578" s="8">
        <v>1716.8</v>
      </c>
    </row>
    <row r="1579" spans="1:3" x14ac:dyDescent="0.25">
      <c r="A1579" s="6">
        <v>5110001</v>
      </c>
      <c r="B1579" s="7" t="s">
        <v>858</v>
      </c>
      <c r="C1579" s="8">
        <v>1716.8</v>
      </c>
    </row>
    <row r="1580" spans="1:3" x14ac:dyDescent="0.25">
      <c r="A1580" s="6">
        <v>5110001</v>
      </c>
      <c r="B1580" s="7" t="s">
        <v>858</v>
      </c>
      <c r="C1580" s="8">
        <v>1716.8</v>
      </c>
    </row>
    <row r="1581" spans="1:3" x14ac:dyDescent="0.25">
      <c r="A1581" s="6">
        <v>5110001</v>
      </c>
      <c r="B1581" s="7" t="s">
        <v>858</v>
      </c>
      <c r="C1581" s="8">
        <v>1716.8</v>
      </c>
    </row>
    <row r="1582" spans="1:3" x14ac:dyDescent="0.25">
      <c r="A1582" s="6">
        <v>5190001</v>
      </c>
      <c r="B1582" s="7" t="s">
        <v>859</v>
      </c>
      <c r="C1582" s="8">
        <v>4014.65</v>
      </c>
    </row>
    <row r="1583" spans="1:3" x14ac:dyDescent="0.25">
      <c r="A1583" s="6">
        <v>5190001</v>
      </c>
      <c r="B1583" s="7" t="s">
        <v>859</v>
      </c>
      <c r="C1583" s="8">
        <v>4014.65</v>
      </c>
    </row>
    <row r="1584" spans="1:3" x14ac:dyDescent="0.25">
      <c r="A1584" s="6">
        <v>5190001</v>
      </c>
      <c r="B1584" s="7" t="s">
        <v>859</v>
      </c>
      <c r="C1584" s="8">
        <v>4014.65</v>
      </c>
    </row>
    <row r="1585" spans="1:3" x14ac:dyDescent="0.25">
      <c r="A1585" s="6">
        <v>5190001</v>
      </c>
      <c r="B1585" s="7" t="s">
        <v>859</v>
      </c>
      <c r="C1585" s="8">
        <v>4014.65</v>
      </c>
    </row>
    <row r="1586" spans="1:3" x14ac:dyDescent="0.25">
      <c r="A1586" s="6">
        <v>5190001</v>
      </c>
      <c r="B1586" s="7" t="s">
        <v>859</v>
      </c>
      <c r="C1586" s="8">
        <v>4014.65</v>
      </c>
    </row>
    <row r="1587" spans="1:3" x14ac:dyDescent="0.25">
      <c r="A1587" s="6">
        <v>5190001</v>
      </c>
      <c r="B1587" s="7" t="s">
        <v>859</v>
      </c>
      <c r="C1587" s="8">
        <v>4014.65</v>
      </c>
    </row>
    <row r="1588" spans="1:3" x14ac:dyDescent="0.25">
      <c r="A1588" s="6">
        <v>5190001</v>
      </c>
      <c r="B1588" s="7" t="s">
        <v>859</v>
      </c>
      <c r="C1588" s="8">
        <v>4014.65</v>
      </c>
    </row>
    <row r="1589" spans="1:3" x14ac:dyDescent="0.25">
      <c r="A1589" s="6">
        <v>5190001</v>
      </c>
      <c r="B1589" s="7" t="s">
        <v>859</v>
      </c>
      <c r="C1589" s="8">
        <v>4014.65</v>
      </c>
    </row>
    <row r="1590" spans="1:3" x14ac:dyDescent="0.25">
      <c r="A1590" s="6">
        <v>5190001</v>
      </c>
      <c r="B1590" s="7" t="s">
        <v>859</v>
      </c>
      <c r="C1590" s="8">
        <v>4014.65</v>
      </c>
    </row>
    <row r="1591" spans="1:3" x14ac:dyDescent="0.25">
      <c r="A1591" s="6">
        <v>5190001</v>
      </c>
      <c r="B1591" s="7" t="s">
        <v>859</v>
      </c>
      <c r="C1591" s="8">
        <v>4014.65</v>
      </c>
    </row>
    <row r="1592" spans="1:3" x14ac:dyDescent="0.25">
      <c r="A1592" s="6">
        <v>5190001</v>
      </c>
      <c r="B1592" s="7" t="s">
        <v>859</v>
      </c>
      <c r="C1592" s="8">
        <v>4014.65</v>
      </c>
    </row>
    <row r="1593" spans="1:3" x14ac:dyDescent="0.25">
      <c r="A1593" s="6">
        <v>5110001</v>
      </c>
      <c r="B1593" s="7" t="s">
        <v>1130</v>
      </c>
      <c r="C1593" s="8">
        <v>24812.400000000001</v>
      </c>
    </row>
    <row r="1594" spans="1:3" x14ac:dyDescent="0.25">
      <c r="A1594" s="6">
        <v>5110001</v>
      </c>
      <c r="B1594" s="7" t="s">
        <v>1131</v>
      </c>
      <c r="C1594" s="8">
        <v>11136</v>
      </c>
    </row>
    <row r="1595" spans="1:3" x14ac:dyDescent="0.25">
      <c r="A1595" s="6">
        <v>5110001</v>
      </c>
      <c r="B1595" s="7" t="s">
        <v>860</v>
      </c>
      <c r="C1595" s="8">
        <v>3143.6</v>
      </c>
    </row>
    <row r="1596" spans="1:3" x14ac:dyDescent="0.25">
      <c r="A1596" s="6">
        <v>5110001</v>
      </c>
      <c r="B1596" s="7" t="s">
        <v>860</v>
      </c>
      <c r="C1596" s="8">
        <v>3143.6</v>
      </c>
    </row>
    <row r="1597" spans="1:3" x14ac:dyDescent="0.25">
      <c r="A1597" s="6">
        <v>5110001</v>
      </c>
      <c r="B1597" s="7" t="s">
        <v>860</v>
      </c>
      <c r="C1597" s="8">
        <v>3143.6</v>
      </c>
    </row>
    <row r="1598" spans="1:3" x14ac:dyDescent="0.25">
      <c r="A1598" s="6">
        <v>5110001</v>
      </c>
      <c r="B1598" s="7" t="s">
        <v>860</v>
      </c>
      <c r="C1598" s="8">
        <v>3143.6</v>
      </c>
    </row>
    <row r="1599" spans="1:3" x14ac:dyDescent="0.25">
      <c r="A1599" s="6">
        <v>5110001</v>
      </c>
      <c r="B1599" s="7" t="s">
        <v>860</v>
      </c>
      <c r="C1599" s="8">
        <v>3143.6</v>
      </c>
    </row>
    <row r="1600" spans="1:3" x14ac:dyDescent="0.25">
      <c r="A1600" s="6">
        <v>5110001</v>
      </c>
      <c r="B1600" s="7" t="s">
        <v>860</v>
      </c>
      <c r="C1600" s="8">
        <v>3143.6</v>
      </c>
    </row>
    <row r="1601" spans="1:3" x14ac:dyDescent="0.25">
      <c r="A1601" s="6">
        <v>5110001</v>
      </c>
      <c r="B1601" s="7" t="s">
        <v>860</v>
      </c>
      <c r="C1601" s="8">
        <v>3143.6</v>
      </c>
    </row>
    <row r="1602" spans="1:3" x14ac:dyDescent="0.25">
      <c r="A1602" s="6">
        <v>5110001</v>
      </c>
      <c r="B1602" s="7" t="s">
        <v>860</v>
      </c>
      <c r="C1602" s="8">
        <v>3143.6</v>
      </c>
    </row>
    <row r="1603" spans="1:3" x14ac:dyDescent="0.25">
      <c r="A1603" s="6">
        <v>5110001</v>
      </c>
      <c r="B1603" s="7" t="s">
        <v>860</v>
      </c>
      <c r="C1603" s="8">
        <v>3143.6</v>
      </c>
    </row>
    <row r="1604" spans="1:3" x14ac:dyDescent="0.25">
      <c r="A1604" s="6">
        <v>5110001</v>
      </c>
      <c r="B1604" s="7" t="s">
        <v>860</v>
      </c>
      <c r="C1604" s="8">
        <v>3143.6</v>
      </c>
    </row>
    <row r="1605" spans="1:3" x14ac:dyDescent="0.25">
      <c r="A1605" s="6">
        <v>5110001</v>
      </c>
      <c r="B1605" s="7" t="s">
        <v>860</v>
      </c>
      <c r="C1605" s="8">
        <v>3143.6</v>
      </c>
    </row>
    <row r="1606" spans="1:3" x14ac:dyDescent="0.25">
      <c r="A1606" s="6">
        <v>5110001</v>
      </c>
      <c r="B1606" s="7" t="s">
        <v>860</v>
      </c>
      <c r="C1606" s="8">
        <v>3143.6</v>
      </c>
    </row>
    <row r="1607" spans="1:3" x14ac:dyDescent="0.25">
      <c r="A1607" s="6">
        <v>5110001</v>
      </c>
      <c r="B1607" s="7" t="s">
        <v>860</v>
      </c>
      <c r="C1607" s="8">
        <v>3143.6</v>
      </c>
    </row>
    <row r="1608" spans="1:3" x14ac:dyDescent="0.25">
      <c r="A1608" s="6">
        <v>5110001</v>
      </c>
      <c r="B1608" s="7" t="s">
        <v>860</v>
      </c>
      <c r="C1608" s="8">
        <v>3143.6</v>
      </c>
    </row>
    <row r="1609" spans="1:3" x14ac:dyDescent="0.25">
      <c r="A1609" s="6">
        <v>5110001</v>
      </c>
      <c r="B1609" s="7" t="s">
        <v>860</v>
      </c>
      <c r="C1609" s="8">
        <v>3143.6</v>
      </c>
    </row>
    <row r="1610" spans="1:3" x14ac:dyDescent="0.25">
      <c r="A1610" s="6">
        <v>5110001</v>
      </c>
      <c r="B1610" s="7" t="s">
        <v>860</v>
      </c>
      <c r="C1610" s="8">
        <v>3143.6</v>
      </c>
    </row>
    <row r="1611" spans="1:3" x14ac:dyDescent="0.25">
      <c r="A1611" s="6">
        <v>5110001</v>
      </c>
      <c r="B1611" s="7" t="s">
        <v>860</v>
      </c>
      <c r="C1611" s="8">
        <v>3143.6</v>
      </c>
    </row>
    <row r="1612" spans="1:3" x14ac:dyDescent="0.25">
      <c r="A1612" s="6">
        <v>5110001</v>
      </c>
      <c r="B1612" s="7" t="s">
        <v>860</v>
      </c>
      <c r="C1612" s="8">
        <v>3143.6</v>
      </c>
    </row>
    <row r="1613" spans="1:3" x14ac:dyDescent="0.25">
      <c r="A1613" s="6">
        <v>5110001</v>
      </c>
      <c r="B1613" s="7" t="s">
        <v>860</v>
      </c>
      <c r="C1613" s="8">
        <v>3143.6</v>
      </c>
    </row>
    <row r="1614" spans="1:3" x14ac:dyDescent="0.25">
      <c r="A1614" s="6">
        <v>5110001</v>
      </c>
      <c r="B1614" s="7" t="s">
        <v>860</v>
      </c>
      <c r="C1614" s="8">
        <v>3143.6</v>
      </c>
    </row>
    <row r="1615" spans="1:3" x14ac:dyDescent="0.25">
      <c r="A1615" s="6">
        <v>5290001</v>
      </c>
      <c r="B1615" s="7" t="s">
        <v>684</v>
      </c>
      <c r="C1615" s="8">
        <v>12528</v>
      </c>
    </row>
    <row r="1616" spans="1:3" x14ac:dyDescent="0.25">
      <c r="A1616" s="6">
        <v>5290001</v>
      </c>
      <c r="B1616" s="7" t="s">
        <v>685</v>
      </c>
      <c r="C1616" s="8">
        <v>2105.4</v>
      </c>
    </row>
    <row r="1617" spans="1:3" x14ac:dyDescent="0.25">
      <c r="A1617" s="6">
        <v>5110001</v>
      </c>
      <c r="B1617" s="7" t="s">
        <v>1132</v>
      </c>
      <c r="C1617" s="8">
        <v>17834.740000000002</v>
      </c>
    </row>
    <row r="1618" spans="1:3" x14ac:dyDescent="0.25">
      <c r="A1618" s="6">
        <v>5110001</v>
      </c>
      <c r="B1618" s="7" t="s">
        <v>861</v>
      </c>
      <c r="C1618" s="9">
        <v>1044</v>
      </c>
    </row>
    <row r="1619" spans="1:3" x14ac:dyDescent="0.25">
      <c r="A1619" s="6">
        <v>5110001</v>
      </c>
      <c r="B1619" s="7" t="s">
        <v>861</v>
      </c>
      <c r="C1619" s="9">
        <v>1044</v>
      </c>
    </row>
    <row r="1620" spans="1:3" x14ac:dyDescent="0.25">
      <c r="A1620" s="6">
        <v>5110001</v>
      </c>
      <c r="B1620" s="7" t="s">
        <v>861</v>
      </c>
      <c r="C1620" s="9">
        <v>1044</v>
      </c>
    </row>
    <row r="1621" spans="1:3" x14ac:dyDescent="0.25">
      <c r="A1621" s="6">
        <v>5110001</v>
      </c>
      <c r="B1621" s="7" t="s">
        <v>861</v>
      </c>
      <c r="C1621" s="9">
        <v>1044</v>
      </c>
    </row>
    <row r="1622" spans="1:3" x14ac:dyDescent="0.25">
      <c r="A1622" s="6">
        <v>5110003</v>
      </c>
      <c r="B1622" s="2" t="s">
        <v>819</v>
      </c>
      <c r="C1622" s="3">
        <v>1301998.23</v>
      </c>
    </row>
    <row r="1623" spans="1:3" x14ac:dyDescent="0.25">
      <c r="A1623" s="4">
        <v>5110001</v>
      </c>
      <c r="B1623" s="2" t="s">
        <v>54</v>
      </c>
      <c r="C1623" s="3">
        <f t="shared" ref="C1623:C1641" si="34">1465*1.15</f>
        <v>1684.7499999999998</v>
      </c>
    </row>
    <row r="1624" spans="1:3" x14ac:dyDescent="0.25">
      <c r="A1624" s="4">
        <v>5110001</v>
      </c>
      <c r="B1624" s="2" t="s">
        <v>54</v>
      </c>
      <c r="C1624" s="3">
        <f t="shared" si="34"/>
        <v>1684.7499999999998</v>
      </c>
    </row>
    <row r="1625" spans="1:3" x14ac:dyDescent="0.25">
      <c r="A1625" s="4">
        <v>5110001</v>
      </c>
      <c r="B1625" s="2" t="s">
        <v>54</v>
      </c>
      <c r="C1625" s="3">
        <f t="shared" si="34"/>
        <v>1684.7499999999998</v>
      </c>
    </row>
    <row r="1626" spans="1:3" x14ac:dyDescent="0.25">
      <c r="A1626" s="4">
        <v>5110001</v>
      </c>
      <c r="B1626" s="2" t="s">
        <v>54</v>
      </c>
      <c r="C1626" s="3">
        <f t="shared" si="34"/>
        <v>1684.7499999999998</v>
      </c>
    </row>
    <row r="1627" spans="1:3" x14ac:dyDescent="0.25">
      <c r="A1627" s="4">
        <v>5110001</v>
      </c>
      <c r="B1627" s="2" t="s">
        <v>54</v>
      </c>
      <c r="C1627" s="3">
        <f t="shared" si="34"/>
        <v>1684.7499999999998</v>
      </c>
    </row>
    <row r="1628" spans="1:3" x14ac:dyDescent="0.25">
      <c r="A1628" s="4">
        <v>5110001</v>
      </c>
      <c r="B1628" s="2" t="s">
        <v>54</v>
      </c>
      <c r="C1628" s="3">
        <f t="shared" si="34"/>
        <v>1684.7499999999998</v>
      </c>
    </row>
    <row r="1629" spans="1:3" x14ac:dyDescent="0.25">
      <c r="A1629" s="4">
        <v>5110001</v>
      </c>
      <c r="B1629" s="2" t="s">
        <v>54</v>
      </c>
      <c r="C1629" s="3">
        <f t="shared" si="34"/>
        <v>1684.7499999999998</v>
      </c>
    </row>
    <row r="1630" spans="1:3" x14ac:dyDescent="0.25">
      <c r="A1630" s="4">
        <v>5110001</v>
      </c>
      <c r="B1630" s="2" t="s">
        <v>54</v>
      </c>
      <c r="C1630" s="3">
        <f t="shared" si="34"/>
        <v>1684.7499999999998</v>
      </c>
    </row>
    <row r="1631" spans="1:3" x14ac:dyDescent="0.25">
      <c r="A1631" s="4">
        <v>5110001</v>
      </c>
      <c r="B1631" s="2" t="s">
        <v>54</v>
      </c>
      <c r="C1631" s="3">
        <f t="shared" si="34"/>
        <v>1684.7499999999998</v>
      </c>
    </row>
    <row r="1632" spans="1:3" x14ac:dyDescent="0.25">
      <c r="A1632" s="4">
        <v>5110001</v>
      </c>
      <c r="B1632" s="2" t="s">
        <v>54</v>
      </c>
      <c r="C1632" s="3">
        <f t="shared" si="34"/>
        <v>1684.7499999999998</v>
      </c>
    </row>
    <row r="1633" spans="1:3" x14ac:dyDescent="0.25">
      <c r="A1633" s="4">
        <v>5110001</v>
      </c>
      <c r="B1633" s="2" t="s">
        <v>54</v>
      </c>
      <c r="C1633" s="3">
        <f t="shared" si="34"/>
        <v>1684.7499999999998</v>
      </c>
    </row>
    <row r="1634" spans="1:3" x14ac:dyDescent="0.25">
      <c r="A1634" s="4">
        <v>5110001</v>
      </c>
      <c r="B1634" s="2" t="s">
        <v>54</v>
      </c>
      <c r="C1634" s="3">
        <f t="shared" si="34"/>
        <v>1684.7499999999998</v>
      </c>
    </row>
    <row r="1635" spans="1:3" x14ac:dyDescent="0.25">
      <c r="A1635" s="4">
        <v>5110001</v>
      </c>
      <c r="B1635" s="2" t="s">
        <v>54</v>
      </c>
      <c r="C1635" s="3">
        <f t="shared" si="34"/>
        <v>1684.7499999999998</v>
      </c>
    </row>
    <row r="1636" spans="1:3" x14ac:dyDescent="0.25">
      <c r="A1636" s="4">
        <v>5110001</v>
      </c>
      <c r="B1636" s="2" t="s">
        <v>54</v>
      </c>
      <c r="C1636" s="3">
        <f t="shared" si="34"/>
        <v>1684.7499999999998</v>
      </c>
    </row>
    <row r="1637" spans="1:3" x14ac:dyDescent="0.25">
      <c r="A1637" s="4">
        <v>5110001</v>
      </c>
      <c r="B1637" s="2" t="s">
        <v>54</v>
      </c>
      <c r="C1637" s="3">
        <f t="shared" si="34"/>
        <v>1684.7499999999998</v>
      </c>
    </row>
    <row r="1638" spans="1:3" x14ac:dyDescent="0.25">
      <c r="A1638" s="4">
        <v>5110001</v>
      </c>
      <c r="B1638" s="2" t="s">
        <v>54</v>
      </c>
      <c r="C1638" s="3">
        <f t="shared" si="34"/>
        <v>1684.7499999999998</v>
      </c>
    </row>
    <row r="1639" spans="1:3" x14ac:dyDescent="0.25">
      <c r="A1639" s="4">
        <v>5110001</v>
      </c>
      <c r="B1639" s="2" t="s">
        <v>54</v>
      </c>
      <c r="C1639" s="3">
        <f t="shared" si="34"/>
        <v>1684.7499999999998</v>
      </c>
    </row>
    <row r="1640" spans="1:3" x14ac:dyDescent="0.25">
      <c r="A1640" s="4">
        <v>5110001</v>
      </c>
      <c r="B1640" s="2" t="s">
        <v>54</v>
      </c>
      <c r="C1640" s="3">
        <f t="shared" si="34"/>
        <v>1684.7499999999998</v>
      </c>
    </row>
    <row r="1641" spans="1:3" x14ac:dyDescent="0.25">
      <c r="A1641" s="4">
        <v>5110001</v>
      </c>
      <c r="B1641" s="2" t="s">
        <v>54</v>
      </c>
      <c r="C1641" s="3">
        <f t="shared" si="34"/>
        <v>1684.7499999999998</v>
      </c>
    </row>
    <row r="1642" spans="1:3" x14ac:dyDescent="0.25">
      <c r="A1642" s="4">
        <v>5110001</v>
      </c>
      <c r="B1642" s="2" t="s">
        <v>406</v>
      </c>
      <c r="C1642" s="3">
        <f t="shared" ref="C1642:C1647" si="35">1524*1.15</f>
        <v>1752.6</v>
      </c>
    </row>
    <row r="1643" spans="1:3" x14ac:dyDescent="0.25">
      <c r="A1643" s="4">
        <v>5110001</v>
      </c>
      <c r="B1643" s="2" t="s">
        <v>406</v>
      </c>
      <c r="C1643" s="3">
        <f t="shared" si="35"/>
        <v>1752.6</v>
      </c>
    </row>
    <row r="1644" spans="1:3" x14ac:dyDescent="0.25">
      <c r="A1644" s="4">
        <v>5110001</v>
      </c>
      <c r="B1644" s="2" t="s">
        <v>406</v>
      </c>
      <c r="C1644" s="3">
        <f t="shared" si="35"/>
        <v>1752.6</v>
      </c>
    </row>
    <row r="1645" spans="1:3" x14ac:dyDescent="0.25">
      <c r="A1645" s="4">
        <v>5110001</v>
      </c>
      <c r="B1645" s="2" t="s">
        <v>406</v>
      </c>
      <c r="C1645" s="3">
        <f t="shared" si="35"/>
        <v>1752.6</v>
      </c>
    </row>
    <row r="1646" spans="1:3" x14ac:dyDescent="0.25">
      <c r="A1646" s="4">
        <v>5110001</v>
      </c>
      <c r="B1646" s="2" t="s">
        <v>406</v>
      </c>
      <c r="C1646" s="3">
        <f t="shared" si="35"/>
        <v>1752.6</v>
      </c>
    </row>
    <row r="1647" spans="1:3" x14ac:dyDescent="0.25">
      <c r="A1647" s="4">
        <v>5110001</v>
      </c>
      <c r="B1647" s="2" t="s">
        <v>406</v>
      </c>
      <c r="C1647" s="3">
        <f t="shared" si="35"/>
        <v>1752.6</v>
      </c>
    </row>
    <row r="1648" spans="1:3" x14ac:dyDescent="0.25">
      <c r="A1648" s="4">
        <v>5110001</v>
      </c>
      <c r="B1648" s="11" t="s">
        <v>65</v>
      </c>
      <c r="C1648" s="5">
        <f>1551.72*1.16</f>
        <v>1799.9951999999998</v>
      </c>
    </row>
    <row r="1649" spans="1:3" x14ac:dyDescent="0.25">
      <c r="A1649" s="4">
        <v>5110001</v>
      </c>
      <c r="B1649" s="11" t="s">
        <v>65</v>
      </c>
      <c r="C1649" s="5">
        <f t="shared" ref="C1649:C1651" si="36">1551.72*1.16</f>
        <v>1799.9951999999998</v>
      </c>
    </row>
    <row r="1650" spans="1:3" x14ac:dyDescent="0.25">
      <c r="A1650" s="4">
        <v>5110001</v>
      </c>
      <c r="B1650" s="11" t="s">
        <v>65</v>
      </c>
      <c r="C1650" s="5">
        <f t="shared" si="36"/>
        <v>1799.9951999999998</v>
      </c>
    </row>
    <row r="1651" spans="1:3" x14ac:dyDescent="0.25">
      <c r="A1651" s="4">
        <v>5110001</v>
      </c>
      <c r="B1651" s="11" t="s">
        <v>65</v>
      </c>
      <c r="C1651" s="5">
        <f t="shared" si="36"/>
        <v>1799.9951999999998</v>
      </c>
    </row>
    <row r="1652" spans="1:3" x14ac:dyDescent="0.25">
      <c r="A1652" s="12">
        <v>5150001</v>
      </c>
      <c r="B1652" s="11" t="s">
        <v>122</v>
      </c>
      <c r="C1652" s="5">
        <v>24072.18</v>
      </c>
    </row>
    <row r="1653" spans="1:3" x14ac:dyDescent="0.25">
      <c r="A1653" s="6">
        <v>5190001</v>
      </c>
      <c r="B1653" s="7" t="s">
        <v>695</v>
      </c>
      <c r="C1653" s="8">
        <v>90716.64</v>
      </c>
    </row>
    <row r="1654" spans="1:3" x14ac:dyDescent="0.25">
      <c r="A1654" s="6">
        <v>515001</v>
      </c>
      <c r="B1654" s="2" t="s">
        <v>801</v>
      </c>
      <c r="C1654" s="3">
        <v>43755.199999999997</v>
      </c>
    </row>
    <row r="1655" spans="1:3" x14ac:dyDescent="0.25">
      <c r="A1655" s="6">
        <v>521001</v>
      </c>
      <c r="B1655" s="2" t="s">
        <v>803</v>
      </c>
      <c r="C1655" s="3">
        <v>46817.599999999999</v>
      </c>
    </row>
    <row r="1656" spans="1:3" x14ac:dyDescent="0.25">
      <c r="A1656" s="6">
        <v>5110003</v>
      </c>
      <c r="B1656" s="2" t="s">
        <v>819</v>
      </c>
      <c r="C1656" s="3">
        <v>94772</v>
      </c>
    </row>
    <row r="1657" spans="1:3" x14ac:dyDescent="0.25">
      <c r="A1657" s="4">
        <v>5110001</v>
      </c>
      <c r="B1657" s="2" t="s">
        <v>862</v>
      </c>
      <c r="C1657" s="3">
        <v>42545.4</v>
      </c>
    </row>
    <row r="1658" spans="1:3" x14ac:dyDescent="0.25">
      <c r="A1658" s="4">
        <v>5150001</v>
      </c>
      <c r="B1658" s="2" t="s">
        <v>30</v>
      </c>
      <c r="C1658" s="3">
        <v>142707.09</v>
      </c>
    </row>
    <row r="1659" spans="1:3" x14ac:dyDescent="0.25">
      <c r="A1659" s="12">
        <v>5620001</v>
      </c>
      <c r="B1659" s="11" t="s">
        <v>371</v>
      </c>
      <c r="C1659" s="5">
        <v>376912.5</v>
      </c>
    </row>
    <row r="1660" spans="1:3" x14ac:dyDescent="0.25">
      <c r="A1660" s="4">
        <v>5660001</v>
      </c>
      <c r="B1660" s="2" t="s">
        <v>662</v>
      </c>
      <c r="C1660" s="3">
        <v>6177.34</v>
      </c>
    </row>
    <row r="1661" spans="1:3" x14ac:dyDescent="0.25">
      <c r="A1661" s="4">
        <v>5670001</v>
      </c>
      <c r="B1661" s="2" t="s">
        <v>448</v>
      </c>
      <c r="C1661" s="3">
        <v>25104.5</v>
      </c>
    </row>
    <row r="1662" spans="1:3" x14ac:dyDescent="0.25">
      <c r="A1662" s="4">
        <v>5670001</v>
      </c>
      <c r="B1662" s="2" t="s">
        <v>490</v>
      </c>
      <c r="C1662" s="3">
        <v>186870</v>
      </c>
    </row>
    <row r="1663" spans="1:3" x14ac:dyDescent="0.25">
      <c r="A1663" s="4">
        <v>5670001</v>
      </c>
      <c r="B1663" s="2" t="s">
        <v>590</v>
      </c>
      <c r="C1663" s="3">
        <v>2453.4</v>
      </c>
    </row>
    <row r="1664" spans="1:3" x14ac:dyDescent="0.25">
      <c r="A1664" s="4">
        <v>5670001</v>
      </c>
      <c r="B1664" s="2" t="s">
        <v>112</v>
      </c>
      <c r="C1664" s="3">
        <v>311455.45</v>
      </c>
    </row>
    <row r="1665" spans="1:3" x14ac:dyDescent="0.25">
      <c r="A1665" s="4">
        <v>5670001</v>
      </c>
      <c r="B1665" s="2" t="s">
        <v>653</v>
      </c>
      <c r="C1665" s="3">
        <v>926043.79</v>
      </c>
    </row>
    <row r="1666" spans="1:3" x14ac:dyDescent="0.25">
      <c r="A1666" s="4">
        <v>5620001</v>
      </c>
      <c r="B1666" s="2" t="s">
        <v>658</v>
      </c>
      <c r="C1666" s="3">
        <v>847047.91</v>
      </c>
    </row>
    <row r="1667" spans="1:3" x14ac:dyDescent="0.25">
      <c r="A1667" s="4">
        <v>5620001</v>
      </c>
      <c r="B1667" s="2" t="s">
        <v>659</v>
      </c>
      <c r="C1667" s="3">
        <v>240200.5</v>
      </c>
    </row>
    <row r="1668" spans="1:3" x14ac:dyDescent="0.25">
      <c r="A1668" s="4">
        <v>5650001</v>
      </c>
      <c r="B1668" s="2" t="s">
        <v>312</v>
      </c>
      <c r="C1668" s="3">
        <v>5708.42</v>
      </c>
    </row>
    <row r="1669" spans="1:3" x14ac:dyDescent="0.25">
      <c r="A1669" s="4">
        <v>5660001</v>
      </c>
      <c r="B1669" s="2" t="s">
        <v>663</v>
      </c>
      <c r="C1669" s="3">
        <v>1884.81</v>
      </c>
    </row>
    <row r="1670" spans="1:3" x14ac:dyDescent="0.25">
      <c r="A1670" s="4">
        <v>5660001</v>
      </c>
      <c r="B1670" s="2" t="s">
        <v>671</v>
      </c>
      <c r="C1670" s="3">
        <v>47863.86</v>
      </c>
    </row>
    <row r="1671" spans="1:3" x14ac:dyDescent="0.25">
      <c r="A1671" s="4">
        <v>5290001</v>
      </c>
      <c r="B1671" s="2" t="s">
        <v>397</v>
      </c>
      <c r="C1671" s="3">
        <v>7547.9674999999988</v>
      </c>
    </row>
    <row r="1672" spans="1:3" x14ac:dyDescent="0.25">
      <c r="A1672" s="4">
        <v>5310001</v>
      </c>
      <c r="B1672" s="2" t="s">
        <v>315</v>
      </c>
      <c r="C1672" s="3">
        <v>4945</v>
      </c>
    </row>
    <row r="1673" spans="1:3" x14ac:dyDescent="0.25">
      <c r="A1673" s="4">
        <v>5310001</v>
      </c>
      <c r="B1673" s="2" t="s">
        <v>365</v>
      </c>
      <c r="C1673" s="3">
        <v>1489.25</v>
      </c>
    </row>
    <row r="1674" spans="1:3" x14ac:dyDescent="0.25">
      <c r="A1674" s="4">
        <v>5310001</v>
      </c>
      <c r="B1674" s="2" t="s">
        <v>543</v>
      </c>
      <c r="C1674" s="3">
        <v>30960.61</v>
      </c>
    </row>
    <row r="1675" spans="1:3" x14ac:dyDescent="0.25">
      <c r="A1675" s="12">
        <v>5310001</v>
      </c>
      <c r="B1675" s="11" t="s">
        <v>121</v>
      </c>
      <c r="C1675" s="5">
        <v>2353.6799999999998</v>
      </c>
    </row>
    <row r="1676" spans="1:3" x14ac:dyDescent="0.25">
      <c r="A1676" s="4">
        <v>5320001</v>
      </c>
      <c r="B1676" s="2" t="s">
        <v>594</v>
      </c>
      <c r="C1676" s="3">
        <v>2500</v>
      </c>
    </row>
    <row r="1677" spans="1:3" x14ac:dyDescent="0.25">
      <c r="A1677" s="6">
        <v>5110001</v>
      </c>
      <c r="B1677" s="7" t="s">
        <v>677</v>
      </c>
      <c r="C1677" s="8">
        <v>916.4</v>
      </c>
    </row>
    <row r="1678" spans="1:3" x14ac:dyDescent="0.25">
      <c r="A1678" s="6">
        <v>5110001</v>
      </c>
      <c r="B1678" s="7" t="s">
        <v>677</v>
      </c>
      <c r="C1678" s="8">
        <v>916.4</v>
      </c>
    </row>
    <row r="1679" spans="1:3" x14ac:dyDescent="0.25">
      <c r="A1679" s="6">
        <v>5110001</v>
      </c>
      <c r="B1679" s="7" t="s">
        <v>677</v>
      </c>
      <c r="C1679" s="8">
        <v>916.4</v>
      </c>
    </row>
    <row r="1680" spans="1:3" x14ac:dyDescent="0.25">
      <c r="A1680" s="6">
        <v>5110001</v>
      </c>
      <c r="B1680" s="7" t="s">
        <v>677</v>
      </c>
      <c r="C1680" s="8">
        <v>916.4</v>
      </c>
    </row>
    <row r="1681" spans="1:3" x14ac:dyDescent="0.25">
      <c r="A1681" s="6">
        <v>5110001</v>
      </c>
      <c r="B1681" s="7" t="s">
        <v>677</v>
      </c>
      <c r="C1681" s="8">
        <v>916.4</v>
      </c>
    </row>
    <row r="1682" spans="1:3" x14ac:dyDescent="0.25">
      <c r="A1682" s="6">
        <v>5110001</v>
      </c>
      <c r="B1682" s="7" t="s">
        <v>677</v>
      </c>
      <c r="C1682" s="8">
        <v>916.4</v>
      </c>
    </row>
    <row r="1683" spans="1:3" x14ac:dyDescent="0.25">
      <c r="A1683" s="6">
        <v>5110001</v>
      </c>
      <c r="B1683" s="7" t="s">
        <v>677</v>
      </c>
      <c r="C1683" s="8">
        <v>916.4</v>
      </c>
    </row>
    <row r="1684" spans="1:3" x14ac:dyDescent="0.25">
      <c r="A1684" s="6">
        <v>5110001</v>
      </c>
      <c r="B1684" s="7" t="s">
        <v>677</v>
      </c>
      <c r="C1684" s="8">
        <v>916.4</v>
      </c>
    </row>
    <row r="1685" spans="1:3" x14ac:dyDescent="0.25">
      <c r="A1685" s="6">
        <v>5110001</v>
      </c>
      <c r="B1685" s="7" t="s">
        <v>677</v>
      </c>
      <c r="C1685" s="8">
        <v>916.4</v>
      </c>
    </row>
    <row r="1686" spans="1:3" x14ac:dyDescent="0.25">
      <c r="A1686" s="6">
        <v>5110001</v>
      </c>
      <c r="B1686" s="7" t="s">
        <v>677</v>
      </c>
      <c r="C1686" s="8">
        <v>916.4</v>
      </c>
    </row>
    <row r="1687" spans="1:3" x14ac:dyDescent="0.25">
      <c r="A1687" s="6">
        <v>5110001</v>
      </c>
      <c r="B1687" s="7" t="s">
        <v>677</v>
      </c>
      <c r="C1687" s="8">
        <v>916.4</v>
      </c>
    </row>
    <row r="1688" spans="1:3" x14ac:dyDescent="0.25">
      <c r="A1688" s="6">
        <v>5110001</v>
      </c>
      <c r="B1688" s="7" t="s">
        <v>677</v>
      </c>
      <c r="C1688" s="8">
        <v>916.4</v>
      </c>
    </row>
    <row r="1689" spans="1:3" x14ac:dyDescent="0.25">
      <c r="A1689" s="6">
        <v>5110001</v>
      </c>
      <c r="B1689" s="7" t="s">
        <v>677</v>
      </c>
      <c r="C1689" s="8">
        <v>916.4</v>
      </c>
    </row>
    <row r="1690" spans="1:3" x14ac:dyDescent="0.25">
      <c r="A1690" s="6">
        <v>5110001</v>
      </c>
      <c r="B1690" s="7" t="s">
        <v>677</v>
      </c>
      <c r="C1690" s="8">
        <v>916.4</v>
      </c>
    </row>
    <row r="1691" spans="1:3" x14ac:dyDescent="0.25">
      <c r="A1691" s="6">
        <v>5110001</v>
      </c>
      <c r="B1691" s="7" t="s">
        <v>677</v>
      </c>
      <c r="C1691" s="8">
        <v>916.4</v>
      </c>
    </row>
    <row r="1692" spans="1:3" x14ac:dyDescent="0.25">
      <c r="A1692" s="6">
        <v>5110001</v>
      </c>
      <c r="B1692" s="7" t="s">
        <v>677</v>
      </c>
      <c r="C1692" s="8">
        <v>916.4</v>
      </c>
    </row>
    <row r="1693" spans="1:3" x14ac:dyDescent="0.25">
      <c r="A1693" s="6">
        <v>5110001</v>
      </c>
      <c r="B1693" s="7" t="s">
        <v>677</v>
      </c>
      <c r="C1693" s="8">
        <v>916.4</v>
      </c>
    </row>
    <row r="1694" spans="1:3" x14ac:dyDescent="0.25">
      <c r="A1694" s="6">
        <v>5110001</v>
      </c>
      <c r="B1694" s="7" t="s">
        <v>677</v>
      </c>
      <c r="C1694" s="8">
        <v>916.4</v>
      </c>
    </row>
    <row r="1695" spans="1:3" x14ac:dyDescent="0.25">
      <c r="A1695" s="6">
        <v>5110001</v>
      </c>
      <c r="B1695" s="7" t="s">
        <v>677</v>
      </c>
      <c r="C1695" s="8">
        <v>916.4</v>
      </c>
    </row>
    <row r="1696" spans="1:3" x14ac:dyDescent="0.25">
      <c r="A1696" s="6">
        <v>5110001</v>
      </c>
      <c r="B1696" s="7" t="s">
        <v>677</v>
      </c>
      <c r="C1696" s="8">
        <v>916.4</v>
      </c>
    </row>
    <row r="1697" spans="1:3" x14ac:dyDescent="0.25">
      <c r="A1697" s="6">
        <v>5110001</v>
      </c>
      <c r="B1697" s="7" t="s">
        <v>677</v>
      </c>
      <c r="C1697" s="8">
        <v>916.4</v>
      </c>
    </row>
    <row r="1698" spans="1:3" x14ac:dyDescent="0.25">
      <c r="A1698" s="6">
        <v>5110001</v>
      </c>
      <c r="B1698" s="7" t="s">
        <v>677</v>
      </c>
      <c r="C1698" s="8">
        <v>916.4</v>
      </c>
    </row>
    <row r="1699" spans="1:3" x14ac:dyDescent="0.25">
      <c r="A1699" s="6">
        <v>5110001</v>
      </c>
      <c r="B1699" s="7" t="s">
        <v>677</v>
      </c>
      <c r="C1699" s="8">
        <v>916.4</v>
      </c>
    </row>
    <row r="1700" spans="1:3" x14ac:dyDescent="0.25">
      <c r="A1700" s="6">
        <v>5110001</v>
      </c>
      <c r="B1700" s="7" t="s">
        <v>677</v>
      </c>
      <c r="C1700" s="8">
        <v>916.4</v>
      </c>
    </row>
    <row r="1701" spans="1:3" x14ac:dyDescent="0.25">
      <c r="A1701" s="6">
        <v>5110001</v>
      </c>
      <c r="B1701" s="7" t="s">
        <v>677</v>
      </c>
      <c r="C1701" s="8">
        <v>916.4</v>
      </c>
    </row>
    <row r="1702" spans="1:3" x14ac:dyDescent="0.25">
      <c r="A1702" s="6">
        <v>5110001</v>
      </c>
      <c r="B1702" s="7" t="s">
        <v>677</v>
      </c>
      <c r="C1702" s="8">
        <v>916.4</v>
      </c>
    </row>
    <row r="1703" spans="1:3" x14ac:dyDescent="0.25">
      <c r="A1703" s="6">
        <v>5110001</v>
      </c>
      <c r="B1703" s="7" t="s">
        <v>677</v>
      </c>
      <c r="C1703" s="8">
        <v>916.4</v>
      </c>
    </row>
    <row r="1704" spans="1:3" x14ac:dyDescent="0.25">
      <c r="A1704" s="6">
        <v>5110001</v>
      </c>
      <c r="B1704" s="7" t="s">
        <v>677</v>
      </c>
      <c r="C1704" s="8">
        <v>916.4</v>
      </c>
    </row>
    <row r="1705" spans="1:3" x14ac:dyDescent="0.25">
      <c r="A1705" s="6">
        <v>5110001</v>
      </c>
      <c r="B1705" s="7" t="s">
        <v>677</v>
      </c>
      <c r="C1705" s="8">
        <v>916.4</v>
      </c>
    </row>
    <row r="1706" spans="1:3" x14ac:dyDescent="0.25">
      <c r="A1706" s="6">
        <v>5110001</v>
      </c>
      <c r="B1706" s="7" t="s">
        <v>677</v>
      </c>
      <c r="C1706" s="8">
        <v>916.4</v>
      </c>
    </row>
    <row r="1707" spans="1:3" x14ac:dyDescent="0.25">
      <c r="A1707" s="6">
        <v>5110001</v>
      </c>
      <c r="B1707" s="7" t="s">
        <v>677</v>
      </c>
      <c r="C1707" s="8">
        <v>916.4</v>
      </c>
    </row>
    <row r="1708" spans="1:3" x14ac:dyDescent="0.25">
      <c r="A1708" s="6">
        <v>5110001</v>
      </c>
      <c r="B1708" s="7" t="s">
        <v>677</v>
      </c>
      <c r="C1708" s="8">
        <v>916.4</v>
      </c>
    </row>
    <row r="1709" spans="1:3" x14ac:dyDescent="0.25">
      <c r="A1709" s="6">
        <v>5110001</v>
      </c>
      <c r="B1709" s="7" t="s">
        <v>677</v>
      </c>
      <c r="C1709" s="8">
        <v>916.4</v>
      </c>
    </row>
    <row r="1710" spans="1:3" x14ac:dyDescent="0.25">
      <c r="A1710" s="6">
        <v>5110001</v>
      </c>
      <c r="B1710" s="7" t="s">
        <v>677</v>
      </c>
      <c r="C1710" s="8">
        <v>916.4</v>
      </c>
    </row>
    <row r="1711" spans="1:3" x14ac:dyDescent="0.25">
      <c r="A1711" s="6">
        <v>5110001</v>
      </c>
      <c r="B1711" s="7" t="s">
        <v>677</v>
      </c>
      <c r="C1711" s="8">
        <v>916.4</v>
      </c>
    </row>
    <row r="1712" spans="1:3" x14ac:dyDescent="0.25">
      <c r="A1712" s="6">
        <v>53200014</v>
      </c>
      <c r="B1712" s="2" t="s">
        <v>745</v>
      </c>
      <c r="C1712" s="3">
        <v>3279.32</v>
      </c>
    </row>
    <row r="1713" spans="1:3" x14ac:dyDescent="0.25">
      <c r="A1713" s="6">
        <v>53200014</v>
      </c>
      <c r="B1713" s="2" t="s">
        <v>745</v>
      </c>
      <c r="C1713" s="3">
        <v>3279.32</v>
      </c>
    </row>
    <row r="1714" spans="1:3" x14ac:dyDescent="0.25">
      <c r="A1714" s="4">
        <v>5110001</v>
      </c>
      <c r="B1714" s="11" t="s">
        <v>268</v>
      </c>
      <c r="C1714" s="3">
        <f t="shared" ref="C1714:C1738" si="37">830*1.16</f>
        <v>962.8</v>
      </c>
    </row>
    <row r="1715" spans="1:3" x14ac:dyDescent="0.25">
      <c r="A1715" s="4">
        <v>5110001</v>
      </c>
      <c r="B1715" s="11" t="s">
        <v>268</v>
      </c>
      <c r="C1715" s="3">
        <f t="shared" si="37"/>
        <v>962.8</v>
      </c>
    </row>
    <row r="1716" spans="1:3" x14ac:dyDescent="0.25">
      <c r="A1716" s="4">
        <v>5110001</v>
      </c>
      <c r="B1716" s="11" t="s">
        <v>268</v>
      </c>
      <c r="C1716" s="3">
        <f t="shared" si="37"/>
        <v>962.8</v>
      </c>
    </row>
    <row r="1717" spans="1:3" x14ac:dyDescent="0.25">
      <c r="A1717" s="4">
        <v>5110001</v>
      </c>
      <c r="B1717" s="11" t="s">
        <v>268</v>
      </c>
      <c r="C1717" s="3">
        <f t="shared" si="37"/>
        <v>962.8</v>
      </c>
    </row>
    <row r="1718" spans="1:3" x14ac:dyDescent="0.25">
      <c r="A1718" s="4">
        <v>5110001</v>
      </c>
      <c r="B1718" s="11" t="s">
        <v>268</v>
      </c>
      <c r="C1718" s="3">
        <f t="shared" si="37"/>
        <v>962.8</v>
      </c>
    </row>
    <row r="1719" spans="1:3" x14ac:dyDescent="0.25">
      <c r="A1719" s="4">
        <v>5110001</v>
      </c>
      <c r="B1719" s="11" t="s">
        <v>268</v>
      </c>
      <c r="C1719" s="3">
        <f t="shared" si="37"/>
        <v>962.8</v>
      </c>
    </row>
    <row r="1720" spans="1:3" x14ac:dyDescent="0.25">
      <c r="A1720" s="4">
        <v>5110001</v>
      </c>
      <c r="B1720" s="11" t="s">
        <v>268</v>
      </c>
      <c r="C1720" s="3">
        <f t="shared" si="37"/>
        <v>962.8</v>
      </c>
    </row>
    <row r="1721" spans="1:3" x14ac:dyDescent="0.25">
      <c r="A1721" s="4">
        <v>5110001</v>
      </c>
      <c r="B1721" s="11" t="s">
        <v>268</v>
      </c>
      <c r="C1721" s="3">
        <f t="shared" si="37"/>
        <v>962.8</v>
      </c>
    </row>
    <row r="1722" spans="1:3" x14ac:dyDescent="0.25">
      <c r="A1722" s="4">
        <v>5110001</v>
      </c>
      <c r="B1722" s="11" t="s">
        <v>268</v>
      </c>
      <c r="C1722" s="3">
        <f t="shared" si="37"/>
        <v>962.8</v>
      </c>
    </row>
    <row r="1723" spans="1:3" x14ac:dyDescent="0.25">
      <c r="A1723" s="4">
        <v>5110001</v>
      </c>
      <c r="B1723" s="11" t="s">
        <v>268</v>
      </c>
      <c r="C1723" s="3">
        <f t="shared" si="37"/>
        <v>962.8</v>
      </c>
    </row>
    <row r="1724" spans="1:3" x14ac:dyDescent="0.25">
      <c r="A1724" s="4">
        <v>5110001</v>
      </c>
      <c r="B1724" s="11" t="s">
        <v>268</v>
      </c>
      <c r="C1724" s="3">
        <f t="shared" si="37"/>
        <v>962.8</v>
      </c>
    </row>
    <row r="1725" spans="1:3" x14ac:dyDescent="0.25">
      <c r="A1725" s="4">
        <v>5110001</v>
      </c>
      <c r="B1725" s="11" t="s">
        <v>268</v>
      </c>
      <c r="C1725" s="3">
        <f t="shared" si="37"/>
        <v>962.8</v>
      </c>
    </row>
    <row r="1726" spans="1:3" x14ac:dyDescent="0.25">
      <c r="A1726" s="4">
        <v>5110001</v>
      </c>
      <c r="B1726" s="11" t="s">
        <v>268</v>
      </c>
      <c r="C1726" s="3">
        <f t="shared" si="37"/>
        <v>962.8</v>
      </c>
    </row>
    <row r="1727" spans="1:3" x14ac:dyDescent="0.25">
      <c r="A1727" s="4">
        <v>5110001</v>
      </c>
      <c r="B1727" s="11" t="s">
        <v>268</v>
      </c>
      <c r="C1727" s="3">
        <f t="shared" si="37"/>
        <v>962.8</v>
      </c>
    </row>
    <row r="1728" spans="1:3" x14ac:dyDescent="0.25">
      <c r="A1728" s="4">
        <v>5110001</v>
      </c>
      <c r="B1728" s="11" t="s">
        <v>268</v>
      </c>
      <c r="C1728" s="3">
        <f t="shared" si="37"/>
        <v>962.8</v>
      </c>
    </row>
    <row r="1729" spans="1:3" x14ac:dyDescent="0.25">
      <c r="A1729" s="4">
        <v>5110001</v>
      </c>
      <c r="B1729" s="11" t="s">
        <v>268</v>
      </c>
      <c r="C1729" s="3">
        <f t="shared" si="37"/>
        <v>962.8</v>
      </c>
    </row>
    <row r="1730" spans="1:3" x14ac:dyDescent="0.25">
      <c r="A1730" s="4">
        <v>5110001</v>
      </c>
      <c r="B1730" s="11" t="s">
        <v>268</v>
      </c>
      <c r="C1730" s="3">
        <f t="shared" si="37"/>
        <v>962.8</v>
      </c>
    </row>
    <row r="1731" spans="1:3" x14ac:dyDescent="0.25">
      <c r="A1731" s="4">
        <v>5110001</v>
      </c>
      <c r="B1731" s="11" t="s">
        <v>268</v>
      </c>
      <c r="C1731" s="3">
        <f t="shared" si="37"/>
        <v>962.8</v>
      </c>
    </row>
    <row r="1732" spans="1:3" x14ac:dyDescent="0.25">
      <c r="A1732" s="4">
        <v>5110001</v>
      </c>
      <c r="B1732" s="11" t="s">
        <v>268</v>
      </c>
      <c r="C1732" s="3">
        <f t="shared" si="37"/>
        <v>962.8</v>
      </c>
    </row>
    <row r="1733" spans="1:3" x14ac:dyDescent="0.25">
      <c r="A1733" s="4">
        <v>5110001</v>
      </c>
      <c r="B1733" s="11" t="s">
        <v>268</v>
      </c>
      <c r="C1733" s="3">
        <f t="shared" si="37"/>
        <v>962.8</v>
      </c>
    </row>
    <row r="1734" spans="1:3" x14ac:dyDescent="0.25">
      <c r="A1734" s="4">
        <v>5110001</v>
      </c>
      <c r="B1734" s="11" t="s">
        <v>268</v>
      </c>
      <c r="C1734" s="3">
        <f t="shared" si="37"/>
        <v>962.8</v>
      </c>
    </row>
    <row r="1735" spans="1:3" x14ac:dyDescent="0.25">
      <c r="A1735" s="4">
        <v>5110001</v>
      </c>
      <c r="B1735" s="11" t="s">
        <v>268</v>
      </c>
      <c r="C1735" s="3">
        <f t="shared" si="37"/>
        <v>962.8</v>
      </c>
    </row>
    <row r="1736" spans="1:3" x14ac:dyDescent="0.25">
      <c r="A1736" s="4">
        <v>5110001</v>
      </c>
      <c r="B1736" s="11" t="s">
        <v>268</v>
      </c>
      <c r="C1736" s="3">
        <f t="shared" si="37"/>
        <v>962.8</v>
      </c>
    </row>
    <row r="1737" spans="1:3" x14ac:dyDescent="0.25">
      <c r="A1737" s="4">
        <v>5110001</v>
      </c>
      <c r="B1737" s="11" t="s">
        <v>268</v>
      </c>
      <c r="C1737" s="3">
        <f t="shared" si="37"/>
        <v>962.8</v>
      </c>
    </row>
    <row r="1738" spans="1:3" x14ac:dyDescent="0.25">
      <c r="A1738" s="4">
        <v>5110001</v>
      </c>
      <c r="B1738" s="11" t="s">
        <v>268</v>
      </c>
      <c r="C1738" s="3">
        <f t="shared" si="37"/>
        <v>962.8</v>
      </c>
    </row>
    <row r="1739" spans="1:3" x14ac:dyDescent="0.25">
      <c r="A1739" s="4">
        <v>5110001</v>
      </c>
      <c r="B1739" s="11" t="s">
        <v>268</v>
      </c>
      <c r="C1739" s="3">
        <f t="shared" ref="C1739" si="38">830*1.16</f>
        <v>962.8</v>
      </c>
    </row>
    <row r="1740" spans="1:3" x14ac:dyDescent="0.25">
      <c r="A1740" s="4">
        <v>5110001</v>
      </c>
      <c r="B1740" s="2" t="s">
        <v>7</v>
      </c>
      <c r="C1740" s="3">
        <f t="shared" ref="C1740:C1787" si="39">310*1.15</f>
        <v>356.5</v>
      </c>
    </row>
    <row r="1741" spans="1:3" x14ac:dyDescent="0.25">
      <c r="A1741" s="4">
        <v>5110001</v>
      </c>
      <c r="B1741" s="2" t="s">
        <v>7</v>
      </c>
      <c r="C1741" s="3">
        <f t="shared" si="39"/>
        <v>356.5</v>
      </c>
    </row>
    <row r="1742" spans="1:3" x14ac:dyDescent="0.25">
      <c r="A1742" s="4">
        <v>5110001</v>
      </c>
      <c r="B1742" s="2" t="s">
        <v>7</v>
      </c>
      <c r="C1742" s="3">
        <f t="shared" si="39"/>
        <v>356.5</v>
      </c>
    </row>
    <row r="1743" spans="1:3" x14ac:dyDescent="0.25">
      <c r="A1743" s="4">
        <v>5110001</v>
      </c>
      <c r="B1743" s="2" t="s">
        <v>7</v>
      </c>
      <c r="C1743" s="3">
        <f t="shared" si="39"/>
        <v>356.5</v>
      </c>
    </row>
    <row r="1744" spans="1:3" x14ac:dyDescent="0.25">
      <c r="A1744" s="4">
        <v>5110001</v>
      </c>
      <c r="B1744" s="2" t="s">
        <v>7</v>
      </c>
      <c r="C1744" s="3">
        <f t="shared" si="39"/>
        <v>356.5</v>
      </c>
    </row>
    <row r="1745" spans="1:3" x14ac:dyDescent="0.25">
      <c r="A1745" s="4">
        <v>5110001</v>
      </c>
      <c r="B1745" s="2" t="s">
        <v>7</v>
      </c>
      <c r="C1745" s="3">
        <f t="shared" si="39"/>
        <v>356.5</v>
      </c>
    </row>
    <row r="1746" spans="1:3" x14ac:dyDescent="0.25">
      <c r="A1746" s="4">
        <v>5110001</v>
      </c>
      <c r="B1746" s="2" t="s">
        <v>7</v>
      </c>
      <c r="C1746" s="3">
        <f t="shared" si="39"/>
        <v>356.5</v>
      </c>
    </row>
    <row r="1747" spans="1:3" x14ac:dyDescent="0.25">
      <c r="A1747" s="4">
        <v>5110001</v>
      </c>
      <c r="B1747" s="2" t="s">
        <v>7</v>
      </c>
      <c r="C1747" s="3">
        <f t="shared" si="39"/>
        <v>356.5</v>
      </c>
    </row>
    <row r="1748" spans="1:3" x14ac:dyDescent="0.25">
      <c r="A1748" s="4">
        <v>5110001</v>
      </c>
      <c r="B1748" s="2" t="s">
        <v>7</v>
      </c>
      <c r="C1748" s="3">
        <f t="shared" si="39"/>
        <v>356.5</v>
      </c>
    </row>
    <row r="1749" spans="1:3" x14ac:dyDescent="0.25">
      <c r="A1749" s="4">
        <v>5110001</v>
      </c>
      <c r="B1749" s="2" t="s">
        <v>7</v>
      </c>
      <c r="C1749" s="3">
        <f t="shared" si="39"/>
        <v>356.5</v>
      </c>
    </row>
    <row r="1750" spans="1:3" x14ac:dyDescent="0.25">
      <c r="A1750" s="4">
        <v>5110001</v>
      </c>
      <c r="B1750" s="2" t="s">
        <v>7</v>
      </c>
      <c r="C1750" s="3">
        <f t="shared" si="39"/>
        <v>356.5</v>
      </c>
    </row>
    <row r="1751" spans="1:3" x14ac:dyDescent="0.25">
      <c r="A1751" s="4">
        <v>5110001</v>
      </c>
      <c r="B1751" s="2" t="s">
        <v>7</v>
      </c>
      <c r="C1751" s="3">
        <f t="shared" si="39"/>
        <v>356.5</v>
      </c>
    </row>
    <row r="1752" spans="1:3" x14ac:dyDescent="0.25">
      <c r="A1752" s="4">
        <v>5110001</v>
      </c>
      <c r="B1752" s="2" t="s">
        <v>7</v>
      </c>
      <c r="C1752" s="3">
        <f t="shared" si="39"/>
        <v>356.5</v>
      </c>
    </row>
    <row r="1753" spans="1:3" x14ac:dyDescent="0.25">
      <c r="A1753" s="4">
        <v>5110001</v>
      </c>
      <c r="B1753" s="2" t="s">
        <v>7</v>
      </c>
      <c r="C1753" s="3">
        <f t="shared" si="39"/>
        <v>356.5</v>
      </c>
    </row>
    <row r="1754" spans="1:3" x14ac:dyDescent="0.25">
      <c r="A1754" s="4">
        <v>5110001</v>
      </c>
      <c r="B1754" s="2" t="s">
        <v>7</v>
      </c>
      <c r="C1754" s="3">
        <f t="shared" si="39"/>
        <v>356.5</v>
      </c>
    </row>
    <row r="1755" spans="1:3" x14ac:dyDescent="0.25">
      <c r="A1755" s="4">
        <v>5110001</v>
      </c>
      <c r="B1755" s="2" t="s">
        <v>7</v>
      </c>
      <c r="C1755" s="3">
        <f t="shared" si="39"/>
        <v>356.5</v>
      </c>
    </row>
    <row r="1756" spans="1:3" x14ac:dyDescent="0.25">
      <c r="A1756" s="4">
        <v>5110001</v>
      </c>
      <c r="B1756" s="2" t="s">
        <v>7</v>
      </c>
      <c r="C1756" s="3">
        <f t="shared" si="39"/>
        <v>356.5</v>
      </c>
    </row>
    <row r="1757" spans="1:3" x14ac:dyDescent="0.25">
      <c r="A1757" s="4">
        <v>5110001</v>
      </c>
      <c r="B1757" s="2" t="s">
        <v>7</v>
      </c>
      <c r="C1757" s="3">
        <f t="shared" si="39"/>
        <v>356.5</v>
      </c>
    </row>
    <row r="1758" spans="1:3" x14ac:dyDescent="0.25">
      <c r="A1758" s="4">
        <v>5110001</v>
      </c>
      <c r="B1758" s="2" t="s">
        <v>7</v>
      </c>
      <c r="C1758" s="3">
        <f t="shared" si="39"/>
        <v>356.5</v>
      </c>
    </row>
    <row r="1759" spans="1:3" x14ac:dyDescent="0.25">
      <c r="A1759" s="4">
        <v>5110001</v>
      </c>
      <c r="B1759" s="2" t="s">
        <v>7</v>
      </c>
      <c r="C1759" s="3">
        <f t="shared" si="39"/>
        <v>356.5</v>
      </c>
    </row>
    <row r="1760" spans="1:3" x14ac:dyDescent="0.25">
      <c r="A1760" s="4">
        <v>5110001</v>
      </c>
      <c r="B1760" s="2" t="s">
        <v>7</v>
      </c>
      <c r="C1760" s="3">
        <f t="shared" si="39"/>
        <v>356.5</v>
      </c>
    </row>
    <row r="1761" spans="1:3" x14ac:dyDescent="0.25">
      <c r="A1761" s="4">
        <v>5110001</v>
      </c>
      <c r="B1761" s="2" t="s">
        <v>7</v>
      </c>
      <c r="C1761" s="3">
        <f t="shared" si="39"/>
        <v>356.5</v>
      </c>
    </row>
    <row r="1762" spans="1:3" x14ac:dyDescent="0.25">
      <c r="A1762" s="4">
        <v>5110001</v>
      </c>
      <c r="B1762" s="2" t="s">
        <v>7</v>
      </c>
      <c r="C1762" s="3">
        <f t="shared" si="39"/>
        <v>356.5</v>
      </c>
    </row>
    <row r="1763" spans="1:3" x14ac:dyDescent="0.25">
      <c r="A1763" s="4">
        <v>5110001</v>
      </c>
      <c r="B1763" s="2" t="s">
        <v>7</v>
      </c>
      <c r="C1763" s="3">
        <f t="shared" si="39"/>
        <v>356.5</v>
      </c>
    </row>
    <row r="1764" spans="1:3" x14ac:dyDescent="0.25">
      <c r="A1764" s="4">
        <v>5110001</v>
      </c>
      <c r="B1764" s="2" t="s">
        <v>7</v>
      </c>
      <c r="C1764" s="3">
        <f t="shared" si="39"/>
        <v>356.5</v>
      </c>
    </row>
    <row r="1765" spans="1:3" x14ac:dyDescent="0.25">
      <c r="A1765" s="4">
        <v>5110001</v>
      </c>
      <c r="B1765" s="2" t="s">
        <v>7</v>
      </c>
      <c r="C1765" s="3">
        <f t="shared" si="39"/>
        <v>356.5</v>
      </c>
    </row>
    <row r="1766" spans="1:3" x14ac:dyDescent="0.25">
      <c r="A1766" s="4">
        <v>5110001</v>
      </c>
      <c r="B1766" s="2" t="s">
        <v>7</v>
      </c>
      <c r="C1766" s="3">
        <f t="shared" si="39"/>
        <v>356.5</v>
      </c>
    </row>
    <row r="1767" spans="1:3" x14ac:dyDescent="0.25">
      <c r="A1767" s="4">
        <v>5110001</v>
      </c>
      <c r="B1767" s="2" t="s">
        <v>7</v>
      </c>
      <c r="C1767" s="3">
        <f t="shared" si="39"/>
        <v>356.5</v>
      </c>
    </row>
    <row r="1768" spans="1:3" x14ac:dyDescent="0.25">
      <c r="A1768" s="4">
        <v>5110001</v>
      </c>
      <c r="B1768" s="2" t="s">
        <v>7</v>
      </c>
      <c r="C1768" s="3">
        <f t="shared" si="39"/>
        <v>356.5</v>
      </c>
    </row>
    <row r="1769" spans="1:3" x14ac:dyDescent="0.25">
      <c r="A1769" s="4">
        <v>5110001</v>
      </c>
      <c r="B1769" s="2" t="s">
        <v>7</v>
      </c>
      <c r="C1769" s="3">
        <f t="shared" si="39"/>
        <v>356.5</v>
      </c>
    </row>
    <row r="1770" spans="1:3" x14ac:dyDescent="0.25">
      <c r="A1770" s="4">
        <v>5110001</v>
      </c>
      <c r="B1770" s="2" t="s">
        <v>7</v>
      </c>
      <c r="C1770" s="3">
        <f t="shared" si="39"/>
        <v>356.5</v>
      </c>
    </row>
    <row r="1771" spans="1:3" x14ac:dyDescent="0.25">
      <c r="A1771" s="4">
        <v>5110001</v>
      </c>
      <c r="B1771" s="2" t="s">
        <v>7</v>
      </c>
      <c r="C1771" s="3">
        <f t="shared" si="39"/>
        <v>356.5</v>
      </c>
    </row>
    <row r="1772" spans="1:3" x14ac:dyDescent="0.25">
      <c r="A1772" s="4">
        <v>5110001</v>
      </c>
      <c r="B1772" s="2" t="s">
        <v>7</v>
      </c>
      <c r="C1772" s="3">
        <f t="shared" si="39"/>
        <v>356.5</v>
      </c>
    </row>
    <row r="1773" spans="1:3" x14ac:dyDescent="0.25">
      <c r="A1773" s="4">
        <v>5110001</v>
      </c>
      <c r="B1773" s="2" t="s">
        <v>7</v>
      </c>
      <c r="C1773" s="3">
        <f t="shared" si="39"/>
        <v>356.5</v>
      </c>
    </row>
    <row r="1774" spans="1:3" x14ac:dyDescent="0.25">
      <c r="A1774" s="4">
        <v>5110001</v>
      </c>
      <c r="B1774" s="2" t="s">
        <v>7</v>
      </c>
      <c r="C1774" s="3">
        <f t="shared" si="39"/>
        <v>356.5</v>
      </c>
    </row>
    <row r="1775" spans="1:3" x14ac:dyDescent="0.25">
      <c r="A1775" s="4">
        <v>5110001</v>
      </c>
      <c r="B1775" s="2" t="s">
        <v>7</v>
      </c>
      <c r="C1775" s="3">
        <f t="shared" si="39"/>
        <v>356.5</v>
      </c>
    </row>
    <row r="1776" spans="1:3" x14ac:dyDescent="0.25">
      <c r="A1776" s="4">
        <v>5110001</v>
      </c>
      <c r="B1776" s="2" t="s">
        <v>7</v>
      </c>
      <c r="C1776" s="3">
        <f t="shared" si="39"/>
        <v>356.5</v>
      </c>
    </row>
    <row r="1777" spans="1:3" x14ac:dyDescent="0.25">
      <c r="A1777" s="4">
        <v>5110001</v>
      </c>
      <c r="B1777" s="2" t="s">
        <v>7</v>
      </c>
      <c r="C1777" s="3">
        <f t="shared" si="39"/>
        <v>356.5</v>
      </c>
    </row>
    <row r="1778" spans="1:3" x14ac:dyDescent="0.25">
      <c r="A1778" s="4">
        <v>5110001</v>
      </c>
      <c r="B1778" s="2" t="s">
        <v>7</v>
      </c>
      <c r="C1778" s="3">
        <f t="shared" si="39"/>
        <v>356.5</v>
      </c>
    </row>
    <row r="1779" spans="1:3" x14ac:dyDescent="0.25">
      <c r="A1779" s="4">
        <v>5110001</v>
      </c>
      <c r="B1779" s="2" t="s">
        <v>7</v>
      </c>
      <c r="C1779" s="3">
        <f t="shared" si="39"/>
        <v>356.5</v>
      </c>
    </row>
    <row r="1780" spans="1:3" x14ac:dyDescent="0.25">
      <c r="A1780" s="4">
        <v>5110001</v>
      </c>
      <c r="B1780" s="2" t="s">
        <v>7</v>
      </c>
      <c r="C1780" s="3">
        <f t="shared" si="39"/>
        <v>356.5</v>
      </c>
    </row>
    <row r="1781" spans="1:3" x14ac:dyDescent="0.25">
      <c r="A1781" s="4">
        <v>5110001</v>
      </c>
      <c r="B1781" s="2" t="s">
        <v>7</v>
      </c>
      <c r="C1781" s="3">
        <f t="shared" si="39"/>
        <v>356.5</v>
      </c>
    </row>
    <row r="1782" spans="1:3" x14ac:dyDescent="0.25">
      <c r="A1782" s="4">
        <v>5110001</v>
      </c>
      <c r="B1782" s="2" t="s">
        <v>7</v>
      </c>
      <c r="C1782" s="3">
        <f t="shared" si="39"/>
        <v>356.5</v>
      </c>
    </row>
    <row r="1783" spans="1:3" x14ac:dyDescent="0.25">
      <c r="A1783" s="4">
        <v>5110001</v>
      </c>
      <c r="B1783" s="2" t="s">
        <v>7</v>
      </c>
      <c r="C1783" s="3">
        <f t="shared" si="39"/>
        <v>356.5</v>
      </c>
    </row>
    <row r="1784" spans="1:3" x14ac:dyDescent="0.25">
      <c r="A1784" s="4">
        <v>5110001</v>
      </c>
      <c r="B1784" s="2" t="s">
        <v>7</v>
      </c>
      <c r="C1784" s="3">
        <f t="shared" si="39"/>
        <v>356.5</v>
      </c>
    </row>
    <row r="1785" spans="1:3" x14ac:dyDescent="0.25">
      <c r="A1785" s="4">
        <v>5110001</v>
      </c>
      <c r="B1785" s="2" t="s">
        <v>7</v>
      </c>
      <c r="C1785" s="3">
        <f t="shared" si="39"/>
        <v>356.5</v>
      </c>
    </row>
    <row r="1786" spans="1:3" x14ac:dyDescent="0.25">
      <c r="A1786" s="4">
        <v>5110001</v>
      </c>
      <c r="B1786" s="2" t="s">
        <v>7</v>
      </c>
      <c r="C1786" s="3">
        <f t="shared" si="39"/>
        <v>356.5</v>
      </c>
    </row>
    <row r="1787" spans="1:3" x14ac:dyDescent="0.25">
      <c r="A1787" s="4">
        <v>5110001</v>
      </c>
      <c r="B1787" s="2" t="s">
        <v>7</v>
      </c>
      <c r="C1787" s="3">
        <f t="shared" si="39"/>
        <v>356.5</v>
      </c>
    </row>
    <row r="1788" spans="1:3" x14ac:dyDescent="0.25">
      <c r="A1788" s="4">
        <v>5110001</v>
      </c>
      <c r="B1788" s="2" t="s">
        <v>276</v>
      </c>
      <c r="C1788" s="3">
        <v>800</v>
      </c>
    </row>
    <row r="1789" spans="1:3" x14ac:dyDescent="0.25">
      <c r="A1789" s="4">
        <v>5110001</v>
      </c>
      <c r="B1789" s="2" t="s">
        <v>356</v>
      </c>
      <c r="C1789" s="3">
        <f>26477.21*1.15</f>
        <v>30448.791499999996</v>
      </c>
    </row>
    <row r="1790" spans="1:3" x14ac:dyDescent="0.25">
      <c r="A1790" s="4">
        <v>5110001</v>
      </c>
      <c r="B1790" s="2" t="s">
        <v>356</v>
      </c>
      <c r="C1790" s="3">
        <f t="shared" ref="C1790:C1792" si="40">26477.21*1.15</f>
        <v>30448.791499999996</v>
      </c>
    </row>
    <row r="1791" spans="1:3" x14ac:dyDescent="0.25">
      <c r="A1791" s="4">
        <v>5110001</v>
      </c>
      <c r="B1791" s="2" t="s">
        <v>356</v>
      </c>
      <c r="C1791" s="3">
        <f t="shared" si="40"/>
        <v>30448.791499999996</v>
      </c>
    </row>
    <row r="1792" spans="1:3" x14ac:dyDescent="0.25">
      <c r="A1792" s="4">
        <v>5110001</v>
      </c>
      <c r="B1792" s="2" t="s">
        <v>356</v>
      </c>
      <c r="C1792" s="3">
        <f t="shared" si="40"/>
        <v>30448.791499999996</v>
      </c>
    </row>
    <row r="1793" spans="1:3" x14ac:dyDescent="0.25">
      <c r="A1793" s="4">
        <v>5110001</v>
      </c>
      <c r="B1793" s="2" t="s">
        <v>358</v>
      </c>
      <c r="C1793" s="3">
        <v>14093.71</v>
      </c>
    </row>
    <row r="1794" spans="1:3" x14ac:dyDescent="0.25">
      <c r="A1794" s="4">
        <v>5110001</v>
      </c>
      <c r="B1794" s="2" t="s">
        <v>359</v>
      </c>
      <c r="C1794" s="3">
        <v>8125.9</v>
      </c>
    </row>
    <row r="1795" spans="1:3" x14ac:dyDescent="0.25">
      <c r="A1795" s="4">
        <v>5110001</v>
      </c>
      <c r="B1795" s="2" t="s">
        <v>360</v>
      </c>
      <c r="C1795" s="3">
        <v>8125.9</v>
      </c>
    </row>
    <row r="1796" spans="1:3" x14ac:dyDescent="0.25">
      <c r="A1796" s="4">
        <v>5110001</v>
      </c>
      <c r="B1796" s="2" t="s">
        <v>49</v>
      </c>
      <c r="C1796" s="3">
        <v>833.74999999999989</v>
      </c>
    </row>
    <row r="1797" spans="1:3" x14ac:dyDescent="0.25">
      <c r="A1797" s="4">
        <v>5110001</v>
      </c>
      <c r="B1797" s="11" t="s">
        <v>67</v>
      </c>
      <c r="C1797" s="5">
        <v>3700</v>
      </c>
    </row>
    <row r="1798" spans="1:3" x14ac:dyDescent="0.25">
      <c r="A1798" s="4">
        <v>5110001</v>
      </c>
      <c r="B1798" s="11" t="s">
        <v>191</v>
      </c>
      <c r="C1798" s="5">
        <v>3700.0055999999995</v>
      </c>
    </row>
    <row r="1799" spans="1:3" x14ac:dyDescent="0.25">
      <c r="A1799" s="4">
        <v>5290001</v>
      </c>
      <c r="B1799" s="2" t="s">
        <v>31</v>
      </c>
      <c r="C1799" s="3">
        <v>24497.518499999998</v>
      </c>
    </row>
    <row r="1800" spans="1:3" x14ac:dyDescent="0.25">
      <c r="A1800" s="4">
        <v>5310001</v>
      </c>
      <c r="B1800" s="2" t="s">
        <v>157</v>
      </c>
      <c r="C1800" s="3">
        <v>16820</v>
      </c>
    </row>
    <row r="1801" spans="1:3" x14ac:dyDescent="0.25">
      <c r="A1801" s="6">
        <v>5110001</v>
      </c>
      <c r="B1801" s="7" t="s">
        <v>673</v>
      </c>
      <c r="C1801" s="8">
        <v>2300</v>
      </c>
    </row>
    <row r="1802" spans="1:3" x14ac:dyDescent="0.25">
      <c r="A1802" s="6">
        <v>5310001</v>
      </c>
      <c r="B1802" s="2" t="s">
        <v>723</v>
      </c>
      <c r="C1802" s="9">
        <v>8874</v>
      </c>
    </row>
    <row r="1803" spans="1:3" x14ac:dyDescent="0.25">
      <c r="A1803" s="6">
        <v>5110001</v>
      </c>
      <c r="B1803" s="2" t="s">
        <v>753</v>
      </c>
      <c r="C1803" s="3">
        <v>25867</v>
      </c>
    </row>
    <row r="1804" spans="1:3" x14ac:dyDescent="0.25">
      <c r="A1804" s="4">
        <v>5110001</v>
      </c>
      <c r="B1804" s="2" t="s">
        <v>8</v>
      </c>
      <c r="C1804" s="3">
        <f t="shared" ref="C1804:C1819" si="41">440*1.15</f>
        <v>505.99999999999994</v>
      </c>
    </row>
    <row r="1805" spans="1:3" x14ac:dyDescent="0.25">
      <c r="A1805" s="4">
        <v>5110001</v>
      </c>
      <c r="B1805" s="2" t="s">
        <v>8</v>
      </c>
      <c r="C1805" s="3">
        <f t="shared" si="41"/>
        <v>505.99999999999994</v>
      </c>
    </row>
    <row r="1806" spans="1:3" x14ac:dyDescent="0.25">
      <c r="A1806" s="4">
        <v>5110001</v>
      </c>
      <c r="B1806" s="2" t="s">
        <v>8</v>
      </c>
      <c r="C1806" s="3">
        <f t="shared" si="41"/>
        <v>505.99999999999994</v>
      </c>
    </row>
    <row r="1807" spans="1:3" x14ac:dyDescent="0.25">
      <c r="A1807" s="4">
        <v>5110001</v>
      </c>
      <c r="B1807" s="2" t="s">
        <v>8</v>
      </c>
      <c r="C1807" s="3">
        <f t="shared" si="41"/>
        <v>505.99999999999994</v>
      </c>
    </row>
    <row r="1808" spans="1:3" x14ac:dyDescent="0.25">
      <c r="A1808" s="4">
        <v>5110001</v>
      </c>
      <c r="B1808" s="2" t="s">
        <v>8</v>
      </c>
      <c r="C1808" s="3">
        <f t="shared" si="41"/>
        <v>505.99999999999994</v>
      </c>
    </row>
    <row r="1809" spans="1:3" x14ac:dyDescent="0.25">
      <c r="A1809" s="4">
        <v>5110001</v>
      </c>
      <c r="B1809" s="2" t="s">
        <v>8</v>
      </c>
      <c r="C1809" s="3">
        <f t="shared" si="41"/>
        <v>505.99999999999994</v>
      </c>
    </row>
    <row r="1810" spans="1:3" x14ac:dyDescent="0.25">
      <c r="A1810" s="4">
        <v>5110001</v>
      </c>
      <c r="B1810" s="2" t="s">
        <v>8</v>
      </c>
      <c r="C1810" s="3">
        <f t="shared" si="41"/>
        <v>505.99999999999994</v>
      </c>
    </row>
    <row r="1811" spans="1:3" x14ac:dyDescent="0.25">
      <c r="A1811" s="4">
        <v>5110001</v>
      </c>
      <c r="B1811" s="2" t="s">
        <v>8</v>
      </c>
      <c r="C1811" s="3">
        <f t="shared" si="41"/>
        <v>505.99999999999994</v>
      </c>
    </row>
    <row r="1812" spans="1:3" x14ac:dyDescent="0.25">
      <c r="A1812" s="4">
        <v>5110001</v>
      </c>
      <c r="B1812" s="2" t="s">
        <v>8</v>
      </c>
      <c r="C1812" s="3">
        <f t="shared" si="41"/>
        <v>505.99999999999994</v>
      </c>
    </row>
    <row r="1813" spans="1:3" x14ac:dyDescent="0.25">
      <c r="A1813" s="4">
        <v>5110001</v>
      </c>
      <c r="B1813" s="2" t="s">
        <v>8</v>
      </c>
      <c r="C1813" s="3">
        <f t="shared" si="41"/>
        <v>505.99999999999994</v>
      </c>
    </row>
    <row r="1814" spans="1:3" x14ac:dyDescent="0.25">
      <c r="A1814" s="4">
        <v>5110001</v>
      </c>
      <c r="B1814" s="2" t="s">
        <v>8</v>
      </c>
      <c r="C1814" s="3">
        <f t="shared" si="41"/>
        <v>505.99999999999994</v>
      </c>
    </row>
    <row r="1815" spans="1:3" x14ac:dyDescent="0.25">
      <c r="A1815" s="4">
        <v>5110001</v>
      </c>
      <c r="B1815" s="2" t="s">
        <v>8</v>
      </c>
      <c r="C1815" s="3">
        <f t="shared" si="41"/>
        <v>505.99999999999994</v>
      </c>
    </row>
    <row r="1816" spans="1:3" x14ac:dyDescent="0.25">
      <c r="A1816" s="4">
        <v>5110001</v>
      </c>
      <c r="B1816" s="2" t="s">
        <v>8</v>
      </c>
      <c r="C1816" s="3">
        <f t="shared" si="41"/>
        <v>505.99999999999994</v>
      </c>
    </row>
    <row r="1817" spans="1:3" x14ac:dyDescent="0.25">
      <c r="A1817" s="4">
        <v>5110001</v>
      </c>
      <c r="B1817" s="2" t="s">
        <v>8</v>
      </c>
      <c r="C1817" s="3">
        <f t="shared" si="41"/>
        <v>505.99999999999994</v>
      </c>
    </row>
    <row r="1818" spans="1:3" x14ac:dyDescent="0.25">
      <c r="A1818" s="4">
        <v>5110001</v>
      </c>
      <c r="B1818" s="2" t="s">
        <v>8</v>
      </c>
      <c r="C1818" s="3">
        <f t="shared" si="41"/>
        <v>505.99999999999994</v>
      </c>
    </row>
    <row r="1819" spans="1:3" x14ac:dyDescent="0.25">
      <c r="A1819" s="4">
        <v>5110001</v>
      </c>
      <c r="B1819" s="2" t="s">
        <v>8</v>
      </c>
      <c r="C1819" s="3">
        <f t="shared" si="41"/>
        <v>505.99999999999994</v>
      </c>
    </row>
    <row r="1820" spans="1:3" x14ac:dyDescent="0.25">
      <c r="A1820" s="4">
        <v>5110001</v>
      </c>
      <c r="B1820" s="2" t="s">
        <v>357</v>
      </c>
      <c r="C1820" s="3">
        <v>14189.435999999998</v>
      </c>
    </row>
    <row r="1821" spans="1:3" x14ac:dyDescent="0.25">
      <c r="A1821" s="4">
        <v>5110001</v>
      </c>
      <c r="B1821" s="2" t="s">
        <v>485</v>
      </c>
      <c r="C1821" s="3">
        <v>3151</v>
      </c>
    </row>
    <row r="1822" spans="1:3" x14ac:dyDescent="0.25">
      <c r="A1822" s="4">
        <v>5110001</v>
      </c>
      <c r="B1822" s="2" t="s">
        <v>485</v>
      </c>
      <c r="C1822" s="3">
        <v>3151</v>
      </c>
    </row>
    <row r="1823" spans="1:3" x14ac:dyDescent="0.25">
      <c r="A1823" s="4">
        <v>5110001</v>
      </c>
      <c r="B1823" s="2" t="s">
        <v>485</v>
      </c>
      <c r="C1823" s="3">
        <v>3151</v>
      </c>
    </row>
    <row r="1824" spans="1:3" x14ac:dyDescent="0.25">
      <c r="A1824" s="4">
        <v>5110001</v>
      </c>
      <c r="B1824" s="2" t="s">
        <v>485</v>
      </c>
      <c r="C1824" s="3">
        <v>3151</v>
      </c>
    </row>
    <row r="1825" spans="1:3" x14ac:dyDescent="0.25">
      <c r="A1825" s="4">
        <v>5110001</v>
      </c>
      <c r="B1825" s="2" t="s">
        <v>485</v>
      </c>
      <c r="C1825" s="3">
        <v>3151</v>
      </c>
    </row>
    <row r="1826" spans="1:3" x14ac:dyDescent="0.25">
      <c r="A1826" s="4">
        <v>5110001</v>
      </c>
      <c r="B1826" s="2" t="s">
        <v>485</v>
      </c>
      <c r="C1826" s="3">
        <v>3151</v>
      </c>
    </row>
    <row r="1827" spans="1:3" x14ac:dyDescent="0.25">
      <c r="A1827" s="4">
        <v>5110001</v>
      </c>
      <c r="B1827" s="2" t="s">
        <v>485</v>
      </c>
      <c r="C1827" s="3">
        <v>3151</v>
      </c>
    </row>
    <row r="1828" spans="1:3" x14ac:dyDescent="0.25">
      <c r="A1828" s="4">
        <v>5110001</v>
      </c>
      <c r="B1828" s="2" t="s">
        <v>485</v>
      </c>
      <c r="C1828" s="3">
        <v>3151</v>
      </c>
    </row>
    <row r="1829" spans="1:3" x14ac:dyDescent="0.25">
      <c r="A1829" s="4">
        <v>5110001</v>
      </c>
      <c r="B1829" s="11" t="s">
        <v>128</v>
      </c>
      <c r="C1829" s="5">
        <v>1949.32</v>
      </c>
    </row>
    <row r="1830" spans="1:3" x14ac:dyDescent="0.25">
      <c r="A1830" s="4">
        <v>5110001</v>
      </c>
      <c r="B1830" s="11" t="s">
        <v>128</v>
      </c>
      <c r="C1830" s="5">
        <v>1949.32</v>
      </c>
    </row>
    <row r="1831" spans="1:3" x14ac:dyDescent="0.25">
      <c r="A1831" s="4">
        <v>5110001</v>
      </c>
      <c r="B1831" s="11" t="s">
        <v>128</v>
      </c>
      <c r="C1831" s="5">
        <v>1949.32</v>
      </c>
    </row>
    <row r="1832" spans="1:3" x14ac:dyDescent="0.25">
      <c r="A1832" s="4">
        <v>5110001</v>
      </c>
      <c r="B1832" s="11" t="s">
        <v>128</v>
      </c>
      <c r="C1832" s="5">
        <v>1949.32</v>
      </c>
    </row>
    <row r="1833" spans="1:3" x14ac:dyDescent="0.25">
      <c r="A1833" s="4">
        <v>5110001</v>
      </c>
      <c r="B1833" s="11" t="s">
        <v>128</v>
      </c>
      <c r="C1833" s="5">
        <v>1949.32</v>
      </c>
    </row>
    <row r="1834" spans="1:3" x14ac:dyDescent="0.25">
      <c r="A1834" s="4">
        <v>5110001</v>
      </c>
      <c r="B1834" s="11" t="s">
        <v>128</v>
      </c>
      <c r="C1834" s="5">
        <v>1949.32</v>
      </c>
    </row>
    <row r="1835" spans="1:3" x14ac:dyDescent="0.25">
      <c r="A1835" s="4">
        <v>5110001</v>
      </c>
      <c r="B1835" s="11" t="s">
        <v>128</v>
      </c>
      <c r="C1835" s="5">
        <v>1949.32</v>
      </c>
    </row>
    <row r="1836" spans="1:3" x14ac:dyDescent="0.25">
      <c r="A1836" s="4">
        <v>5290001</v>
      </c>
      <c r="B1836" s="2" t="s">
        <v>636</v>
      </c>
      <c r="C1836" s="3">
        <f>1400*1.16</f>
        <v>1624</v>
      </c>
    </row>
    <row r="1837" spans="1:3" x14ac:dyDescent="0.25">
      <c r="A1837" s="4">
        <v>5290001</v>
      </c>
      <c r="B1837" s="2" t="s">
        <v>636</v>
      </c>
      <c r="C1837" s="3">
        <f t="shared" ref="C1837:C1838" si="42">1400*1.16</f>
        <v>1624</v>
      </c>
    </row>
    <row r="1838" spans="1:3" x14ac:dyDescent="0.25">
      <c r="A1838" s="4">
        <v>5290001</v>
      </c>
      <c r="B1838" s="2" t="s">
        <v>636</v>
      </c>
      <c r="C1838" s="3">
        <f t="shared" si="42"/>
        <v>1624</v>
      </c>
    </row>
    <row r="1839" spans="1:3" x14ac:dyDescent="0.25">
      <c r="A1839" s="6">
        <v>5110053</v>
      </c>
      <c r="B1839" s="2" t="s">
        <v>818</v>
      </c>
      <c r="C1839" s="3">
        <v>1032.4000000000001</v>
      </c>
    </row>
    <row r="1840" spans="1:3" x14ac:dyDescent="0.25">
      <c r="A1840" s="6">
        <v>5110053</v>
      </c>
      <c r="B1840" s="2" t="s">
        <v>818</v>
      </c>
      <c r="C1840" s="3">
        <v>1032.4000000000001</v>
      </c>
    </row>
    <row r="1841" spans="1:3" x14ac:dyDescent="0.25">
      <c r="A1841" s="6">
        <v>5110053</v>
      </c>
      <c r="B1841" s="2" t="s">
        <v>818</v>
      </c>
      <c r="C1841" s="3">
        <v>1032.4000000000001</v>
      </c>
    </row>
    <row r="1842" spans="1:3" x14ac:dyDescent="0.25">
      <c r="A1842" s="6">
        <v>5110053</v>
      </c>
      <c r="B1842" s="2" t="s">
        <v>818</v>
      </c>
      <c r="C1842" s="3">
        <v>1032.4000000000001</v>
      </c>
    </row>
    <row r="1843" spans="1:3" x14ac:dyDescent="0.25">
      <c r="A1843" s="6">
        <v>5110053</v>
      </c>
      <c r="B1843" s="2" t="s">
        <v>818</v>
      </c>
      <c r="C1843" s="3">
        <v>1032.4000000000001</v>
      </c>
    </row>
    <row r="1844" spans="1:3" x14ac:dyDescent="0.25">
      <c r="A1844" s="6">
        <v>5110053</v>
      </c>
      <c r="B1844" s="2" t="s">
        <v>818</v>
      </c>
      <c r="C1844" s="3">
        <v>1032.4000000000001</v>
      </c>
    </row>
    <row r="1845" spans="1:3" x14ac:dyDescent="0.25">
      <c r="A1845" s="6">
        <v>5110053</v>
      </c>
      <c r="B1845" s="2" t="s">
        <v>818</v>
      </c>
      <c r="C1845" s="3">
        <v>1032.4000000000001</v>
      </c>
    </row>
    <row r="1846" spans="1:3" x14ac:dyDescent="0.25">
      <c r="A1846" s="6">
        <v>5110053</v>
      </c>
      <c r="B1846" s="2" t="s">
        <v>818</v>
      </c>
      <c r="C1846" s="3">
        <v>1032.4000000000001</v>
      </c>
    </row>
    <row r="1847" spans="1:3" ht="15.75" customHeight="1" x14ac:dyDescent="0.25">
      <c r="A1847" s="6">
        <v>5110064</v>
      </c>
      <c r="B1847" s="2" t="s">
        <v>824</v>
      </c>
      <c r="C1847" s="3">
        <v>8854.6</v>
      </c>
    </row>
    <row r="1848" spans="1:3" x14ac:dyDescent="0.25">
      <c r="A1848" s="4">
        <v>5110001</v>
      </c>
      <c r="B1848" s="2" t="s">
        <v>351</v>
      </c>
      <c r="C1848" s="3">
        <v>919.99999999999989</v>
      </c>
    </row>
    <row r="1849" spans="1:3" x14ac:dyDescent="0.25">
      <c r="A1849" s="4">
        <v>5110001</v>
      </c>
      <c r="B1849" s="2" t="s">
        <v>401</v>
      </c>
      <c r="C1849" s="3">
        <v>868.24999999999989</v>
      </c>
    </row>
    <row r="1850" spans="1:3" x14ac:dyDescent="0.25">
      <c r="A1850" s="4">
        <v>5110001</v>
      </c>
      <c r="B1850" s="2" t="s">
        <v>401</v>
      </c>
      <c r="C1850" s="3">
        <v>868.24999999999989</v>
      </c>
    </row>
    <row r="1851" spans="1:3" x14ac:dyDescent="0.25">
      <c r="A1851" s="4">
        <v>5110001</v>
      </c>
      <c r="B1851" s="2" t="s">
        <v>401</v>
      </c>
      <c r="C1851" s="3">
        <v>868.24999999999989</v>
      </c>
    </row>
    <row r="1852" spans="1:3" x14ac:dyDescent="0.25">
      <c r="A1852" s="4">
        <v>5110001</v>
      </c>
      <c r="B1852" s="2" t="s">
        <v>408</v>
      </c>
      <c r="C1852" s="3">
        <v>672.75</v>
      </c>
    </row>
    <row r="1853" spans="1:3" x14ac:dyDescent="0.25">
      <c r="A1853" s="4">
        <v>5110001</v>
      </c>
      <c r="B1853" s="11" t="s">
        <v>16</v>
      </c>
      <c r="C1853" s="5">
        <v>1609.9999999999998</v>
      </c>
    </row>
    <row r="1854" spans="1:3" x14ac:dyDescent="0.25">
      <c r="A1854" s="4">
        <v>5110001</v>
      </c>
      <c r="B1854" s="11" t="s">
        <v>16</v>
      </c>
      <c r="C1854" s="5">
        <v>1609.9999999999998</v>
      </c>
    </row>
    <row r="1855" spans="1:3" x14ac:dyDescent="0.25">
      <c r="A1855" s="4">
        <v>5110001</v>
      </c>
      <c r="B1855" s="11" t="s">
        <v>16</v>
      </c>
      <c r="C1855" s="5">
        <v>1609.9999999999998</v>
      </c>
    </row>
    <row r="1856" spans="1:3" x14ac:dyDescent="0.25">
      <c r="A1856" s="4">
        <v>5110001</v>
      </c>
      <c r="B1856" s="11" t="s">
        <v>16</v>
      </c>
      <c r="C1856" s="5">
        <v>1609.9999999999998</v>
      </c>
    </row>
    <row r="1857" spans="1:3" x14ac:dyDescent="0.25">
      <c r="A1857" s="4">
        <v>5110001</v>
      </c>
      <c r="B1857" s="11" t="s">
        <v>16</v>
      </c>
      <c r="C1857" s="5">
        <v>1609.9999999999998</v>
      </c>
    </row>
    <row r="1858" spans="1:3" x14ac:dyDescent="0.25">
      <c r="A1858" s="4">
        <v>5110001</v>
      </c>
      <c r="B1858" s="11" t="s">
        <v>16</v>
      </c>
      <c r="C1858" s="5">
        <v>1609.9999999999998</v>
      </c>
    </row>
    <row r="1859" spans="1:3" x14ac:dyDescent="0.25">
      <c r="A1859" s="4">
        <v>5110001</v>
      </c>
      <c r="B1859" s="11" t="s">
        <v>16</v>
      </c>
      <c r="C1859" s="5">
        <v>1609.9999999999998</v>
      </c>
    </row>
    <row r="1860" spans="1:3" x14ac:dyDescent="0.25">
      <c r="A1860" s="4">
        <v>5110001</v>
      </c>
      <c r="B1860" s="11" t="s">
        <v>16</v>
      </c>
      <c r="C1860" s="5">
        <v>1609.9999999999998</v>
      </c>
    </row>
    <row r="1861" spans="1:3" x14ac:dyDescent="0.25">
      <c r="A1861" s="4">
        <v>5110001</v>
      </c>
      <c r="B1861" s="11" t="s">
        <v>16</v>
      </c>
      <c r="C1861" s="5">
        <v>1609.9999999999998</v>
      </c>
    </row>
    <row r="1862" spans="1:3" x14ac:dyDescent="0.25">
      <c r="A1862" s="4">
        <v>5110001</v>
      </c>
      <c r="B1862" s="11" t="s">
        <v>16</v>
      </c>
      <c r="C1862" s="5">
        <v>1609.9999999999998</v>
      </c>
    </row>
    <row r="1863" spans="1:3" x14ac:dyDescent="0.25">
      <c r="A1863" s="4">
        <v>5110001</v>
      </c>
      <c r="B1863" s="11" t="s">
        <v>16</v>
      </c>
      <c r="C1863" s="5">
        <v>1609.9999999999998</v>
      </c>
    </row>
    <row r="1864" spans="1:3" x14ac:dyDescent="0.25">
      <c r="A1864" s="4">
        <v>5110001</v>
      </c>
      <c r="B1864" s="11" t="s">
        <v>16</v>
      </c>
      <c r="C1864" s="5">
        <v>1609.9999999999998</v>
      </c>
    </row>
    <row r="1865" spans="1:3" x14ac:dyDescent="0.25">
      <c r="A1865" s="4">
        <v>5110001</v>
      </c>
      <c r="B1865" s="2" t="s">
        <v>503</v>
      </c>
      <c r="C1865" s="3">
        <v>17268.75</v>
      </c>
    </row>
    <row r="1866" spans="1:3" x14ac:dyDescent="0.25">
      <c r="A1866" s="4">
        <v>5110001</v>
      </c>
      <c r="B1866" s="2" t="s">
        <v>503</v>
      </c>
      <c r="C1866" s="3">
        <v>17268.75</v>
      </c>
    </row>
    <row r="1867" spans="1:3" x14ac:dyDescent="0.25">
      <c r="A1867" s="4">
        <v>5110001</v>
      </c>
      <c r="B1867" s="2" t="s">
        <v>503</v>
      </c>
      <c r="C1867" s="3">
        <v>17268.75</v>
      </c>
    </row>
    <row r="1868" spans="1:3" x14ac:dyDescent="0.25">
      <c r="A1868" s="6">
        <v>5110001</v>
      </c>
      <c r="B1868" s="7" t="s">
        <v>834</v>
      </c>
      <c r="C1868" s="7">
        <v>788.8</v>
      </c>
    </row>
    <row r="1869" spans="1:3" x14ac:dyDescent="0.25">
      <c r="A1869" s="4">
        <v>5290001</v>
      </c>
      <c r="B1869" s="2" t="s">
        <v>395</v>
      </c>
      <c r="C1869" s="3">
        <v>59394.762999999999</v>
      </c>
    </row>
    <row r="1870" spans="1:3" x14ac:dyDescent="0.25">
      <c r="A1870" s="6">
        <v>5320001</v>
      </c>
      <c r="B1870" s="2" t="s">
        <v>790</v>
      </c>
      <c r="C1870" s="3">
        <v>42696.12</v>
      </c>
    </row>
    <row r="1871" spans="1:3" x14ac:dyDescent="0.25">
      <c r="A1871" s="4">
        <v>5110001</v>
      </c>
      <c r="B1871" s="2" t="s">
        <v>430</v>
      </c>
      <c r="C1871" s="3">
        <f t="shared" ref="C1871:C1900" si="43">522*1.15</f>
        <v>600.29999999999995</v>
      </c>
    </row>
    <row r="1872" spans="1:3" x14ac:dyDescent="0.25">
      <c r="A1872" s="4">
        <v>5110001</v>
      </c>
      <c r="B1872" s="2" t="s">
        <v>430</v>
      </c>
      <c r="C1872" s="3">
        <f t="shared" si="43"/>
        <v>600.29999999999995</v>
      </c>
    </row>
    <row r="1873" spans="1:3" x14ac:dyDescent="0.25">
      <c r="A1873" s="4">
        <v>5110001</v>
      </c>
      <c r="B1873" s="2" t="s">
        <v>430</v>
      </c>
      <c r="C1873" s="3">
        <f t="shared" si="43"/>
        <v>600.29999999999995</v>
      </c>
    </row>
    <row r="1874" spans="1:3" x14ac:dyDescent="0.25">
      <c r="A1874" s="4">
        <v>5110001</v>
      </c>
      <c r="B1874" s="2" t="s">
        <v>430</v>
      </c>
      <c r="C1874" s="3">
        <f t="shared" si="43"/>
        <v>600.29999999999995</v>
      </c>
    </row>
    <row r="1875" spans="1:3" x14ac:dyDescent="0.25">
      <c r="A1875" s="4">
        <v>5110001</v>
      </c>
      <c r="B1875" s="2" t="s">
        <v>430</v>
      </c>
      <c r="C1875" s="3">
        <f t="shared" si="43"/>
        <v>600.29999999999995</v>
      </c>
    </row>
    <row r="1876" spans="1:3" x14ac:dyDescent="0.25">
      <c r="A1876" s="4">
        <v>5110001</v>
      </c>
      <c r="B1876" s="2" t="s">
        <v>430</v>
      </c>
      <c r="C1876" s="3">
        <f t="shared" si="43"/>
        <v>600.29999999999995</v>
      </c>
    </row>
    <row r="1877" spans="1:3" x14ac:dyDescent="0.25">
      <c r="A1877" s="4">
        <v>5110001</v>
      </c>
      <c r="B1877" s="2" t="s">
        <v>430</v>
      </c>
      <c r="C1877" s="3">
        <f t="shared" si="43"/>
        <v>600.29999999999995</v>
      </c>
    </row>
    <row r="1878" spans="1:3" x14ac:dyDescent="0.25">
      <c r="A1878" s="4">
        <v>5110001</v>
      </c>
      <c r="B1878" s="2" t="s">
        <v>430</v>
      </c>
      <c r="C1878" s="3">
        <f t="shared" si="43"/>
        <v>600.29999999999995</v>
      </c>
    </row>
    <row r="1879" spans="1:3" x14ac:dyDescent="0.25">
      <c r="A1879" s="4">
        <v>5110001</v>
      </c>
      <c r="B1879" s="2" t="s">
        <v>430</v>
      </c>
      <c r="C1879" s="3">
        <f t="shared" si="43"/>
        <v>600.29999999999995</v>
      </c>
    </row>
    <row r="1880" spans="1:3" x14ac:dyDescent="0.25">
      <c r="A1880" s="4">
        <v>5110001</v>
      </c>
      <c r="B1880" s="2" t="s">
        <v>430</v>
      </c>
      <c r="C1880" s="3">
        <f t="shared" si="43"/>
        <v>600.29999999999995</v>
      </c>
    </row>
    <row r="1881" spans="1:3" x14ac:dyDescent="0.25">
      <c r="A1881" s="4">
        <v>5110001</v>
      </c>
      <c r="B1881" s="2" t="s">
        <v>430</v>
      </c>
      <c r="C1881" s="3">
        <f t="shared" si="43"/>
        <v>600.29999999999995</v>
      </c>
    </row>
    <row r="1882" spans="1:3" x14ac:dyDescent="0.25">
      <c r="A1882" s="4">
        <v>5110001</v>
      </c>
      <c r="B1882" s="2" t="s">
        <v>430</v>
      </c>
      <c r="C1882" s="3">
        <f t="shared" si="43"/>
        <v>600.29999999999995</v>
      </c>
    </row>
    <row r="1883" spans="1:3" x14ac:dyDescent="0.25">
      <c r="A1883" s="4">
        <v>5110001</v>
      </c>
      <c r="B1883" s="2" t="s">
        <v>430</v>
      </c>
      <c r="C1883" s="3">
        <f t="shared" si="43"/>
        <v>600.29999999999995</v>
      </c>
    </row>
    <row r="1884" spans="1:3" x14ac:dyDescent="0.25">
      <c r="A1884" s="4">
        <v>5110001</v>
      </c>
      <c r="B1884" s="2" t="s">
        <v>430</v>
      </c>
      <c r="C1884" s="3">
        <f t="shared" si="43"/>
        <v>600.29999999999995</v>
      </c>
    </row>
    <row r="1885" spans="1:3" x14ac:dyDescent="0.25">
      <c r="A1885" s="4">
        <v>5110001</v>
      </c>
      <c r="B1885" s="2" t="s">
        <v>430</v>
      </c>
      <c r="C1885" s="3">
        <f t="shared" si="43"/>
        <v>600.29999999999995</v>
      </c>
    </row>
    <row r="1886" spans="1:3" x14ac:dyDescent="0.25">
      <c r="A1886" s="4">
        <v>5110001</v>
      </c>
      <c r="B1886" s="2" t="s">
        <v>430</v>
      </c>
      <c r="C1886" s="3">
        <f t="shared" si="43"/>
        <v>600.29999999999995</v>
      </c>
    </row>
    <row r="1887" spans="1:3" x14ac:dyDescent="0.25">
      <c r="A1887" s="4">
        <v>5110001</v>
      </c>
      <c r="B1887" s="2" t="s">
        <v>430</v>
      </c>
      <c r="C1887" s="3">
        <f t="shared" si="43"/>
        <v>600.29999999999995</v>
      </c>
    </row>
    <row r="1888" spans="1:3" x14ac:dyDescent="0.25">
      <c r="A1888" s="4">
        <v>5110001</v>
      </c>
      <c r="B1888" s="2" t="s">
        <v>430</v>
      </c>
      <c r="C1888" s="3">
        <f t="shared" si="43"/>
        <v>600.29999999999995</v>
      </c>
    </row>
    <row r="1889" spans="1:3" x14ac:dyDescent="0.25">
      <c r="A1889" s="4">
        <v>5110001</v>
      </c>
      <c r="B1889" s="2" t="s">
        <v>430</v>
      </c>
      <c r="C1889" s="3">
        <f t="shared" si="43"/>
        <v>600.29999999999995</v>
      </c>
    </row>
    <row r="1890" spans="1:3" x14ac:dyDescent="0.25">
      <c r="A1890" s="4">
        <v>5110001</v>
      </c>
      <c r="B1890" s="2" t="s">
        <v>430</v>
      </c>
      <c r="C1890" s="3">
        <f t="shared" si="43"/>
        <v>600.29999999999995</v>
      </c>
    </row>
    <row r="1891" spans="1:3" x14ac:dyDescent="0.25">
      <c r="A1891" s="4">
        <v>5110001</v>
      </c>
      <c r="B1891" s="2" t="s">
        <v>430</v>
      </c>
      <c r="C1891" s="3">
        <f t="shared" si="43"/>
        <v>600.29999999999995</v>
      </c>
    </row>
    <row r="1892" spans="1:3" x14ac:dyDescent="0.25">
      <c r="A1892" s="4">
        <v>5110001</v>
      </c>
      <c r="B1892" s="2" t="s">
        <v>430</v>
      </c>
      <c r="C1892" s="3">
        <f t="shared" si="43"/>
        <v>600.29999999999995</v>
      </c>
    </row>
    <row r="1893" spans="1:3" x14ac:dyDescent="0.25">
      <c r="A1893" s="4">
        <v>5110001</v>
      </c>
      <c r="B1893" s="2" t="s">
        <v>430</v>
      </c>
      <c r="C1893" s="3">
        <f t="shared" si="43"/>
        <v>600.29999999999995</v>
      </c>
    </row>
    <row r="1894" spans="1:3" x14ac:dyDescent="0.25">
      <c r="A1894" s="4">
        <v>5110001</v>
      </c>
      <c r="B1894" s="2" t="s">
        <v>430</v>
      </c>
      <c r="C1894" s="3">
        <f t="shared" si="43"/>
        <v>600.29999999999995</v>
      </c>
    </row>
    <row r="1895" spans="1:3" x14ac:dyDescent="0.25">
      <c r="A1895" s="4">
        <v>5110001</v>
      </c>
      <c r="B1895" s="2" t="s">
        <v>430</v>
      </c>
      <c r="C1895" s="3">
        <f t="shared" si="43"/>
        <v>600.29999999999995</v>
      </c>
    </row>
    <row r="1896" spans="1:3" x14ac:dyDescent="0.25">
      <c r="A1896" s="4">
        <v>5110001</v>
      </c>
      <c r="B1896" s="2" t="s">
        <v>430</v>
      </c>
      <c r="C1896" s="3">
        <f t="shared" si="43"/>
        <v>600.29999999999995</v>
      </c>
    </row>
    <row r="1897" spans="1:3" x14ac:dyDescent="0.25">
      <c r="A1897" s="4">
        <v>5110001</v>
      </c>
      <c r="B1897" s="2" t="s">
        <v>430</v>
      </c>
      <c r="C1897" s="3">
        <f t="shared" si="43"/>
        <v>600.29999999999995</v>
      </c>
    </row>
    <row r="1898" spans="1:3" x14ac:dyDescent="0.25">
      <c r="A1898" s="4">
        <v>5110001</v>
      </c>
      <c r="B1898" s="2" t="s">
        <v>430</v>
      </c>
      <c r="C1898" s="3">
        <f t="shared" si="43"/>
        <v>600.29999999999995</v>
      </c>
    </row>
    <row r="1899" spans="1:3" x14ac:dyDescent="0.25">
      <c r="A1899" s="4">
        <v>5110001</v>
      </c>
      <c r="B1899" s="2" t="s">
        <v>430</v>
      </c>
      <c r="C1899" s="3">
        <f t="shared" si="43"/>
        <v>600.29999999999995</v>
      </c>
    </row>
    <row r="1900" spans="1:3" x14ac:dyDescent="0.25">
      <c r="A1900" s="4">
        <v>5110001</v>
      </c>
      <c r="B1900" s="2" t="s">
        <v>430</v>
      </c>
      <c r="C1900" s="3">
        <f t="shared" si="43"/>
        <v>600.29999999999995</v>
      </c>
    </row>
    <row r="1901" spans="1:3" x14ac:dyDescent="0.25">
      <c r="A1901" s="4">
        <v>5110001</v>
      </c>
      <c r="B1901" s="2" t="s">
        <v>435</v>
      </c>
      <c r="C1901" s="3">
        <v>3139.5</v>
      </c>
    </row>
    <row r="1902" spans="1:3" x14ac:dyDescent="0.25">
      <c r="A1902" s="4">
        <v>5110001</v>
      </c>
      <c r="B1902" s="11" t="s">
        <v>255</v>
      </c>
      <c r="C1902" s="3">
        <v>1426.8</v>
      </c>
    </row>
    <row r="1903" spans="1:3" x14ac:dyDescent="0.25">
      <c r="A1903" s="4">
        <v>5110001</v>
      </c>
      <c r="B1903" s="11" t="s">
        <v>255</v>
      </c>
      <c r="C1903" s="3">
        <v>1426.8</v>
      </c>
    </row>
    <row r="1904" spans="1:3" x14ac:dyDescent="0.25">
      <c r="A1904" s="4">
        <v>5110001</v>
      </c>
      <c r="B1904" s="11" t="s">
        <v>255</v>
      </c>
      <c r="C1904" s="3">
        <v>1426.8</v>
      </c>
    </row>
    <row r="1905" spans="1:3" x14ac:dyDescent="0.25">
      <c r="A1905" s="4">
        <v>5110001</v>
      </c>
      <c r="B1905" s="11" t="s">
        <v>255</v>
      </c>
      <c r="C1905" s="3">
        <v>1426.8</v>
      </c>
    </row>
    <row r="1906" spans="1:3" x14ac:dyDescent="0.25">
      <c r="A1906" s="4">
        <v>5110001</v>
      </c>
      <c r="B1906" s="11" t="s">
        <v>206</v>
      </c>
      <c r="C1906" s="3">
        <v>2923.2</v>
      </c>
    </row>
    <row r="1907" spans="1:3" x14ac:dyDescent="0.25">
      <c r="A1907" s="4">
        <v>5110001</v>
      </c>
      <c r="B1907" s="2" t="s">
        <v>163</v>
      </c>
      <c r="C1907" s="3">
        <v>1032.3999999999999</v>
      </c>
    </row>
    <row r="1908" spans="1:3" x14ac:dyDescent="0.25">
      <c r="A1908" s="4">
        <v>5110001</v>
      </c>
      <c r="B1908" s="2" t="s">
        <v>163</v>
      </c>
      <c r="C1908" s="3">
        <v>1032.3999999999999</v>
      </c>
    </row>
    <row r="1909" spans="1:3" x14ac:dyDescent="0.25">
      <c r="A1909" s="4">
        <v>5110001</v>
      </c>
      <c r="B1909" s="2" t="s">
        <v>163</v>
      </c>
      <c r="C1909" s="3">
        <v>1032.3999999999999</v>
      </c>
    </row>
    <row r="1910" spans="1:3" x14ac:dyDescent="0.25">
      <c r="A1910" s="4">
        <v>5110001</v>
      </c>
      <c r="B1910" s="2" t="s">
        <v>106</v>
      </c>
      <c r="C1910" s="3">
        <f t="shared" ref="C1910:C1933" si="44">1790*1.16</f>
        <v>2076.3999999999996</v>
      </c>
    </row>
    <row r="1911" spans="1:3" x14ac:dyDescent="0.25">
      <c r="A1911" s="4">
        <v>5110001</v>
      </c>
      <c r="B1911" s="2" t="s">
        <v>106</v>
      </c>
      <c r="C1911" s="3">
        <f t="shared" si="44"/>
        <v>2076.3999999999996</v>
      </c>
    </row>
    <row r="1912" spans="1:3" x14ac:dyDescent="0.25">
      <c r="A1912" s="4">
        <v>5110001</v>
      </c>
      <c r="B1912" s="2" t="s">
        <v>106</v>
      </c>
      <c r="C1912" s="3">
        <f t="shared" si="44"/>
        <v>2076.3999999999996</v>
      </c>
    </row>
    <row r="1913" spans="1:3" x14ac:dyDescent="0.25">
      <c r="A1913" s="4">
        <v>5110001</v>
      </c>
      <c r="B1913" s="2" t="s">
        <v>106</v>
      </c>
      <c r="C1913" s="3">
        <f t="shared" si="44"/>
        <v>2076.3999999999996</v>
      </c>
    </row>
    <row r="1914" spans="1:3" x14ac:dyDescent="0.25">
      <c r="A1914" s="4">
        <v>5110001</v>
      </c>
      <c r="B1914" s="2" t="s">
        <v>106</v>
      </c>
      <c r="C1914" s="3">
        <f t="shared" si="44"/>
        <v>2076.3999999999996</v>
      </c>
    </row>
    <row r="1915" spans="1:3" x14ac:dyDescent="0.25">
      <c r="A1915" s="4">
        <v>5110001</v>
      </c>
      <c r="B1915" s="2" t="s">
        <v>106</v>
      </c>
      <c r="C1915" s="3">
        <f t="shared" si="44"/>
        <v>2076.3999999999996</v>
      </c>
    </row>
    <row r="1916" spans="1:3" x14ac:dyDescent="0.25">
      <c r="A1916" s="4">
        <v>5110001</v>
      </c>
      <c r="B1916" s="2" t="s">
        <v>106</v>
      </c>
      <c r="C1916" s="3">
        <f t="shared" si="44"/>
        <v>2076.3999999999996</v>
      </c>
    </row>
    <row r="1917" spans="1:3" x14ac:dyDescent="0.25">
      <c r="A1917" s="4">
        <v>5110001</v>
      </c>
      <c r="B1917" s="2" t="s">
        <v>106</v>
      </c>
      <c r="C1917" s="3">
        <f t="shared" si="44"/>
        <v>2076.3999999999996</v>
      </c>
    </row>
    <row r="1918" spans="1:3" x14ac:dyDescent="0.25">
      <c r="A1918" s="4">
        <v>5110001</v>
      </c>
      <c r="B1918" s="2" t="s">
        <v>106</v>
      </c>
      <c r="C1918" s="3">
        <f t="shared" si="44"/>
        <v>2076.3999999999996</v>
      </c>
    </row>
    <row r="1919" spans="1:3" x14ac:dyDescent="0.25">
      <c r="A1919" s="4">
        <v>5110001</v>
      </c>
      <c r="B1919" s="2" t="s">
        <v>106</v>
      </c>
      <c r="C1919" s="3">
        <f t="shared" si="44"/>
        <v>2076.3999999999996</v>
      </c>
    </row>
    <row r="1920" spans="1:3" x14ac:dyDescent="0.25">
      <c r="A1920" s="4">
        <v>5110001</v>
      </c>
      <c r="B1920" s="2" t="s">
        <v>106</v>
      </c>
      <c r="C1920" s="3">
        <f t="shared" si="44"/>
        <v>2076.3999999999996</v>
      </c>
    </row>
    <row r="1921" spans="1:3" x14ac:dyDescent="0.25">
      <c r="A1921" s="4">
        <v>5110001</v>
      </c>
      <c r="B1921" s="2" t="s">
        <v>106</v>
      </c>
      <c r="C1921" s="3">
        <f t="shared" si="44"/>
        <v>2076.3999999999996</v>
      </c>
    </row>
    <row r="1922" spans="1:3" x14ac:dyDescent="0.25">
      <c r="A1922" s="4">
        <v>5110001</v>
      </c>
      <c r="B1922" s="2" t="s">
        <v>106</v>
      </c>
      <c r="C1922" s="3">
        <f t="shared" si="44"/>
        <v>2076.3999999999996</v>
      </c>
    </row>
    <row r="1923" spans="1:3" x14ac:dyDescent="0.25">
      <c r="A1923" s="4">
        <v>5110001</v>
      </c>
      <c r="B1923" s="2" t="s">
        <v>106</v>
      </c>
      <c r="C1923" s="3">
        <f t="shared" si="44"/>
        <v>2076.3999999999996</v>
      </c>
    </row>
    <row r="1924" spans="1:3" x14ac:dyDescent="0.25">
      <c r="A1924" s="4">
        <v>5110001</v>
      </c>
      <c r="B1924" s="2" t="s">
        <v>106</v>
      </c>
      <c r="C1924" s="3">
        <f t="shared" si="44"/>
        <v>2076.3999999999996</v>
      </c>
    </row>
    <row r="1925" spans="1:3" x14ac:dyDescent="0.25">
      <c r="A1925" s="4">
        <v>5110001</v>
      </c>
      <c r="B1925" s="2" t="s">
        <v>106</v>
      </c>
      <c r="C1925" s="3">
        <f t="shared" si="44"/>
        <v>2076.3999999999996</v>
      </c>
    </row>
    <row r="1926" spans="1:3" x14ac:dyDescent="0.25">
      <c r="A1926" s="4">
        <v>5110001</v>
      </c>
      <c r="B1926" s="2" t="s">
        <v>106</v>
      </c>
      <c r="C1926" s="3">
        <f t="shared" si="44"/>
        <v>2076.3999999999996</v>
      </c>
    </row>
    <row r="1927" spans="1:3" x14ac:dyDescent="0.25">
      <c r="A1927" s="4">
        <v>5110001</v>
      </c>
      <c r="B1927" s="2" t="s">
        <v>106</v>
      </c>
      <c r="C1927" s="3">
        <f t="shared" si="44"/>
        <v>2076.3999999999996</v>
      </c>
    </row>
    <row r="1928" spans="1:3" x14ac:dyDescent="0.25">
      <c r="A1928" s="4">
        <v>5110001</v>
      </c>
      <c r="B1928" s="2" t="s">
        <v>106</v>
      </c>
      <c r="C1928" s="3">
        <f t="shared" si="44"/>
        <v>2076.3999999999996</v>
      </c>
    </row>
    <row r="1929" spans="1:3" x14ac:dyDescent="0.25">
      <c r="A1929" s="4">
        <v>5110001</v>
      </c>
      <c r="B1929" s="2" t="s">
        <v>106</v>
      </c>
      <c r="C1929" s="3">
        <f t="shared" si="44"/>
        <v>2076.3999999999996</v>
      </c>
    </row>
    <row r="1930" spans="1:3" x14ac:dyDescent="0.25">
      <c r="A1930" s="4">
        <v>5110001</v>
      </c>
      <c r="B1930" s="2" t="s">
        <v>106</v>
      </c>
      <c r="C1930" s="3">
        <f t="shared" si="44"/>
        <v>2076.3999999999996</v>
      </c>
    </row>
    <row r="1931" spans="1:3" x14ac:dyDescent="0.25">
      <c r="A1931" s="4">
        <v>5110001</v>
      </c>
      <c r="B1931" s="2" t="s">
        <v>106</v>
      </c>
      <c r="C1931" s="3">
        <f t="shared" si="44"/>
        <v>2076.3999999999996</v>
      </c>
    </row>
    <row r="1932" spans="1:3" x14ac:dyDescent="0.25">
      <c r="A1932" s="4">
        <v>5110001</v>
      </c>
      <c r="B1932" s="2" t="s">
        <v>106</v>
      </c>
      <c r="C1932" s="3">
        <f t="shared" si="44"/>
        <v>2076.3999999999996</v>
      </c>
    </row>
    <row r="1933" spans="1:3" x14ac:dyDescent="0.25">
      <c r="A1933" s="4">
        <v>5110001</v>
      </c>
      <c r="B1933" s="2" t="s">
        <v>106</v>
      </c>
      <c r="C1933" s="3">
        <f t="shared" si="44"/>
        <v>2076.3999999999996</v>
      </c>
    </row>
    <row r="1934" spans="1:3" x14ac:dyDescent="0.25">
      <c r="A1934" s="4">
        <v>5110001</v>
      </c>
      <c r="B1934" s="2" t="s">
        <v>628</v>
      </c>
      <c r="C1934" s="3">
        <v>1791</v>
      </c>
    </row>
    <row r="1935" spans="1:3" x14ac:dyDescent="0.25">
      <c r="A1935" s="4">
        <v>5110001</v>
      </c>
      <c r="B1935" s="2" t="s">
        <v>628</v>
      </c>
      <c r="C1935" s="3">
        <v>1791</v>
      </c>
    </row>
    <row r="1936" spans="1:3" x14ac:dyDescent="0.25">
      <c r="A1936" s="4">
        <v>5110001</v>
      </c>
      <c r="B1936" s="2" t="s">
        <v>628</v>
      </c>
      <c r="C1936" s="3">
        <v>1791</v>
      </c>
    </row>
    <row r="1937" spans="1:3" x14ac:dyDescent="0.25">
      <c r="A1937" s="4">
        <v>5110001</v>
      </c>
      <c r="B1937" s="2" t="s">
        <v>628</v>
      </c>
      <c r="C1937" s="3">
        <v>1791</v>
      </c>
    </row>
    <row r="1938" spans="1:3" x14ac:dyDescent="0.25">
      <c r="A1938" s="4">
        <v>5110001</v>
      </c>
      <c r="B1938" s="2" t="s">
        <v>628</v>
      </c>
      <c r="C1938" s="3">
        <v>1791</v>
      </c>
    </row>
    <row r="1939" spans="1:3" x14ac:dyDescent="0.25">
      <c r="A1939" s="4">
        <v>5110001</v>
      </c>
      <c r="B1939" s="2" t="s">
        <v>628</v>
      </c>
      <c r="C1939" s="3">
        <v>1791</v>
      </c>
    </row>
    <row r="1940" spans="1:3" x14ac:dyDescent="0.25">
      <c r="A1940" s="4">
        <v>5110001</v>
      </c>
      <c r="B1940" s="2" t="s">
        <v>628</v>
      </c>
      <c r="C1940" s="3">
        <v>1791</v>
      </c>
    </row>
    <row r="1941" spans="1:3" x14ac:dyDescent="0.25">
      <c r="A1941" s="4">
        <v>5110001</v>
      </c>
      <c r="B1941" s="2" t="s">
        <v>628</v>
      </c>
      <c r="C1941" s="3">
        <v>1791</v>
      </c>
    </row>
    <row r="1942" spans="1:3" x14ac:dyDescent="0.25">
      <c r="A1942" s="4">
        <v>5110001</v>
      </c>
      <c r="B1942" s="2" t="s">
        <v>628</v>
      </c>
      <c r="C1942" s="3">
        <v>1791</v>
      </c>
    </row>
    <row r="1943" spans="1:3" x14ac:dyDescent="0.25">
      <c r="A1943" s="4">
        <v>5110001</v>
      </c>
      <c r="B1943" s="2" t="s">
        <v>628</v>
      </c>
      <c r="C1943" s="3">
        <v>1791</v>
      </c>
    </row>
    <row r="1944" spans="1:3" x14ac:dyDescent="0.25">
      <c r="A1944" s="4">
        <v>5110001</v>
      </c>
      <c r="B1944" s="2" t="s">
        <v>628</v>
      </c>
      <c r="C1944" s="3">
        <v>1791</v>
      </c>
    </row>
    <row r="1945" spans="1:3" x14ac:dyDescent="0.25">
      <c r="A1945" s="4">
        <v>5110001</v>
      </c>
      <c r="B1945" s="2" t="s">
        <v>628</v>
      </c>
      <c r="C1945" s="3">
        <v>1791</v>
      </c>
    </row>
    <row r="1946" spans="1:3" x14ac:dyDescent="0.25">
      <c r="A1946" s="4">
        <v>5110001</v>
      </c>
      <c r="B1946" s="2" t="s">
        <v>628</v>
      </c>
      <c r="C1946" s="3">
        <v>1791</v>
      </c>
    </row>
    <row r="1947" spans="1:3" x14ac:dyDescent="0.25">
      <c r="A1947" s="4">
        <v>5110001</v>
      </c>
      <c r="B1947" s="2" t="s">
        <v>628</v>
      </c>
      <c r="C1947" s="3">
        <v>1791</v>
      </c>
    </row>
    <row r="1948" spans="1:3" x14ac:dyDescent="0.25">
      <c r="A1948" s="4">
        <v>5110001</v>
      </c>
      <c r="B1948" s="2" t="s">
        <v>628</v>
      </c>
      <c r="C1948" s="3">
        <v>1791</v>
      </c>
    </row>
    <row r="1949" spans="1:3" x14ac:dyDescent="0.25">
      <c r="A1949" s="4">
        <v>5110001</v>
      </c>
      <c r="B1949" s="2" t="s">
        <v>628</v>
      </c>
      <c r="C1949" s="3">
        <v>1791</v>
      </c>
    </row>
    <row r="1950" spans="1:3" x14ac:dyDescent="0.25">
      <c r="A1950" s="4">
        <v>5110001</v>
      </c>
      <c r="B1950" s="2" t="s">
        <v>628</v>
      </c>
      <c r="C1950" s="3">
        <v>1791</v>
      </c>
    </row>
    <row r="1951" spans="1:3" x14ac:dyDescent="0.25">
      <c r="A1951" s="4">
        <v>5110001</v>
      </c>
      <c r="B1951" s="2" t="s">
        <v>628</v>
      </c>
      <c r="C1951" s="3">
        <v>1791</v>
      </c>
    </row>
    <row r="1952" spans="1:3" x14ac:dyDescent="0.25">
      <c r="A1952" s="4">
        <v>5110001</v>
      </c>
      <c r="B1952" s="2" t="s">
        <v>628</v>
      </c>
      <c r="C1952" s="3">
        <v>1791</v>
      </c>
    </row>
    <row r="1953" spans="1:3" x14ac:dyDescent="0.25">
      <c r="A1953" s="4">
        <v>5110001</v>
      </c>
      <c r="B1953" s="2" t="s">
        <v>628</v>
      </c>
      <c r="C1953" s="3">
        <v>1791</v>
      </c>
    </row>
    <row r="1954" spans="1:3" x14ac:dyDescent="0.25">
      <c r="A1954" s="4">
        <v>5110001</v>
      </c>
      <c r="B1954" s="2" t="s">
        <v>628</v>
      </c>
      <c r="C1954" s="3">
        <v>1791</v>
      </c>
    </row>
    <row r="1955" spans="1:3" x14ac:dyDescent="0.25">
      <c r="A1955" s="4">
        <v>5110001</v>
      </c>
      <c r="B1955" s="2" t="s">
        <v>628</v>
      </c>
      <c r="C1955" s="3">
        <v>1791</v>
      </c>
    </row>
    <row r="1956" spans="1:3" x14ac:dyDescent="0.25">
      <c r="A1956" s="4">
        <v>5110001</v>
      </c>
      <c r="B1956" s="2" t="s">
        <v>628</v>
      </c>
      <c r="C1956" s="3">
        <v>1791</v>
      </c>
    </row>
    <row r="1957" spans="1:3" x14ac:dyDescent="0.25">
      <c r="A1957" s="4">
        <v>5110001</v>
      </c>
      <c r="B1957" s="2" t="s">
        <v>628</v>
      </c>
      <c r="C1957" s="3">
        <v>1791</v>
      </c>
    </row>
    <row r="1958" spans="1:3" x14ac:dyDescent="0.25">
      <c r="A1958" s="4">
        <v>5110001</v>
      </c>
      <c r="B1958" s="2" t="s">
        <v>628</v>
      </c>
      <c r="C1958" s="3">
        <v>1791</v>
      </c>
    </row>
    <row r="1959" spans="1:3" x14ac:dyDescent="0.25">
      <c r="A1959" s="4">
        <v>5110001</v>
      </c>
      <c r="B1959" s="2" t="s">
        <v>628</v>
      </c>
      <c r="C1959" s="3">
        <v>1791</v>
      </c>
    </row>
    <row r="1960" spans="1:3" x14ac:dyDescent="0.25">
      <c r="A1960" s="4">
        <v>5110001</v>
      </c>
      <c r="B1960" s="2" t="s">
        <v>628</v>
      </c>
      <c r="C1960" s="3">
        <v>1791</v>
      </c>
    </row>
    <row r="1961" spans="1:3" x14ac:dyDescent="0.25">
      <c r="A1961" s="4">
        <v>5110001</v>
      </c>
      <c r="B1961" s="2" t="s">
        <v>628</v>
      </c>
      <c r="C1961" s="3">
        <v>1791</v>
      </c>
    </row>
    <row r="1962" spans="1:3" x14ac:dyDescent="0.25">
      <c r="A1962" s="4">
        <v>5110001</v>
      </c>
      <c r="B1962" s="2" t="s">
        <v>628</v>
      </c>
      <c r="C1962" s="3">
        <v>1791</v>
      </c>
    </row>
    <row r="1963" spans="1:3" x14ac:dyDescent="0.25">
      <c r="A1963" s="4">
        <v>5110001</v>
      </c>
      <c r="B1963" s="2" t="s">
        <v>628</v>
      </c>
      <c r="C1963" s="3">
        <v>1791</v>
      </c>
    </row>
    <row r="1964" spans="1:3" x14ac:dyDescent="0.25">
      <c r="A1964" s="4">
        <v>5110001</v>
      </c>
      <c r="B1964" s="2" t="s">
        <v>628</v>
      </c>
      <c r="C1964" s="3">
        <v>1791</v>
      </c>
    </row>
    <row r="1965" spans="1:3" x14ac:dyDescent="0.25">
      <c r="A1965" s="4">
        <v>5110001</v>
      </c>
      <c r="B1965" s="2" t="s">
        <v>628</v>
      </c>
      <c r="C1965" s="3">
        <v>1791</v>
      </c>
    </row>
    <row r="1966" spans="1:3" x14ac:dyDescent="0.25">
      <c r="A1966" s="4">
        <v>5110001</v>
      </c>
      <c r="B1966" s="2" t="s">
        <v>628</v>
      </c>
      <c r="C1966" s="3">
        <v>1791</v>
      </c>
    </row>
    <row r="1967" spans="1:3" x14ac:dyDescent="0.25">
      <c r="A1967" s="4">
        <v>5110001</v>
      </c>
      <c r="B1967" s="2" t="s">
        <v>628</v>
      </c>
      <c r="C1967" s="3">
        <v>1791</v>
      </c>
    </row>
    <row r="1968" spans="1:3" x14ac:dyDescent="0.25">
      <c r="A1968" s="4">
        <v>5110001</v>
      </c>
      <c r="B1968" s="2" t="s">
        <v>628</v>
      </c>
      <c r="C1968" s="3">
        <v>1791</v>
      </c>
    </row>
    <row r="1969" spans="1:3" x14ac:dyDescent="0.25">
      <c r="A1969" s="4">
        <v>5110001</v>
      </c>
      <c r="B1969" s="2" t="s">
        <v>628</v>
      </c>
      <c r="C1969" s="3">
        <v>1791</v>
      </c>
    </row>
    <row r="1970" spans="1:3" x14ac:dyDescent="0.25">
      <c r="A1970" s="4">
        <v>5110001</v>
      </c>
      <c r="B1970" s="2" t="s">
        <v>628</v>
      </c>
      <c r="C1970" s="3">
        <v>1791</v>
      </c>
    </row>
    <row r="1971" spans="1:3" x14ac:dyDescent="0.25">
      <c r="A1971" s="4">
        <v>5110001</v>
      </c>
      <c r="B1971" s="2" t="s">
        <v>628</v>
      </c>
      <c r="C1971" s="3">
        <v>1791</v>
      </c>
    </row>
    <row r="1972" spans="1:3" x14ac:dyDescent="0.25">
      <c r="A1972" s="4">
        <v>5110001</v>
      </c>
      <c r="B1972" s="2" t="s">
        <v>628</v>
      </c>
      <c r="C1972" s="3">
        <v>1791</v>
      </c>
    </row>
    <row r="1973" spans="1:3" x14ac:dyDescent="0.25">
      <c r="A1973" s="4">
        <v>5110001</v>
      </c>
      <c r="B1973" s="2" t="s">
        <v>628</v>
      </c>
      <c r="C1973" s="3">
        <v>1791</v>
      </c>
    </row>
    <row r="1974" spans="1:3" x14ac:dyDescent="0.25">
      <c r="A1974" s="4">
        <v>5110001</v>
      </c>
      <c r="B1974" s="2" t="s">
        <v>628</v>
      </c>
      <c r="C1974" s="3">
        <v>1791</v>
      </c>
    </row>
    <row r="1975" spans="1:3" x14ac:dyDescent="0.25">
      <c r="A1975" s="4">
        <v>5110001</v>
      </c>
      <c r="B1975" s="2" t="s">
        <v>628</v>
      </c>
      <c r="C1975" s="3">
        <v>1791</v>
      </c>
    </row>
    <row r="1976" spans="1:3" x14ac:dyDescent="0.25">
      <c r="A1976" s="4">
        <v>5110001</v>
      </c>
      <c r="B1976" s="2" t="s">
        <v>628</v>
      </c>
      <c r="C1976" s="3">
        <v>1791</v>
      </c>
    </row>
    <row r="1977" spans="1:3" x14ac:dyDescent="0.25">
      <c r="A1977" s="4">
        <v>5110001</v>
      </c>
      <c r="B1977" s="2" t="s">
        <v>628</v>
      </c>
      <c r="C1977" s="3">
        <v>1791</v>
      </c>
    </row>
    <row r="1978" spans="1:3" x14ac:dyDescent="0.25">
      <c r="A1978" s="6">
        <v>5120001</v>
      </c>
      <c r="B1978" s="7" t="s">
        <v>678</v>
      </c>
      <c r="C1978" s="8">
        <v>3712</v>
      </c>
    </row>
    <row r="1979" spans="1:3" x14ac:dyDescent="0.25">
      <c r="A1979" s="6">
        <v>5120001</v>
      </c>
      <c r="B1979" s="7" t="s">
        <v>678</v>
      </c>
      <c r="C1979" s="8">
        <v>3712</v>
      </c>
    </row>
    <row r="1980" spans="1:3" x14ac:dyDescent="0.25">
      <c r="A1980" s="6">
        <v>5120001</v>
      </c>
      <c r="B1980" s="7" t="s">
        <v>678</v>
      </c>
      <c r="C1980" s="8">
        <v>3712</v>
      </c>
    </row>
    <row r="1981" spans="1:3" x14ac:dyDescent="0.25">
      <c r="A1981" s="6">
        <v>5120001</v>
      </c>
      <c r="B1981" s="7" t="s">
        <v>678</v>
      </c>
      <c r="C1981" s="8">
        <v>3712</v>
      </c>
    </row>
    <row r="1982" spans="1:3" x14ac:dyDescent="0.25">
      <c r="A1982" s="4">
        <v>5110001</v>
      </c>
      <c r="B1982" s="11" t="s">
        <v>83</v>
      </c>
      <c r="C1982" s="5">
        <f t="shared" ref="C1982:C2001" si="45">470*1.15</f>
        <v>540.5</v>
      </c>
    </row>
    <row r="1983" spans="1:3" x14ac:dyDescent="0.25">
      <c r="A1983" s="4">
        <v>5110001</v>
      </c>
      <c r="B1983" s="11" t="s">
        <v>83</v>
      </c>
      <c r="C1983" s="5">
        <f t="shared" si="45"/>
        <v>540.5</v>
      </c>
    </row>
    <row r="1984" spans="1:3" x14ac:dyDescent="0.25">
      <c r="A1984" s="4">
        <v>5110001</v>
      </c>
      <c r="B1984" s="11" t="s">
        <v>83</v>
      </c>
      <c r="C1984" s="5">
        <f t="shared" si="45"/>
        <v>540.5</v>
      </c>
    </row>
    <row r="1985" spans="1:3" x14ac:dyDescent="0.25">
      <c r="A1985" s="4">
        <v>5110001</v>
      </c>
      <c r="B1985" s="11" t="s">
        <v>83</v>
      </c>
      <c r="C1985" s="5">
        <f t="shared" si="45"/>
        <v>540.5</v>
      </c>
    </row>
    <row r="1986" spans="1:3" x14ac:dyDescent="0.25">
      <c r="A1986" s="4">
        <v>5110001</v>
      </c>
      <c r="B1986" s="11" t="s">
        <v>83</v>
      </c>
      <c r="C1986" s="5">
        <f t="shared" si="45"/>
        <v>540.5</v>
      </c>
    </row>
    <row r="1987" spans="1:3" x14ac:dyDescent="0.25">
      <c r="A1987" s="4">
        <v>5110001</v>
      </c>
      <c r="B1987" s="11" t="s">
        <v>83</v>
      </c>
      <c r="C1987" s="5">
        <f t="shared" si="45"/>
        <v>540.5</v>
      </c>
    </row>
    <row r="1988" spans="1:3" x14ac:dyDescent="0.25">
      <c r="A1988" s="4">
        <v>5110001</v>
      </c>
      <c r="B1988" s="11" t="s">
        <v>83</v>
      </c>
      <c r="C1988" s="5">
        <f t="shared" si="45"/>
        <v>540.5</v>
      </c>
    </row>
    <row r="1989" spans="1:3" x14ac:dyDescent="0.25">
      <c r="A1989" s="4">
        <v>5110001</v>
      </c>
      <c r="B1989" s="11" t="s">
        <v>83</v>
      </c>
      <c r="C1989" s="5">
        <f t="shared" si="45"/>
        <v>540.5</v>
      </c>
    </row>
    <row r="1990" spans="1:3" x14ac:dyDescent="0.25">
      <c r="A1990" s="4">
        <v>5110001</v>
      </c>
      <c r="B1990" s="11" t="s">
        <v>83</v>
      </c>
      <c r="C1990" s="5">
        <f t="shared" si="45"/>
        <v>540.5</v>
      </c>
    </row>
    <row r="1991" spans="1:3" x14ac:dyDescent="0.25">
      <c r="A1991" s="4">
        <v>5110001</v>
      </c>
      <c r="B1991" s="11" t="s">
        <v>83</v>
      </c>
      <c r="C1991" s="5">
        <f t="shared" si="45"/>
        <v>540.5</v>
      </c>
    </row>
    <row r="1992" spans="1:3" x14ac:dyDescent="0.25">
      <c r="A1992" s="4">
        <v>5110001</v>
      </c>
      <c r="B1992" s="11" t="s">
        <v>83</v>
      </c>
      <c r="C1992" s="5">
        <f t="shared" si="45"/>
        <v>540.5</v>
      </c>
    </row>
    <row r="1993" spans="1:3" x14ac:dyDescent="0.25">
      <c r="A1993" s="4">
        <v>5110001</v>
      </c>
      <c r="B1993" s="11" t="s">
        <v>83</v>
      </c>
      <c r="C1993" s="5">
        <f t="shared" si="45"/>
        <v>540.5</v>
      </c>
    </row>
    <row r="1994" spans="1:3" x14ac:dyDescent="0.25">
      <c r="A1994" s="4">
        <v>5110001</v>
      </c>
      <c r="B1994" s="11" t="s">
        <v>83</v>
      </c>
      <c r="C1994" s="5">
        <f t="shared" si="45"/>
        <v>540.5</v>
      </c>
    </row>
    <row r="1995" spans="1:3" x14ac:dyDescent="0.25">
      <c r="A1995" s="4">
        <v>5110001</v>
      </c>
      <c r="B1995" s="11" t="s">
        <v>83</v>
      </c>
      <c r="C1995" s="5">
        <f t="shared" si="45"/>
        <v>540.5</v>
      </c>
    </row>
    <row r="1996" spans="1:3" x14ac:dyDescent="0.25">
      <c r="A1996" s="4">
        <v>5110001</v>
      </c>
      <c r="B1996" s="11" t="s">
        <v>83</v>
      </c>
      <c r="C1996" s="5">
        <f t="shared" si="45"/>
        <v>540.5</v>
      </c>
    </row>
    <row r="1997" spans="1:3" x14ac:dyDescent="0.25">
      <c r="A1997" s="4">
        <v>5110001</v>
      </c>
      <c r="B1997" s="11" t="s">
        <v>83</v>
      </c>
      <c r="C1997" s="5">
        <f t="shared" si="45"/>
        <v>540.5</v>
      </c>
    </row>
    <row r="1998" spans="1:3" x14ac:dyDescent="0.25">
      <c r="A1998" s="4">
        <v>5110001</v>
      </c>
      <c r="B1998" s="11" t="s">
        <v>83</v>
      </c>
      <c r="C1998" s="5">
        <f t="shared" si="45"/>
        <v>540.5</v>
      </c>
    </row>
    <row r="1999" spans="1:3" x14ac:dyDescent="0.25">
      <c r="A1999" s="4">
        <v>5110001</v>
      </c>
      <c r="B1999" s="11" t="s">
        <v>83</v>
      </c>
      <c r="C1999" s="5">
        <f t="shared" si="45"/>
        <v>540.5</v>
      </c>
    </row>
    <row r="2000" spans="1:3" x14ac:dyDescent="0.25">
      <c r="A2000" s="4">
        <v>5110001</v>
      </c>
      <c r="B2000" s="11" t="s">
        <v>83</v>
      </c>
      <c r="C2000" s="5">
        <f t="shared" si="45"/>
        <v>540.5</v>
      </c>
    </row>
    <row r="2001" spans="1:3" x14ac:dyDescent="0.25">
      <c r="A2001" s="4">
        <v>5110001</v>
      </c>
      <c r="B2001" s="11" t="s">
        <v>83</v>
      </c>
      <c r="C2001" s="5">
        <f t="shared" si="45"/>
        <v>540.5</v>
      </c>
    </row>
    <row r="2002" spans="1:3" x14ac:dyDescent="0.25">
      <c r="A2002" s="4">
        <v>5110001</v>
      </c>
      <c r="B2002" s="11" t="s">
        <v>180</v>
      </c>
      <c r="C2002" s="5">
        <f>1260*1.16</f>
        <v>1461.6</v>
      </c>
    </row>
    <row r="2003" spans="1:3" x14ac:dyDescent="0.25">
      <c r="A2003" s="4">
        <v>5110001</v>
      </c>
      <c r="B2003" s="11" t="s">
        <v>180</v>
      </c>
      <c r="C2003" s="5">
        <f t="shared" ref="C2003:C2005" si="46">1260*1.16</f>
        <v>1461.6</v>
      </c>
    </row>
    <row r="2004" spans="1:3" x14ac:dyDescent="0.25">
      <c r="A2004" s="4">
        <v>5110001</v>
      </c>
      <c r="B2004" s="11" t="s">
        <v>180</v>
      </c>
      <c r="C2004" s="5">
        <f t="shared" si="46"/>
        <v>1461.6</v>
      </c>
    </row>
    <row r="2005" spans="1:3" x14ac:dyDescent="0.25">
      <c r="A2005" s="4">
        <v>5110001</v>
      </c>
      <c r="B2005" s="11" t="s">
        <v>180</v>
      </c>
      <c r="C2005" s="5">
        <f t="shared" si="46"/>
        <v>1461.6</v>
      </c>
    </row>
    <row r="2006" spans="1:3" x14ac:dyDescent="0.25">
      <c r="A2006" s="12">
        <v>5110001</v>
      </c>
      <c r="B2006" s="11" t="s">
        <v>119</v>
      </c>
      <c r="C2006" s="5">
        <v>2500</v>
      </c>
    </row>
    <row r="2007" spans="1:3" x14ac:dyDescent="0.25">
      <c r="A2007" s="4">
        <v>5110001</v>
      </c>
      <c r="B2007" s="2" t="s">
        <v>161</v>
      </c>
      <c r="C2007" s="3">
        <f>890*1.16</f>
        <v>1032.3999999999999</v>
      </c>
    </row>
    <row r="2008" spans="1:3" x14ac:dyDescent="0.25">
      <c r="A2008" s="4">
        <v>5110001</v>
      </c>
      <c r="B2008" s="2" t="s">
        <v>161</v>
      </c>
      <c r="C2008" s="3">
        <f>890*1.16</f>
        <v>1032.3999999999999</v>
      </c>
    </row>
    <row r="2009" spans="1:3" x14ac:dyDescent="0.25">
      <c r="A2009" s="4">
        <v>5110001</v>
      </c>
      <c r="B2009" s="2" t="s">
        <v>164</v>
      </c>
      <c r="C2009" s="3">
        <f t="shared" ref="C2009:C2018" si="47">645*1.16</f>
        <v>748.19999999999993</v>
      </c>
    </row>
    <row r="2010" spans="1:3" x14ac:dyDescent="0.25">
      <c r="A2010" s="4">
        <v>5110001</v>
      </c>
      <c r="B2010" s="2" t="s">
        <v>164</v>
      </c>
      <c r="C2010" s="3">
        <f t="shared" si="47"/>
        <v>748.19999999999993</v>
      </c>
    </row>
    <row r="2011" spans="1:3" x14ac:dyDescent="0.25">
      <c r="A2011" s="4">
        <v>5110001</v>
      </c>
      <c r="B2011" s="2" t="s">
        <v>164</v>
      </c>
      <c r="C2011" s="3">
        <f t="shared" si="47"/>
        <v>748.19999999999993</v>
      </c>
    </row>
    <row r="2012" spans="1:3" x14ac:dyDescent="0.25">
      <c r="A2012" s="4">
        <v>5110001</v>
      </c>
      <c r="B2012" s="2" t="s">
        <v>164</v>
      </c>
      <c r="C2012" s="3">
        <f t="shared" si="47"/>
        <v>748.19999999999993</v>
      </c>
    </row>
    <row r="2013" spans="1:3" x14ac:dyDescent="0.25">
      <c r="A2013" s="4">
        <v>5110001</v>
      </c>
      <c r="B2013" s="2" t="s">
        <v>164</v>
      </c>
      <c r="C2013" s="3">
        <f t="shared" si="47"/>
        <v>748.19999999999993</v>
      </c>
    </row>
    <row r="2014" spans="1:3" x14ac:dyDescent="0.25">
      <c r="A2014" s="4">
        <v>5110001</v>
      </c>
      <c r="B2014" s="2" t="s">
        <v>164</v>
      </c>
      <c r="C2014" s="3">
        <f t="shared" si="47"/>
        <v>748.19999999999993</v>
      </c>
    </row>
    <row r="2015" spans="1:3" x14ac:dyDescent="0.25">
      <c r="A2015" s="4">
        <v>5110001</v>
      </c>
      <c r="B2015" s="2" t="s">
        <v>164</v>
      </c>
      <c r="C2015" s="3">
        <f t="shared" si="47"/>
        <v>748.19999999999993</v>
      </c>
    </row>
    <row r="2016" spans="1:3" x14ac:dyDescent="0.25">
      <c r="A2016" s="4">
        <v>5110001</v>
      </c>
      <c r="B2016" s="2" t="s">
        <v>164</v>
      </c>
      <c r="C2016" s="3">
        <f t="shared" si="47"/>
        <v>748.19999999999993</v>
      </c>
    </row>
    <row r="2017" spans="1:3" x14ac:dyDescent="0.25">
      <c r="A2017" s="4">
        <v>5110001</v>
      </c>
      <c r="B2017" s="2" t="s">
        <v>164</v>
      </c>
      <c r="C2017" s="3">
        <f t="shared" si="47"/>
        <v>748.19999999999993</v>
      </c>
    </row>
    <row r="2018" spans="1:3" x14ac:dyDescent="0.25">
      <c r="A2018" s="4">
        <v>5110001</v>
      </c>
      <c r="B2018" s="2" t="s">
        <v>164</v>
      </c>
      <c r="C2018" s="3">
        <f t="shared" si="47"/>
        <v>748.19999999999993</v>
      </c>
    </row>
    <row r="2019" spans="1:3" x14ac:dyDescent="0.25">
      <c r="A2019" s="6">
        <v>5150001</v>
      </c>
      <c r="B2019" s="7" t="s">
        <v>609</v>
      </c>
      <c r="C2019" s="8">
        <v>2990</v>
      </c>
    </row>
    <row r="2020" spans="1:3" x14ac:dyDescent="0.25">
      <c r="A2020" s="4">
        <v>5150001</v>
      </c>
      <c r="B2020" s="2" t="s">
        <v>633</v>
      </c>
      <c r="C2020" s="3">
        <v>6066.7999999999993</v>
      </c>
    </row>
    <row r="2021" spans="1:3" x14ac:dyDescent="0.25">
      <c r="A2021" s="4">
        <v>5150001</v>
      </c>
      <c r="B2021" s="2" t="s">
        <v>633</v>
      </c>
      <c r="C2021" s="3">
        <v>6066.7999999999993</v>
      </c>
    </row>
    <row r="2022" spans="1:3" x14ac:dyDescent="0.25">
      <c r="A2022" s="4">
        <v>5150001</v>
      </c>
      <c r="B2022" s="2" t="s">
        <v>634</v>
      </c>
      <c r="C2022" s="3">
        <v>4906.7999999999993</v>
      </c>
    </row>
    <row r="2023" spans="1:3" x14ac:dyDescent="0.25">
      <c r="A2023" s="4">
        <v>5190001</v>
      </c>
      <c r="B2023" s="2" t="s">
        <v>424</v>
      </c>
      <c r="C2023" s="3">
        <v>4938.1000000000004</v>
      </c>
    </row>
    <row r="2024" spans="1:3" x14ac:dyDescent="0.25">
      <c r="A2024" s="6">
        <v>5190001</v>
      </c>
      <c r="B2024" s="7" t="s">
        <v>601</v>
      </c>
      <c r="C2024" s="8">
        <v>6808.97</v>
      </c>
    </row>
    <row r="2025" spans="1:3" x14ac:dyDescent="0.25">
      <c r="A2025" s="4">
        <v>5290001</v>
      </c>
      <c r="B2025" s="2" t="s">
        <v>396</v>
      </c>
      <c r="C2025" s="3">
        <v>20322.224999999999</v>
      </c>
    </row>
    <row r="2026" spans="1:3" x14ac:dyDescent="0.25">
      <c r="A2026" s="4">
        <v>5290001</v>
      </c>
      <c r="B2026" s="2" t="s">
        <v>396</v>
      </c>
      <c r="C2026" s="3">
        <v>20322.224999999999</v>
      </c>
    </row>
    <row r="2027" spans="1:3" x14ac:dyDescent="0.25">
      <c r="A2027" s="4">
        <v>5290001</v>
      </c>
      <c r="B2027" s="2" t="s">
        <v>396</v>
      </c>
      <c r="C2027" s="3">
        <v>20322.224999999999</v>
      </c>
    </row>
    <row r="2028" spans="1:3" x14ac:dyDescent="0.25">
      <c r="A2028" s="4">
        <v>5290001</v>
      </c>
      <c r="B2028" s="2" t="s">
        <v>396</v>
      </c>
      <c r="C2028" s="3">
        <v>20322.224999999999</v>
      </c>
    </row>
    <row r="2029" spans="1:3" x14ac:dyDescent="0.25">
      <c r="A2029" s="4">
        <v>5290001</v>
      </c>
      <c r="B2029" s="2" t="s">
        <v>172</v>
      </c>
      <c r="C2029" s="3">
        <v>11901.6</v>
      </c>
    </row>
    <row r="2030" spans="1:3" x14ac:dyDescent="0.25">
      <c r="A2030" s="4">
        <v>5310001</v>
      </c>
      <c r="B2030" s="2" t="s">
        <v>366</v>
      </c>
      <c r="C2030" s="3">
        <v>79976.98</v>
      </c>
    </row>
    <row r="2031" spans="1:3" x14ac:dyDescent="0.25">
      <c r="A2031" s="4">
        <v>5650001</v>
      </c>
      <c r="B2031" s="2" t="s">
        <v>1</v>
      </c>
      <c r="C2031" s="3">
        <v>1923.6739999999998</v>
      </c>
    </row>
    <row r="2032" spans="1:3" x14ac:dyDescent="0.25">
      <c r="A2032" s="4">
        <v>5650001</v>
      </c>
      <c r="B2032" s="2" t="s">
        <v>1</v>
      </c>
      <c r="C2032" s="3">
        <v>1923.6739999999998</v>
      </c>
    </row>
    <row r="2033" spans="1:3" x14ac:dyDescent="0.25">
      <c r="A2033" s="4">
        <v>5670001</v>
      </c>
      <c r="B2033" s="2" t="s">
        <v>336</v>
      </c>
      <c r="C2033" s="3">
        <v>3771.29</v>
      </c>
    </row>
    <row r="2034" spans="1:3" x14ac:dyDescent="0.25">
      <c r="A2034" s="12">
        <v>5670001</v>
      </c>
      <c r="B2034" s="11" t="s">
        <v>44</v>
      </c>
      <c r="C2034" s="5">
        <v>1732</v>
      </c>
    </row>
    <row r="2035" spans="1:3" x14ac:dyDescent="0.25">
      <c r="A2035" s="6">
        <v>5110022</v>
      </c>
      <c r="B2035" s="2" t="s">
        <v>726</v>
      </c>
      <c r="C2035" s="3">
        <v>5034.3999999999996</v>
      </c>
    </row>
    <row r="2036" spans="1:3" x14ac:dyDescent="0.25">
      <c r="A2036" s="6">
        <v>5110022</v>
      </c>
      <c r="B2036" s="2" t="s">
        <v>726</v>
      </c>
      <c r="C2036" s="3">
        <v>5034.3999999999996</v>
      </c>
    </row>
    <row r="2037" spans="1:3" x14ac:dyDescent="0.25">
      <c r="A2037" s="6">
        <v>5110022</v>
      </c>
      <c r="B2037" s="2" t="s">
        <v>726</v>
      </c>
      <c r="C2037" s="3">
        <v>5034.3999999999996</v>
      </c>
    </row>
    <row r="2038" spans="1:3" x14ac:dyDescent="0.25">
      <c r="A2038" s="6">
        <v>5110022</v>
      </c>
      <c r="B2038" s="2" t="s">
        <v>726</v>
      </c>
      <c r="C2038" s="3">
        <v>5034.3999999999996</v>
      </c>
    </row>
    <row r="2039" spans="1:3" x14ac:dyDescent="0.25">
      <c r="A2039" s="6">
        <v>5110022</v>
      </c>
      <c r="B2039" s="2" t="s">
        <v>726</v>
      </c>
      <c r="C2039" s="3">
        <v>5034.3999999999996</v>
      </c>
    </row>
    <row r="2040" spans="1:3" x14ac:dyDescent="0.25">
      <c r="A2040" s="6">
        <v>5110022</v>
      </c>
      <c r="B2040" s="2" t="s">
        <v>726</v>
      </c>
      <c r="C2040" s="3">
        <v>5034.3999999999996</v>
      </c>
    </row>
    <row r="2041" spans="1:3" x14ac:dyDescent="0.25">
      <c r="A2041" s="6">
        <v>51900074</v>
      </c>
      <c r="B2041" s="2" t="s">
        <v>774</v>
      </c>
      <c r="C2041" s="3">
        <v>16199</v>
      </c>
    </row>
    <row r="2042" spans="1:3" x14ac:dyDescent="0.25">
      <c r="A2042" s="6">
        <v>51900074</v>
      </c>
      <c r="B2042" s="2" t="s">
        <v>776</v>
      </c>
      <c r="C2042" s="3">
        <v>12903</v>
      </c>
    </row>
    <row r="2043" spans="1:3" x14ac:dyDescent="0.25">
      <c r="A2043" s="4">
        <v>5110001</v>
      </c>
      <c r="B2043" s="2" t="s">
        <v>646</v>
      </c>
      <c r="C2043" s="3">
        <v>73651.75</v>
      </c>
    </row>
    <row r="2044" spans="1:3" x14ac:dyDescent="0.25">
      <c r="A2044" s="4">
        <v>5110001</v>
      </c>
      <c r="B2044" s="2" t="s">
        <v>647</v>
      </c>
      <c r="C2044" s="3">
        <v>12569.5</v>
      </c>
    </row>
    <row r="2045" spans="1:3" x14ac:dyDescent="0.25">
      <c r="A2045" s="4">
        <v>5110001</v>
      </c>
      <c r="B2045" s="2" t="s">
        <v>648</v>
      </c>
      <c r="C2045" s="3">
        <v>63558.31</v>
      </c>
    </row>
    <row r="2046" spans="1:3" x14ac:dyDescent="0.25">
      <c r="A2046" s="4">
        <v>5110001</v>
      </c>
      <c r="B2046" s="2" t="s">
        <v>649</v>
      </c>
      <c r="C2046" s="3">
        <v>15145.5</v>
      </c>
    </row>
    <row r="2047" spans="1:3" x14ac:dyDescent="0.25">
      <c r="A2047" s="4">
        <v>5110001</v>
      </c>
      <c r="B2047" s="2" t="s">
        <v>650</v>
      </c>
      <c r="C2047" s="3">
        <v>159718.5</v>
      </c>
    </row>
    <row r="2048" spans="1:3" x14ac:dyDescent="0.25">
      <c r="A2048" s="4">
        <v>5110001</v>
      </c>
      <c r="B2048" s="2" t="s">
        <v>651</v>
      </c>
      <c r="C2048" s="3">
        <v>2477</v>
      </c>
    </row>
    <row r="2049" spans="1:3" x14ac:dyDescent="0.25">
      <c r="A2049" s="4">
        <v>5110001</v>
      </c>
      <c r="B2049" s="2" t="s">
        <v>656</v>
      </c>
      <c r="C2049" s="3">
        <v>138080.5</v>
      </c>
    </row>
    <row r="2050" spans="1:3" x14ac:dyDescent="0.25">
      <c r="A2050" s="12">
        <v>5150001</v>
      </c>
      <c r="B2050" s="11" t="s">
        <v>245</v>
      </c>
      <c r="C2050" s="5">
        <v>4999</v>
      </c>
    </row>
    <row r="2051" spans="1:3" x14ac:dyDescent="0.25">
      <c r="A2051" s="4">
        <v>5150001</v>
      </c>
      <c r="B2051" s="2" t="s">
        <v>273</v>
      </c>
      <c r="C2051" s="3">
        <v>6066.7999999999993</v>
      </c>
    </row>
    <row r="2052" spans="1:3" x14ac:dyDescent="0.25">
      <c r="A2052" s="4">
        <v>5150001</v>
      </c>
      <c r="B2052" s="2" t="s">
        <v>273</v>
      </c>
      <c r="C2052" s="3">
        <v>6066.7999999999993</v>
      </c>
    </row>
    <row r="2053" spans="1:3" x14ac:dyDescent="0.25">
      <c r="A2053" s="4">
        <v>5150001</v>
      </c>
      <c r="B2053" s="2" t="s">
        <v>274</v>
      </c>
      <c r="C2053" s="3">
        <f>4230*1.16</f>
        <v>4906.7999999999993</v>
      </c>
    </row>
    <row r="2054" spans="1:3" x14ac:dyDescent="0.25">
      <c r="A2054" s="4">
        <v>5230001</v>
      </c>
      <c r="B2054" s="2" t="s">
        <v>115</v>
      </c>
      <c r="C2054" s="3">
        <v>3410.3999999999996</v>
      </c>
    </row>
    <row r="2055" spans="1:3" x14ac:dyDescent="0.25">
      <c r="A2055" s="4">
        <v>5230001</v>
      </c>
      <c r="B2055" s="2" t="s">
        <v>115</v>
      </c>
      <c r="C2055" s="3">
        <v>3410.3999999999996</v>
      </c>
    </row>
    <row r="2056" spans="1:3" x14ac:dyDescent="0.25">
      <c r="A2056" s="6">
        <v>5640002</v>
      </c>
      <c r="B2056" s="2" t="s">
        <v>793</v>
      </c>
      <c r="C2056" s="3">
        <v>20695.72</v>
      </c>
    </row>
    <row r="2057" spans="1:3" x14ac:dyDescent="0.25">
      <c r="A2057" s="4">
        <v>5110001</v>
      </c>
      <c r="B2057" s="11" t="s">
        <v>187</v>
      </c>
      <c r="C2057" s="5">
        <v>3200</v>
      </c>
    </row>
    <row r="2058" spans="1:3" x14ac:dyDescent="0.25">
      <c r="A2058" s="4">
        <v>5110001</v>
      </c>
      <c r="B2058" s="11" t="s">
        <v>187</v>
      </c>
      <c r="C2058" s="5">
        <v>3200</v>
      </c>
    </row>
    <row r="2059" spans="1:3" x14ac:dyDescent="0.25">
      <c r="A2059" s="4">
        <v>5110001</v>
      </c>
      <c r="B2059" s="11" t="s">
        <v>193</v>
      </c>
      <c r="C2059" s="5">
        <v>1949.9947999999999</v>
      </c>
    </row>
    <row r="2060" spans="1:3" x14ac:dyDescent="0.25">
      <c r="A2060" s="4">
        <v>5110001</v>
      </c>
      <c r="B2060" s="11" t="s">
        <v>193</v>
      </c>
      <c r="C2060" s="5">
        <v>1949.9947999999999</v>
      </c>
    </row>
    <row r="2061" spans="1:3" x14ac:dyDescent="0.25">
      <c r="A2061" s="4">
        <v>5110001</v>
      </c>
      <c r="B2061" s="11" t="s">
        <v>198</v>
      </c>
      <c r="C2061" s="5">
        <v>2256</v>
      </c>
    </row>
    <row r="2062" spans="1:3" x14ac:dyDescent="0.25">
      <c r="A2062" s="4">
        <v>5110001</v>
      </c>
      <c r="B2062" s="11" t="s">
        <v>127</v>
      </c>
      <c r="C2062" s="5">
        <v>5970</v>
      </c>
    </row>
    <row r="2063" spans="1:3" x14ac:dyDescent="0.25">
      <c r="A2063" s="4">
        <v>5110001</v>
      </c>
      <c r="B2063" s="2" t="s">
        <v>655</v>
      </c>
      <c r="C2063" s="3">
        <v>71254.789999999994</v>
      </c>
    </row>
    <row r="2064" spans="1:3" x14ac:dyDescent="0.25">
      <c r="A2064" s="4">
        <v>5110001</v>
      </c>
      <c r="B2064" s="2" t="s">
        <v>643</v>
      </c>
      <c r="C2064" s="3">
        <v>41096.82</v>
      </c>
    </row>
    <row r="2065" spans="1:3" x14ac:dyDescent="0.25">
      <c r="A2065" s="6">
        <v>5110001</v>
      </c>
      <c r="B2065" s="7" t="s">
        <v>674</v>
      </c>
      <c r="C2065" s="8">
        <v>6500</v>
      </c>
    </row>
    <row r="2066" spans="1:3" x14ac:dyDescent="0.25">
      <c r="A2066" s="4">
        <v>5110009</v>
      </c>
      <c r="B2066" s="2" t="s">
        <v>398</v>
      </c>
      <c r="C2066" s="3">
        <v>5354</v>
      </c>
    </row>
    <row r="2067" spans="1:3" x14ac:dyDescent="0.25">
      <c r="A2067" s="4">
        <v>5110009</v>
      </c>
      <c r="B2067" s="2" t="s">
        <v>398</v>
      </c>
      <c r="C2067" s="3">
        <v>5354</v>
      </c>
    </row>
    <row r="2068" spans="1:3" x14ac:dyDescent="0.25">
      <c r="A2068" s="4">
        <v>5110009</v>
      </c>
      <c r="B2068" s="2" t="s">
        <v>398</v>
      </c>
      <c r="C2068" s="3">
        <v>5354</v>
      </c>
    </row>
    <row r="2069" spans="1:3" x14ac:dyDescent="0.25">
      <c r="A2069" s="4">
        <v>5110009</v>
      </c>
      <c r="B2069" s="2" t="s">
        <v>398</v>
      </c>
      <c r="C2069" s="3">
        <v>5354</v>
      </c>
    </row>
    <row r="2070" spans="1:3" x14ac:dyDescent="0.25">
      <c r="A2070" s="4">
        <v>5110009</v>
      </c>
      <c r="B2070" s="2" t="s">
        <v>398</v>
      </c>
      <c r="C2070" s="3">
        <v>5354</v>
      </c>
    </row>
    <row r="2071" spans="1:3" x14ac:dyDescent="0.25">
      <c r="A2071" s="4">
        <v>5110009</v>
      </c>
      <c r="B2071" s="2" t="s">
        <v>398</v>
      </c>
      <c r="C2071" s="3">
        <v>5354</v>
      </c>
    </row>
    <row r="2072" spans="1:3" x14ac:dyDescent="0.25">
      <c r="A2072" s="4">
        <v>5110001</v>
      </c>
      <c r="B2072" s="2" t="s">
        <v>425</v>
      </c>
      <c r="C2072" s="3">
        <v>1322.5</v>
      </c>
    </row>
    <row r="2073" spans="1:3" x14ac:dyDescent="0.25">
      <c r="A2073" s="4">
        <v>5110001</v>
      </c>
      <c r="B2073" s="2" t="s">
        <v>425</v>
      </c>
      <c r="C2073" s="3">
        <v>1322.5</v>
      </c>
    </row>
    <row r="2074" spans="1:3" x14ac:dyDescent="0.25">
      <c r="A2074" s="4">
        <v>5110001</v>
      </c>
      <c r="B2074" s="2" t="s">
        <v>425</v>
      </c>
      <c r="C2074" s="3">
        <v>1322.5</v>
      </c>
    </row>
    <row r="2075" spans="1:3" x14ac:dyDescent="0.25">
      <c r="A2075" s="4">
        <v>5110001</v>
      </c>
      <c r="B2075" s="2" t="s">
        <v>425</v>
      </c>
      <c r="C2075" s="3">
        <v>1322.5</v>
      </c>
    </row>
    <row r="2076" spans="1:3" x14ac:dyDescent="0.25">
      <c r="A2076" s="4">
        <v>5110001</v>
      </c>
      <c r="B2076" s="2" t="s">
        <v>425</v>
      </c>
      <c r="C2076" s="3">
        <v>1322.5</v>
      </c>
    </row>
    <row r="2077" spans="1:3" x14ac:dyDescent="0.25">
      <c r="A2077" s="4">
        <v>5110001</v>
      </c>
      <c r="B2077" s="2" t="s">
        <v>429</v>
      </c>
      <c r="C2077" s="3">
        <v>4628.75</v>
      </c>
    </row>
    <row r="2078" spans="1:3" x14ac:dyDescent="0.25">
      <c r="A2078" s="4">
        <v>5110001</v>
      </c>
      <c r="B2078" s="2" t="s">
        <v>487</v>
      </c>
      <c r="C2078" s="3">
        <v>2560.13</v>
      </c>
    </row>
    <row r="2079" spans="1:3" x14ac:dyDescent="0.25">
      <c r="A2079" s="4">
        <v>5110001</v>
      </c>
      <c r="B2079" s="2" t="s">
        <v>487</v>
      </c>
      <c r="C2079" s="3">
        <v>2560.13</v>
      </c>
    </row>
    <row r="2080" spans="1:3" x14ac:dyDescent="0.25">
      <c r="A2080" s="4">
        <v>5110001</v>
      </c>
      <c r="B2080" s="2" t="s">
        <v>487</v>
      </c>
      <c r="C2080" s="3">
        <v>2560.13</v>
      </c>
    </row>
    <row r="2081" spans="1:3" x14ac:dyDescent="0.25">
      <c r="A2081" s="4">
        <v>5110001</v>
      </c>
      <c r="B2081" s="2" t="s">
        <v>487</v>
      </c>
      <c r="C2081" s="3">
        <v>2560.13</v>
      </c>
    </row>
    <row r="2082" spans="1:3" x14ac:dyDescent="0.25">
      <c r="A2082" s="4">
        <v>5110001</v>
      </c>
      <c r="B2082" s="2" t="s">
        <v>487</v>
      </c>
      <c r="C2082" s="3">
        <v>2560.13</v>
      </c>
    </row>
    <row r="2083" spans="1:3" x14ac:dyDescent="0.25">
      <c r="A2083" s="4">
        <v>5110001</v>
      </c>
      <c r="B2083" s="11" t="s">
        <v>62</v>
      </c>
      <c r="C2083" s="5">
        <v>1490</v>
      </c>
    </row>
    <row r="2084" spans="1:3" x14ac:dyDescent="0.25">
      <c r="A2084" s="12">
        <v>5150001</v>
      </c>
      <c r="B2084" s="11" t="s">
        <v>375</v>
      </c>
      <c r="C2084" s="5">
        <v>15906.8</v>
      </c>
    </row>
    <row r="2085" spans="1:3" x14ac:dyDescent="0.25">
      <c r="A2085" s="4">
        <v>5150001</v>
      </c>
      <c r="B2085" s="2" t="s">
        <v>78</v>
      </c>
      <c r="C2085" s="3">
        <v>3510.6819999999993</v>
      </c>
    </row>
    <row r="2086" spans="1:3" x14ac:dyDescent="0.25">
      <c r="A2086" s="4">
        <v>5150001</v>
      </c>
      <c r="B2086" s="2" t="s">
        <v>639</v>
      </c>
      <c r="C2086" s="3">
        <v>68280</v>
      </c>
    </row>
    <row r="2087" spans="1:3" x14ac:dyDescent="0.25">
      <c r="A2087" s="4">
        <v>5310001</v>
      </c>
      <c r="B2087" s="2" t="s">
        <v>81</v>
      </c>
      <c r="C2087" s="3">
        <v>27839.999999999996</v>
      </c>
    </row>
    <row r="2088" spans="1:3" x14ac:dyDescent="0.25">
      <c r="A2088" s="4">
        <v>5620001</v>
      </c>
      <c r="B2088" s="2" t="s">
        <v>530</v>
      </c>
      <c r="C2088" s="3">
        <v>30581</v>
      </c>
    </row>
    <row r="2089" spans="1:3" x14ac:dyDescent="0.25">
      <c r="A2089" s="4">
        <v>5620001</v>
      </c>
      <c r="B2089" s="11" t="s">
        <v>218</v>
      </c>
      <c r="C2089" s="3">
        <v>5000.01</v>
      </c>
    </row>
    <row r="2090" spans="1:3" x14ac:dyDescent="0.25">
      <c r="A2090" s="4">
        <v>5620001</v>
      </c>
      <c r="B2090" s="11" t="s">
        <v>222</v>
      </c>
      <c r="C2090" s="3">
        <v>2970</v>
      </c>
    </row>
    <row r="2091" spans="1:3" x14ac:dyDescent="0.25">
      <c r="A2091" s="4">
        <v>5110001</v>
      </c>
      <c r="B2091" s="11" t="s">
        <v>249</v>
      </c>
      <c r="C2091" s="5">
        <v>1720.0015999999998</v>
      </c>
    </row>
    <row r="2092" spans="1:3" x14ac:dyDescent="0.25">
      <c r="A2092" s="4">
        <v>5110001</v>
      </c>
      <c r="B2092" s="11" t="s">
        <v>250</v>
      </c>
      <c r="C2092" s="5">
        <v>5799</v>
      </c>
    </row>
    <row r="2093" spans="1:3" x14ac:dyDescent="0.25">
      <c r="A2093" s="4">
        <v>5110001</v>
      </c>
      <c r="B2093" s="11" t="s">
        <v>179</v>
      </c>
      <c r="C2093" s="5">
        <v>2384.9899999999998</v>
      </c>
    </row>
    <row r="2094" spans="1:3" x14ac:dyDescent="0.25">
      <c r="A2094" s="4">
        <v>5110001</v>
      </c>
      <c r="B2094" s="11" t="s">
        <v>183</v>
      </c>
      <c r="C2094" s="5">
        <v>6144.83</v>
      </c>
    </row>
    <row r="2095" spans="1:3" x14ac:dyDescent="0.25">
      <c r="A2095" s="4">
        <v>5110001</v>
      </c>
      <c r="B2095" s="11" t="s">
        <v>64</v>
      </c>
      <c r="C2095" s="5">
        <v>2950</v>
      </c>
    </row>
    <row r="2096" spans="1:3" x14ac:dyDescent="0.25">
      <c r="A2096" s="4">
        <v>5110001</v>
      </c>
      <c r="B2096" s="11" t="s">
        <v>201</v>
      </c>
      <c r="C2096" s="5">
        <v>2384.9899999999998</v>
      </c>
    </row>
    <row r="2097" spans="1:3" x14ac:dyDescent="0.25">
      <c r="A2097" s="4">
        <v>5110001</v>
      </c>
      <c r="B2097" s="11" t="s">
        <v>235</v>
      </c>
      <c r="C2097" s="3">
        <v>7972.4</v>
      </c>
    </row>
    <row r="2098" spans="1:3" x14ac:dyDescent="0.25">
      <c r="A2098" s="4">
        <v>5110001</v>
      </c>
      <c r="B2098" s="2" t="s">
        <v>240</v>
      </c>
      <c r="C2098" s="3">
        <v>1140</v>
      </c>
    </row>
    <row r="2099" spans="1:3" x14ac:dyDescent="0.25">
      <c r="A2099" s="4">
        <v>5110001</v>
      </c>
      <c r="B2099" s="2" t="s">
        <v>241</v>
      </c>
      <c r="C2099" s="3">
        <v>19700</v>
      </c>
    </row>
    <row r="2100" spans="1:3" x14ac:dyDescent="0.25">
      <c r="A2100" s="6">
        <v>5110001</v>
      </c>
      <c r="B2100" s="7" t="s">
        <v>598</v>
      </c>
      <c r="C2100" s="14">
        <v>1700</v>
      </c>
    </row>
    <row r="2101" spans="1:3" x14ac:dyDescent="0.25">
      <c r="A2101" s="4">
        <v>5670001</v>
      </c>
      <c r="B2101" s="11" t="s">
        <v>215</v>
      </c>
      <c r="C2101" s="3">
        <v>5371</v>
      </c>
    </row>
    <row r="2102" spans="1:3" x14ac:dyDescent="0.25">
      <c r="A2102" s="6">
        <v>511000241</v>
      </c>
      <c r="B2102" s="2" t="s">
        <v>758</v>
      </c>
      <c r="C2102" s="3">
        <v>8839.2000000000007</v>
      </c>
    </row>
    <row r="2103" spans="1:3" x14ac:dyDescent="0.25">
      <c r="A2103" s="6">
        <v>56200018</v>
      </c>
      <c r="B2103" s="2" t="s">
        <v>792</v>
      </c>
      <c r="C2103" s="3">
        <v>11855.12</v>
      </c>
    </row>
    <row r="2104" spans="1:3" x14ac:dyDescent="0.25">
      <c r="A2104" s="4">
        <v>5110001</v>
      </c>
      <c r="B2104" s="11" t="s">
        <v>195</v>
      </c>
      <c r="C2104" s="5">
        <v>12800</v>
      </c>
    </row>
    <row r="2105" spans="1:3" x14ac:dyDescent="0.25">
      <c r="A2105" s="4">
        <v>5150001</v>
      </c>
      <c r="B2105" s="2" t="s">
        <v>35</v>
      </c>
      <c r="C2105" s="3">
        <v>1125.8499999999999</v>
      </c>
    </row>
    <row r="2106" spans="1:3" x14ac:dyDescent="0.25">
      <c r="A2106" s="12">
        <v>5150001</v>
      </c>
      <c r="B2106" s="11" t="s">
        <v>248</v>
      </c>
      <c r="C2106" s="5">
        <v>529.19199999999989</v>
      </c>
    </row>
    <row r="2107" spans="1:3" x14ac:dyDescent="0.25">
      <c r="A2107" s="12">
        <v>5150001</v>
      </c>
      <c r="B2107" s="11" t="s">
        <v>248</v>
      </c>
      <c r="C2107" s="5">
        <v>270.0016</v>
      </c>
    </row>
    <row r="2108" spans="1:3" x14ac:dyDescent="0.25">
      <c r="A2108" s="6">
        <v>5150001</v>
      </c>
      <c r="B2108" s="7" t="s">
        <v>603</v>
      </c>
      <c r="C2108" s="8">
        <v>1799.1</v>
      </c>
    </row>
    <row r="2109" spans="1:3" x14ac:dyDescent="0.25">
      <c r="A2109" s="6">
        <v>5150001</v>
      </c>
      <c r="B2109" s="7" t="s">
        <v>605</v>
      </c>
      <c r="C2109" s="7">
        <v>1021.98</v>
      </c>
    </row>
    <row r="2110" spans="1:3" x14ac:dyDescent="0.25">
      <c r="A2110" s="6">
        <v>5150001</v>
      </c>
      <c r="B2110" s="7" t="s">
        <v>607</v>
      </c>
      <c r="C2110" s="7">
        <v>899</v>
      </c>
    </row>
    <row r="2111" spans="1:3" x14ac:dyDescent="0.25">
      <c r="A2111" s="4">
        <v>5150001</v>
      </c>
      <c r="B2111" s="11" t="s">
        <v>135</v>
      </c>
      <c r="C2111" s="3">
        <v>7492.44</v>
      </c>
    </row>
    <row r="2112" spans="1:3" x14ac:dyDescent="0.25">
      <c r="A2112" s="6">
        <v>5150001</v>
      </c>
      <c r="B2112" s="7" t="s">
        <v>693</v>
      </c>
      <c r="C2112" s="8">
        <v>5782.6</v>
      </c>
    </row>
    <row r="2113" spans="1:3" x14ac:dyDescent="0.25">
      <c r="A2113" s="4">
        <v>5150001</v>
      </c>
      <c r="B2113" s="2" t="s">
        <v>456</v>
      </c>
      <c r="C2113" s="3">
        <v>97295.85</v>
      </c>
    </row>
    <row r="2114" spans="1:3" x14ac:dyDescent="0.25">
      <c r="A2114" s="4">
        <v>5150001</v>
      </c>
      <c r="B2114" s="2" t="s">
        <v>463</v>
      </c>
      <c r="C2114" s="3">
        <v>189.75</v>
      </c>
    </row>
    <row r="2115" spans="1:3" x14ac:dyDescent="0.25">
      <c r="A2115" s="4">
        <v>5150001</v>
      </c>
      <c r="B2115" s="2" t="s">
        <v>465</v>
      </c>
      <c r="C2115" s="3">
        <v>533.37</v>
      </c>
    </row>
    <row r="2116" spans="1:3" x14ac:dyDescent="0.25">
      <c r="A2116" s="4">
        <v>5150001</v>
      </c>
      <c r="B2116" s="2" t="s">
        <v>465</v>
      </c>
      <c r="C2116" s="3">
        <v>533.37</v>
      </c>
    </row>
    <row r="2117" spans="1:3" x14ac:dyDescent="0.25">
      <c r="A2117" s="4">
        <v>5150001</v>
      </c>
      <c r="B2117" s="2" t="s">
        <v>465</v>
      </c>
      <c r="C2117" s="3">
        <v>533.37</v>
      </c>
    </row>
    <row r="2118" spans="1:3" x14ac:dyDescent="0.25">
      <c r="A2118" s="4">
        <v>5150001</v>
      </c>
      <c r="B2118" s="2" t="s">
        <v>482</v>
      </c>
      <c r="C2118" s="3">
        <v>235277.93</v>
      </c>
    </row>
    <row r="2119" spans="1:3" x14ac:dyDescent="0.25">
      <c r="A2119" s="12">
        <v>5150001</v>
      </c>
      <c r="B2119" s="11" t="s">
        <v>560</v>
      </c>
      <c r="C2119" s="5">
        <v>126073.91559999999</v>
      </c>
    </row>
    <row r="2120" spans="1:3" x14ac:dyDescent="0.25">
      <c r="A2120" s="4">
        <v>5150001</v>
      </c>
      <c r="B2120" s="2" t="s">
        <v>625</v>
      </c>
      <c r="C2120" s="3">
        <v>771.65</v>
      </c>
    </row>
    <row r="2121" spans="1:3" x14ac:dyDescent="0.25">
      <c r="A2121" s="4">
        <v>5150001</v>
      </c>
      <c r="B2121" s="2" t="s">
        <v>625</v>
      </c>
      <c r="C2121" s="3">
        <v>771.65</v>
      </c>
    </row>
    <row r="2122" spans="1:3" x14ac:dyDescent="0.25">
      <c r="A2122" s="4">
        <v>5150001</v>
      </c>
      <c r="B2122" s="2" t="s">
        <v>625</v>
      </c>
      <c r="C2122" s="3">
        <v>771.65</v>
      </c>
    </row>
    <row r="2123" spans="1:3" x14ac:dyDescent="0.25">
      <c r="A2123" s="4">
        <v>5150001</v>
      </c>
      <c r="B2123" s="2" t="s">
        <v>625</v>
      </c>
      <c r="C2123" s="3">
        <v>771.65</v>
      </c>
    </row>
    <row r="2124" spans="1:3" x14ac:dyDescent="0.25">
      <c r="A2124" s="4">
        <v>5150001</v>
      </c>
      <c r="B2124" s="2" t="s">
        <v>625</v>
      </c>
      <c r="C2124" s="3">
        <v>771.65</v>
      </c>
    </row>
    <row r="2125" spans="1:3" x14ac:dyDescent="0.25">
      <c r="A2125" s="4">
        <v>5150001</v>
      </c>
      <c r="B2125" s="2" t="s">
        <v>625</v>
      </c>
      <c r="C2125" s="3">
        <v>771.65</v>
      </c>
    </row>
    <row r="2126" spans="1:3" x14ac:dyDescent="0.25">
      <c r="A2126" s="4">
        <v>5150001</v>
      </c>
      <c r="B2126" s="2" t="s">
        <v>625</v>
      </c>
      <c r="C2126" s="3">
        <v>771.65</v>
      </c>
    </row>
    <row r="2127" spans="1:3" x14ac:dyDescent="0.25">
      <c r="A2127" s="4">
        <v>5150001</v>
      </c>
      <c r="B2127" s="2" t="s">
        <v>625</v>
      </c>
      <c r="C2127" s="3">
        <v>771.65</v>
      </c>
    </row>
    <row r="2128" spans="1:3" x14ac:dyDescent="0.25">
      <c r="A2128" s="4">
        <v>5310001</v>
      </c>
      <c r="B2128" s="2" t="s">
        <v>556</v>
      </c>
      <c r="C2128" s="3">
        <v>5140.2</v>
      </c>
    </row>
    <row r="2129" spans="1:3" x14ac:dyDescent="0.25">
      <c r="A2129" s="4">
        <v>5110001</v>
      </c>
      <c r="B2129" s="11" t="s">
        <v>68</v>
      </c>
      <c r="C2129" s="5">
        <v>6499</v>
      </c>
    </row>
    <row r="2130" spans="1:3" x14ac:dyDescent="0.25">
      <c r="A2130" s="4">
        <v>5110001</v>
      </c>
      <c r="B2130" s="11" t="s">
        <v>192</v>
      </c>
      <c r="C2130" s="5">
        <f>4051.72*1.16</f>
        <v>4699.9951999999994</v>
      </c>
    </row>
    <row r="2131" spans="1:3" x14ac:dyDescent="0.25">
      <c r="A2131" s="4">
        <v>5110001</v>
      </c>
      <c r="B2131" s="11" t="s">
        <v>196</v>
      </c>
      <c r="C2131" s="5">
        <f>5602.59*1.16</f>
        <v>6499.0043999999998</v>
      </c>
    </row>
    <row r="2132" spans="1:3" x14ac:dyDescent="0.25">
      <c r="A2132" s="4">
        <v>5110001</v>
      </c>
      <c r="B2132" s="11" t="s">
        <v>197</v>
      </c>
      <c r="C2132" s="5">
        <f>4728.32*1.16</f>
        <v>5484.8511999999992</v>
      </c>
    </row>
    <row r="2133" spans="1:3" x14ac:dyDescent="0.25">
      <c r="A2133" s="4">
        <v>5110001</v>
      </c>
      <c r="B2133" s="11" t="s">
        <v>186</v>
      </c>
      <c r="C2133" s="5">
        <v>5997.97</v>
      </c>
    </row>
    <row r="2134" spans="1:3" x14ac:dyDescent="0.25">
      <c r="A2134" s="4">
        <v>5110001</v>
      </c>
      <c r="B2134" s="11" t="s">
        <v>186</v>
      </c>
      <c r="C2134" s="5">
        <v>5997.97</v>
      </c>
    </row>
    <row r="2135" spans="1:3" x14ac:dyDescent="0.25">
      <c r="A2135" s="4">
        <v>5110001</v>
      </c>
      <c r="B2135" s="11" t="s">
        <v>186</v>
      </c>
      <c r="C2135" s="5">
        <v>5997.97</v>
      </c>
    </row>
    <row r="2136" spans="1:3" x14ac:dyDescent="0.25">
      <c r="A2136" s="4">
        <v>5110001</v>
      </c>
      <c r="B2136" s="11" t="s">
        <v>186</v>
      </c>
      <c r="C2136" s="5">
        <v>5997.97</v>
      </c>
    </row>
    <row r="2137" spans="1:3" x14ac:dyDescent="0.25">
      <c r="A2137" s="4">
        <v>5110001</v>
      </c>
      <c r="B2137" s="11" t="s">
        <v>186</v>
      </c>
      <c r="C2137" s="5">
        <v>5997.97</v>
      </c>
    </row>
    <row r="2138" spans="1:3" x14ac:dyDescent="0.25">
      <c r="A2138" s="4">
        <v>5110001</v>
      </c>
      <c r="B2138" s="11" t="s">
        <v>186</v>
      </c>
      <c r="C2138" s="5">
        <v>5997.97</v>
      </c>
    </row>
    <row r="2139" spans="1:3" x14ac:dyDescent="0.25">
      <c r="A2139" s="4">
        <v>5110001</v>
      </c>
      <c r="B2139" s="11" t="s">
        <v>186</v>
      </c>
      <c r="C2139" s="5">
        <v>5997.97</v>
      </c>
    </row>
    <row r="2140" spans="1:3" x14ac:dyDescent="0.25">
      <c r="A2140" s="12">
        <v>5150001</v>
      </c>
      <c r="B2140" s="11" t="s">
        <v>370</v>
      </c>
      <c r="C2140" s="5">
        <v>141919.45000000001</v>
      </c>
    </row>
    <row r="2141" spans="1:3" x14ac:dyDescent="0.25">
      <c r="A2141" s="4">
        <v>5150001</v>
      </c>
      <c r="B2141" s="2" t="s">
        <v>460</v>
      </c>
      <c r="C2141" s="3">
        <v>12650</v>
      </c>
    </row>
    <row r="2142" spans="1:3" x14ac:dyDescent="0.25">
      <c r="A2142" s="4">
        <v>5150001</v>
      </c>
      <c r="B2142" s="2" t="s">
        <v>460</v>
      </c>
      <c r="C2142" s="3">
        <v>12650</v>
      </c>
    </row>
    <row r="2143" spans="1:3" x14ac:dyDescent="0.25">
      <c r="A2143" s="4">
        <v>5290001</v>
      </c>
      <c r="B2143" s="2" t="s">
        <v>654</v>
      </c>
      <c r="C2143" s="3">
        <v>80557.929999999993</v>
      </c>
    </row>
    <row r="2144" spans="1:3" x14ac:dyDescent="0.25">
      <c r="A2144" s="12">
        <v>5310001</v>
      </c>
      <c r="B2144" s="11" t="s">
        <v>28</v>
      </c>
      <c r="C2144" s="5">
        <v>18630</v>
      </c>
    </row>
    <row r="2145" spans="1:3" x14ac:dyDescent="0.25">
      <c r="A2145" s="12">
        <v>5310001</v>
      </c>
      <c r="B2145" s="11" t="s">
        <v>378</v>
      </c>
      <c r="C2145" s="5">
        <v>10630.599999999999</v>
      </c>
    </row>
    <row r="2146" spans="1:3" x14ac:dyDescent="0.25">
      <c r="A2146" s="6">
        <v>5290001</v>
      </c>
      <c r="B2146" s="7" t="s">
        <v>698</v>
      </c>
      <c r="C2146" s="8">
        <v>41713.83</v>
      </c>
    </row>
    <row r="2147" spans="1:3" x14ac:dyDescent="0.25">
      <c r="A2147" s="6">
        <v>5660010</v>
      </c>
      <c r="B2147" s="2" t="s">
        <v>794</v>
      </c>
      <c r="C2147" s="3">
        <v>8504</v>
      </c>
    </row>
    <row r="2148" spans="1:3" x14ac:dyDescent="0.25">
      <c r="A2148" s="6">
        <v>5660010</v>
      </c>
      <c r="B2148" s="2" t="s">
        <v>794</v>
      </c>
      <c r="C2148" s="3">
        <v>8504</v>
      </c>
    </row>
    <row r="2149" spans="1:3" x14ac:dyDescent="0.25">
      <c r="A2149" s="6">
        <v>5660012</v>
      </c>
      <c r="B2149" s="2" t="s">
        <v>795</v>
      </c>
      <c r="C2149" s="3">
        <v>12815.68</v>
      </c>
    </row>
    <row r="2150" spans="1:3" x14ac:dyDescent="0.25">
      <c r="A2150" s="6">
        <v>5660012</v>
      </c>
      <c r="B2150" s="2" t="s">
        <v>795</v>
      </c>
      <c r="C2150" s="3">
        <v>12815.68</v>
      </c>
    </row>
    <row r="2151" spans="1:3" x14ac:dyDescent="0.25">
      <c r="A2151" s="4">
        <v>5150001</v>
      </c>
      <c r="B2151" s="2" t="s">
        <v>459</v>
      </c>
      <c r="C2151" s="3">
        <v>4741.8639999999996</v>
      </c>
    </row>
    <row r="2152" spans="1:3" x14ac:dyDescent="0.25">
      <c r="A2152" s="4">
        <v>5150001</v>
      </c>
      <c r="B2152" s="11" t="s">
        <v>571</v>
      </c>
      <c r="C2152" s="3">
        <v>2566.3723999999997</v>
      </c>
    </row>
    <row r="2153" spans="1:3" x14ac:dyDescent="0.25">
      <c r="A2153" s="4">
        <v>5150001</v>
      </c>
      <c r="B2153" s="11" t="s">
        <v>571</v>
      </c>
      <c r="C2153" s="3">
        <v>2566.3723999999997</v>
      </c>
    </row>
    <row r="2154" spans="1:3" x14ac:dyDescent="0.25">
      <c r="A2154" s="4">
        <v>5150001</v>
      </c>
      <c r="B2154" s="11" t="s">
        <v>571</v>
      </c>
      <c r="C2154" s="3">
        <v>2566.3723999999997</v>
      </c>
    </row>
    <row r="2155" spans="1:3" x14ac:dyDescent="0.25">
      <c r="A2155" s="12">
        <v>5210001</v>
      </c>
      <c r="B2155" s="11" t="s">
        <v>380</v>
      </c>
      <c r="C2155" s="5">
        <v>10062.5</v>
      </c>
    </row>
    <row r="2156" spans="1:3" x14ac:dyDescent="0.25">
      <c r="A2156" s="4">
        <v>5290001</v>
      </c>
      <c r="B2156" s="2" t="s">
        <v>404</v>
      </c>
      <c r="C2156" s="3">
        <v>3162.4999999999995</v>
      </c>
    </row>
    <row r="2157" spans="1:3" x14ac:dyDescent="0.25">
      <c r="A2157" s="4">
        <v>5290001</v>
      </c>
      <c r="B2157" s="2" t="s">
        <v>404</v>
      </c>
      <c r="C2157" s="3">
        <v>3162.4999999999995</v>
      </c>
    </row>
    <row r="2158" spans="1:3" x14ac:dyDescent="0.25">
      <c r="A2158" s="6">
        <v>519000175</v>
      </c>
      <c r="B2158" s="2" t="s">
        <v>771</v>
      </c>
      <c r="C2158" s="3">
        <v>14616</v>
      </c>
    </row>
    <row r="2159" spans="1:3" x14ac:dyDescent="0.25">
      <c r="A2159" s="6">
        <v>519000175</v>
      </c>
      <c r="B2159" s="2" t="s">
        <v>771</v>
      </c>
      <c r="C2159" s="3">
        <v>14616</v>
      </c>
    </row>
    <row r="2160" spans="1:3" x14ac:dyDescent="0.25">
      <c r="A2160" s="6">
        <v>519000175</v>
      </c>
      <c r="B2160" s="2" t="s">
        <v>771</v>
      </c>
      <c r="C2160" s="3">
        <v>14616</v>
      </c>
    </row>
    <row r="2161" spans="1:3" x14ac:dyDescent="0.25">
      <c r="A2161" s="6">
        <v>519000177</v>
      </c>
      <c r="B2161" s="2" t="s">
        <v>772</v>
      </c>
      <c r="C2161" s="3">
        <v>34102.78</v>
      </c>
    </row>
    <row r="2162" spans="1:3" x14ac:dyDescent="0.25">
      <c r="A2162" s="6">
        <v>52100023</v>
      </c>
      <c r="B2162" s="2" t="s">
        <v>780</v>
      </c>
      <c r="C2162" s="3">
        <v>11924.8</v>
      </c>
    </row>
    <row r="2163" spans="1:3" x14ac:dyDescent="0.25">
      <c r="A2163" s="6">
        <v>52100023</v>
      </c>
      <c r="B2163" s="2" t="s">
        <v>781</v>
      </c>
      <c r="C2163" s="3">
        <v>4082.04</v>
      </c>
    </row>
    <row r="2164" spans="1:3" x14ac:dyDescent="0.25">
      <c r="A2164" s="4">
        <v>5190001</v>
      </c>
      <c r="B2164" s="2" t="s">
        <v>18</v>
      </c>
      <c r="C2164" s="3">
        <v>20604.02</v>
      </c>
    </row>
    <row r="2165" spans="1:3" x14ac:dyDescent="0.25">
      <c r="A2165" s="4">
        <v>5190001</v>
      </c>
      <c r="B2165" s="2" t="s">
        <v>18</v>
      </c>
      <c r="C2165" s="3">
        <v>20604.02</v>
      </c>
    </row>
    <row r="2166" spans="1:3" x14ac:dyDescent="0.25">
      <c r="A2166" s="4">
        <v>5190001</v>
      </c>
      <c r="B2166" s="2" t="s">
        <v>18</v>
      </c>
      <c r="C2166" s="3">
        <v>20604.02</v>
      </c>
    </row>
    <row r="2167" spans="1:3" x14ac:dyDescent="0.25">
      <c r="A2167" s="4">
        <v>5190001</v>
      </c>
      <c r="B2167" s="2" t="s">
        <v>18</v>
      </c>
      <c r="C2167" s="3">
        <v>20604.02</v>
      </c>
    </row>
    <row r="2168" spans="1:3" x14ac:dyDescent="0.25">
      <c r="A2168" s="4">
        <v>5190001</v>
      </c>
      <c r="B2168" s="2" t="s">
        <v>18</v>
      </c>
      <c r="C2168" s="3">
        <v>20604.02</v>
      </c>
    </row>
    <row r="2169" spans="1:3" x14ac:dyDescent="0.25">
      <c r="A2169" s="4">
        <v>5190001</v>
      </c>
      <c r="B2169" s="2" t="s">
        <v>18</v>
      </c>
      <c r="C2169" s="3">
        <v>20604.02</v>
      </c>
    </row>
    <row r="2170" spans="1:3" x14ac:dyDescent="0.25">
      <c r="A2170" s="4">
        <v>5190001</v>
      </c>
      <c r="B2170" s="2" t="s">
        <v>18</v>
      </c>
      <c r="C2170" s="3">
        <v>20604.02</v>
      </c>
    </row>
    <row r="2171" spans="1:3" x14ac:dyDescent="0.25">
      <c r="A2171" s="4">
        <v>5190001</v>
      </c>
      <c r="B2171" s="2" t="s">
        <v>18</v>
      </c>
      <c r="C2171" s="3">
        <v>20604.02</v>
      </c>
    </row>
    <row r="2172" spans="1:3" x14ac:dyDescent="0.25">
      <c r="A2172" s="4">
        <v>5190001</v>
      </c>
      <c r="B2172" s="2" t="s">
        <v>18</v>
      </c>
      <c r="C2172" s="3">
        <v>20604.02</v>
      </c>
    </row>
    <row r="2173" spans="1:3" x14ac:dyDescent="0.25">
      <c r="A2173" s="4">
        <v>5310001</v>
      </c>
      <c r="B2173" s="2" t="s">
        <v>368</v>
      </c>
      <c r="C2173" s="3">
        <v>6865.78</v>
      </c>
    </row>
    <row r="2174" spans="1:3" x14ac:dyDescent="0.25">
      <c r="A2174" s="4">
        <v>5310001</v>
      </c>
      <c r="B2174" s="2" t="s">
        <v>369</v>
      </c>
      <c r="C2174" s="3">
        <v>2238.48</v>
      </c>
    </row>
    <row r="2175" spans="1:3" x14ac:dyDescent="0.25">
      <c r="A2175" s="12">
        <v>5310001</v>
      </c>
      <c r="B2175" s="11" t="s">
        <v>120</v>
      </c>
      <c r="C2175" s="5">
        <v>7398.48</v>
      </c>
    </row>
    <row r="2176" spans="1:3" x14ac:dyDescent="0.25">
      <c r="A2176" s="12">
        <v>5310001</v>
      </c>
      <c r="B2176" s="11" t="s">
        <v>120</v>
      </c>
      <c r="C2176" s="5">
        <v>7398.48</v>
      </c>
    </row>
    <row r="2177" spans="1:3" x14ac:dyDescent="0.25">
      <c r="A2177" s="12">
        <v>5620001</v>
      </c>
      <c r="B2177" s="11" t="s">
        <v>372</v>
      </c>
      <c r="C2177" s="5">
        <v>1369558</v>
      </c>
    </row>
    <row r="2178" spans="1:3" x14ac:dyDescent="0.25">
      <c r="A2178" s="4">
        <v>5670001</v>
      </c>
      <c r="B2178" s="2" t="s">
        <v>389</v>
      </c>
      <c r="C2178" s="3">
        <v>5625.44</v>
      </c>
    </row>
    <row r="2179" spans="1:3" x14ac:dyDescent="0.25">
      <c r="A2179" s="6">
        <v>519000176</v>
      </c>
      <c r="B2179" s="2" t="s">
        <v>773</v>
      </c>
      <c r="C2179" s="3">
        <v>20707.509999999998</v>
      </c>
    </row>
    <row r="2180" spans="1:3" x14ac:dyDescent="0.25">
      <c r="A2180" s="6">
        <v>51900074</v>
      </c>
      <c r="B2180" s="2" t="s">
        <v>775</v>
      </c>
      <c r="C2180" s="3">
        <v>21076</v>
      </c>
    </row>
    <row r="2181" spans="1:3" x14ac:dyDescent="0.25">
      <c r="A2181" s="6">
        <v>5110001</v>
      </c>
      <c r="B2181" s="15" t="s">
        <v>839</v>
      </c>
      <c r="C2181" s="8">
        <v>2300</v>
      </c>
    </row>
    <row r="2182" spans="1:3" x14ac:dyDescent="0.25">
      <c r="A2182" s="4">
        <v>5150001</v>
      </c>
      <c r="B2182" s="2" t="s">
        <v>470</v>
      </c>
      <c r="C2182" s="3">
        <v>10637.5</v>
      </c>
    </row>
    <row r="2183" spans="1:3" x14ac:dyDescent="0.25">
      <c r="A2183" s="4">
        <v>5150001</v>
      </c>
      <c r="B2183" s="2" t="s">
        <v>470</v>
      </c>
      <c r="C2183" s="3">
        <v>10637.5</v>
      </c>
    </row>
    <row r="2184" spans="1:3" x14ac:dyDescent="0.25">
      <c r="A2184" s="4">
        <v>5150001</v>
      </c>
      <c r="B2184" s="2" t="s">
        <v>470</v>
      </c>
      <c r="C2184" s="3">
        <v>10637.5</v>
      </c>
    </row>
    <row r="2185" spans="1:3" x14ac:dyDescent="0.25">
      <c r="A2185" s="4">
        <v>5150001</v>
      </c>
      <c r="B2185" s="2" t="s">
        <v>470</v>
      </c>
      <c r="C2185" s="3">
        <v>10637.5</v>
      </c>
    </row>
    <row r="2186" spans="1:3" x14ac:dyDescent="0.25">
      <c r="A2186" s="4">
        <v>5150001</v>
      </c>
      <c r="B2186" s="2" t="s">
        <v>470</v>
      </c>
      <c r="C2186" s="3">
        <v>10637.5</v>
      </c>
    </row>
    <row r="2187" spans="1:3" x14ac:dyDescent="0.25">
      <c r="A2187" s="4">
        <v>5150001</v>
      </c>
      <c r="B2187" s="2" t="s">
        <v>470</v>
      </c>
      <c r="C2187" s="3">
        <v>10637.5</v>
      </c>
    </row>
    <row r="2188" spans="1:3" x14ac:dyDescent="0.25">
      <c r="A2188" s="4">
        <v>5150001</v>
      </c>
      <c r="B2188" s="2" t="s">
        <v>470</v>
      </c>
      <c r="C2188" s="3">
        <v>10637.5</v>
      </c>
    </row>
    <row r="2189" spans="1:3" x14ac:dyDescent="0.25">
      <c r="A2189" s="4">
        <v>5150001</v>
      </c>
      <c r="B2189" s="2" t="s">
        <v>470</v>
      </c>
      <c r="C2189" s="3">
        <v>10637.5</v>
      </c>
    </row>
    <row r="2190" spans="1:3" x14ac:dyDescent="0.25">
      <c r="A2190" s="4">
        <v>5150001</v>
      </c>
      <c r="B2190" s="2" t="s">
        <v>470</v>
      </c>
      <c r="C2190" s="3">
        <v>10637.5</v>
      </c>
    </row>
    <row r="2191" spans="1:3" x14ac:dyDescent="0.25">
      <c r="A2191" s="4">
        <v>5150001</v>
      </c>
      <c r="B2191" s="2" t="s">
        <v>470</v>
      </c>
      <c r="C2191" s="3">
        <v>10637.5</v>
      </c>
    </row>
    <row r="2192" spans="1:3" x14ac:dyDescent="0.25">
      <c r="A2192" s="4">
        <v>5150001</v>
      </c>
      <c r="B2192" s="2" t="s">
        <v>473</v>
      </c>
      <c r="C2192" s="3">
        <v>6738.9999999999991</v>
      </c>
    </row>
    <row r="2193" spans="1:3" x14ac:dyDescent="0.25">
      <c r="A2193" s="4">
        <v>5150001</v>
      </c>
      <c r="B2193" s="11" t="s">
        <v>574</v>
      </c>
      <c r="C2193" s="3">
        <v>33684.03</v>
      </c>
    </row>
    <row r="2194" spans="1:3" x14ac:dyDescent="0.25">
      <c r="A2194" s="4">
        <v>5150001</v>
      </c>
      <c r="B2194" s="2" t="s">
        <v>630</v>
      </c>
      <c r="C2194" s="3">
        <v>8837.14</v>
      </c>
    </row>
    <row r="2195" spans="1:3" x14ac:dyDescent="0.25">
      <c r="A2195" s="4">
        <v>5150001</v>
      </c>
      <c r="B2195" s="2" t="s">
        <v>630</v>
      </c>
      <c r="C2195" s="3">
        <v>8837.14</v>
      </c>
    </row>
    <row r="2196" spans="1:3" x14ac:dyDescent="0.25">
      <c r="A2196" s="4">
        <v>5150001</v>
      </c>
      <c r="B2196" s="2" t="s">
        <v>630</v>
      </c>
      <c r="C2196" s="3">
        <v>8837.14</v>
      </c>
    </row>
    <row r="2197" spans="1:3" x14ac:dyDescent="0.25">
      <c r="A2197" s="4">
        <v>5150001</v>
      </c>
      <c r="B2197" s="2" t="s">
        <v>630</v>
      </c>
      <c r="C2197" s="3">
        <v>8837.14</v>
      </c>
    </row>
    <row r="2198" spans="1:3" x14ac:dyDescent="0.25">
      <c r="A2198" s="4">
        <v>5150001</v>
      </c>
      <c r="B2198" s="2" t="s">
        <v>630</v>
      </c>
      <c r="C2198" s="3">
        <v>8837.14</v>
      </c>
    </row>
    <row r="2199" spans="1:3" x14ac:dyDescent="0.25">
      <c r="A2199" s="4">
        <v>5150001</v>
      </c>
      <c r="B2199" s="2" t="s">
        <v>630</v>
      </c>
      <c r="C2199" s="3">
        <v>8837.14</v>
      </c>
    </row>
    <row r="2200" spans="1:3" x14ac:dyDescent="0.25">
      <c r="A2200" s="4">
        <v>5150001</v>
      </c>
      <c r="B2200" s="2" t="s">
        <v>630</v>
      </c>
      <c r="C2200" s="3">
        <v>8837.14</v>
      </c>
    </row>
    <row r="2201" spans="1:3" x14ac:dyDescent="0.25">
      <c r="A2201" s="4">
        <v>5150001</v>
      </c>
      <c r="B2201" s="2" t="s">
        <v>630</v>
      </c>
      <c r="C2201" s="3">
        <v>8837.14</v>
      </c>
    </row>
    <row r="2202" spans="1:3" x14ac:dyDescent="0.25">
      <c r="A2202" s="4">
        <v>5150001</v>
      </c>
      <c r="B2202" s="2" t="s">
        <v>630</v>
      </c>
      <c r="C2202" s="3">
        <v>8837.14</v>
      </c>
    </row>
    <row r="2203" spans="1:3" x14ac:dyDescent="0.25">
      <c r="A2203" s="4">
        <v>5150001</v>
      </c>
      <c r="B2203" s="2" t="s">
        <v>630</v>
      </c>
      <c r="C2203" s="3">
        <v>8837.14</v>
      </c>
    </row>
    <row r="2204" spans="1:3" x14ac:dyDescent="0.25">
      <c r="A2204" s="6">
        <v>5920001</v>
      </c>
      <c r="B2204" s="7" t="s">
        <v>676</v>
      </c>
      <c r="C2204" s="8">
        <v>4160.29</v>
      </c>
    </row>
    <row r="2205" spans="1:3" x14ac:dyDescent="0.25">
      <c r="A2205" s="4">
        <v>5110001</v>
      </c>
      <c r="B2205" s="2" t="s">
        <v>48</v>
      </c>
      <c r="C2205" s="3">
        <f>315*1.15</f>
        <v>362.25</v>
      </c>
    </row>
    <row r="2206" spans="1:3" x14ac:dyDescent="0.25">
      <c r="A2206" s="4">
        <v>5110001</v>
      </c>
      <c r="B2206" s="2" t="s">
        <v>48</v>
      </c>
      <c r="C2206" s="3">
        <f t="shared" ref="C2206:C2209" si="48">315*1.15</f>
        <v>362.25</v>
      </c>
    </row>
    <row r="2207" spans="1:3" x14ac:dyDescent="0.25">
      <c r="A2207" s="4">
        <v>5110001</v>
      </c>
      <c r="B2207" s="2" t="s">
        <v>48</v>
      </c>
      <c r="C2207" s="3">
        <f t="shared" si="48"/>
        <v>362.25</v>
      </c>
    </row>
    <row r="2208" spans="1:3" x14ac:dyDescent="0.25">
      <c r="A2208" s="4">
        <v>5110001</v>
      </c>
      <c r="B2208" s="2" t="s">
        <v>48</v>
      </c>
      <c r="C2208" s="3">
        <f t="shared" si="48"/>
        <v>362.25</v>
      </c>
    </row>
    <row r="2209" spans="1:3" x14ac:dyDescent="0.25">
      <c r="A2209" s="4">
        <v>5110001</v>
      </c>
      <c r="B2209" s="2" t="s">
        <v>48</v>
      </c>
      <c r="C2209" s="3">
        <f t="shared" si="48"/>
        <v>362.25</v>
      </c>
    </row>
    <row r="2210" spans="1:3" x14ac:dyDescent="0.25">
      <c r="A2210" s="4">
        <v>5290001</v>
      </c>
      <c r="B2210" s="11" t="s">
        <v>70</v>
      </c>
      <c r="C2210" s="3">
        <v>1873</v>
      </c>
    </row>
    <row r="2211" spans="1:3" x14ac:dyDescent="0.25">
      <c r="A2211" s="4">
        <v>5290001</v>
      </c>
      <c r="B2211" s="11" t="s">
        <v>1133</v>
      </c>
      <c r="C2211" s="5">
        <v>52050.15</v>
      </c>
    </row>
    <row r="2212" spans="1:3" x14ac:dyDescent="0.25">
      <c r="A2212" s="4">
        <v>5150001</v>
      </c>
      <c r="B2212" s="2" t="s">
        <v>330</v>
      </c>
      <c r="C2212" s="3">
        <v>437</v>
      </c>
    </row>
    <row r="2213" spans="1:3" x14ac:dyDescent="0.25">
      <c r="A2213" s="4">
        <v>5290001</v>
      </c>
      <c r="B2213" s="2" t="s">
        <v>362</v>
      </c>
      <c r="C2213" s="3">
        <v>2622</v>
      </c>
    </row>
    <row r="2214" spans="1:3" x14ac:dyDescent="0.25">
      <c r="A2214" s="4">
        <v>5290001</v>
      </c>
      <c r="B2214" s="2" t="s">
        <v>173</v>
      </c>
      <c r="C2214" s="3">
        <v>1154.9887999999999</v>
      </c>
    </row>
    <row r="2215" spans="1:3" x14ac:dyDescent="0.25">
      <c r="A2215" s="4">
        <v>5290001</v>
      </c>
      <c r="B2215" s="2" t="s">
        <v>427</v>
      </c>
      <c r="C2215" s="3">
        <v>761.46</v>
      </c>
    </row>
    <row r="2216" spans="1:3" x14ac:dyDescent="0.25">
      <c r="A2216" s="4">
        <v>5290001</v>
      </c>
      <c r="B2216" s="2" t="s">
        <v>427</v>
      </c>
      <c r="C2216" s="3">
        <v>761.46</v>
      </c>
    </row>
    <row r="2217" spans="1:3" x14ac:dyDescent="0.25">
      <c r="A2217" s="4">
        <v>5290001</v>
      </c>
      <c r="B2217" s="2" t="s">
        <v>427</v>
      </c>
      <c r="C2217" s="3">
        <v>761.46</v>
      </c>
    </row>
    <row r="2218" spans="1:3" x14ac:dyDescent="0.25">
      <c r="A2218" s="4">
        <v>5290001</v>
      </c>
      <c r="B2218" s="2" t="s">
        <v>427</v>
      </c>
      <c r="C2218" s="3">
        <v>761.46</v>
      </c>
    </row>
    <row r="2219" spans="1:3" x14ac:dyDescent="0.25">
      <c r="A2219" s="4">
        <v>5290001</v>
      </c>
      <c r="B2219" s="2" t="s">
        <v>427</v>
      </c>
      <c r="C2219" s="3">
        <v>761.46</v>
      </c>
    </row>
    <row r="2220" spans="1:3" x14ac:dyDescent="0.25">
      <c r="A2220" s="4">
        <v>5290001</v>
      </c>
      <c r="B2220" s="2" t="s">
        <v>427</v>
      </c>
      <c r="C2220" s="3">
        <v>761.46</v>
      </c>
    </row>
    <row r="2221" spans="1:3" x14ac:dyDescent="0.25">
      <c r="A2221" s="4">
        <v>5290001</v>
      </c>
      <c r="B2221" s="2" t="s">
        <v>427</v>
      </c>
      <c r="C2221" s="3">
        <v>761.46</v>
      </c>
    </row>
    <row r="2222" spans="1:3" x14ac:dyDescent="0.25">
      <c r="A2222" s="4">
        <v>5290001</v>
      </c>
      <c r="B2222" s="2" t="s">
        <v>333</v>
      </c>
      <c r="C2222" s="3">
        <v>1006.25</v>
      </c>
    </row>
    <row r="2223" spans="1:3" x14ac:dyDescent="0.25">
      <c r="A2223" s="4">
        <v>5290001</v>
      </c>
      <c r="B2223" s="2" t="s">
        <v>333</v>
      </c>
      <c r="C2223" s="3">
        <v>1006.25</v>
      </c>
    </row>
    <row r="2224" spans="1:3" x14ac:dyDescent="0.25">
      <c r="A2224" s="4">
        <v>5290001</v>
      </c>
      <c r="B2224" s="2" t="s">
        <v>333</v>
      </c>
      <c r="C2224" s="3">
        <v>1006.25</v>
      </c>
    </row>
    <row r="2225" spans="1:3" x14ac:dyDescent="0.25">
      <c r="A2225" s="4">
        <v>5290001</v>
      </c>
      <c r="B2225" s="2" t="s">
        <v>333</v>
      </c>
      <c r="C2225" s="3">
        <v>1006.25</v>
      </c>
    </row>
    <row r="2226" spans="1:3" x14ac:dyDescent="0.25">
      <c r="A2226" s="4">
        <v>5290001</v>
      </c>
      <c r="B2226" s="2" t="s">
        <v>305</v>
      </c>
      <c r="C2226" s="3">
        <v>22624.67</v>
      </c>
    </row>
    <row r="2227" spans="1:3" x14ac:dyDescent="0.25">
      <c r="A2227" s="4">
        <v>5290001</v>
      </c>
      <c r="B2227" s="2" t="s">
        <v>305</v>
      </c>
      <c r="C2227" s="3">
        <v>22624.67</v>
      </c>
    </row>
    <row r="2228" spans="1:3" x14ac:dyDescent="0.25">
      <c r="A2228" s="4">
        <v>5290001</v>
      </c>
      <c r="B2228" s="2" t="s">
        <v>305</v>
      </c>
      <c r="C2228" s="3">
        <v>22624.67</v>
      </c>
    </row>
    <row r="2229" spans="1:3" x14ac:dyDescent="0.25">
      <c r="A2229" s="4">
        <v>5290001</v>
      </c>
      <c r="B2229" s="2" t="s">
        <v>305</v>
      </c>
      <c r="C2229" s="3">
        <v>22624.67</v>
      </c>
    </row>
    <row r="2230" spans="1:3" x14ac:dyDescent="0.25">
      <c r="A2230" s="4">
        <v>5290001</v>
      </c>
      <c r="B2230" s="2" t="s">
        <v>305</v>
      </c>
      <c r="C2230" s="3">
        <v>22624.67</v>
      </c>
    </row>
    <row r="2231" spans="1:3" x14ac:dyDescent="0.25">
      <c r="A2231" s="4">
        <v>5290001</v>
      </c>
      <c r="B2231" s="2" t="s">
        <v>305</v>
      </c>
      <c r="C2231" s="3">
        <v>22624.67</v>
      </c>
    </row>
    <row r="2232" spans="1:3" x14ac:dyDescent="0.25">
      <c r="A2232" s="4">
        <v>5290001</v>
      </c>
      <c r="B2232" s="2" t="s">
        <v>34</v>
      </c>
      <c r="C2232" s="3">
        <v>17086.45</v>
      </c>
    </row>
    <row r="2233" spans="1:3" x14ac:dyDescent="0.25">
      <c r="A2233" s="4">
        <v>5290001</v>
      </c>
      <c r="B2233" s="2" t="s">
        <v>34</v>
      </c>
      <c r="C2233" s="3">
        <v>17086.45</v>
      </c>
    </row>
    <row r="2234" spans="1:3" x14ac:dyDescent="0.25">
      <c r="A2234" s="4">
        <v>5290001</v>
      </c>
      <c r="B2234" s="2" t="s">
        <v>34</v>
      </c>
      <c r="C2234" s="3">
        <v>17086.45</v>
      </c>
    </row>
    <row r="2235" spans="1:3" x14ac:dyDescent="0.25">
      <c r="A2235" s="4">
        <v>5290001</v>
      </c>
      <c r="B2235" s="2" t="s">
        <v>34</v>
      </c>
      <c r="C2235" s="3">
        <v>17086.45</v>
      </c>
    </row>
    <row r="2236" spans="1:3" x14ac:dyDescent="0.25">
      <c r="A2236" s="4">
        <v>5290001</v>
      </c>
      <c r="B2236" s="2" t="s">
        <v>34</v>
      </c>
      <c r="C2236" s="3">
        <v>17086.45</v>
      </c>
    </row>
    <row r="2237" spans="1:3" x14ac:dyDescent="0.25">
      <c r="A2237" s="4">
        <v>5290001</v>
      </c>
      <c r="B2237" s="2" t="s">
        <v>34</v>
      </c>
      <c r="C2237" s="3">
        <v>17086.45</v>
      </c>
    </row>
    <row r="2238" spans="1:3" x14ac:dyDescent="0.25">
      <c r="A2238" s="4">
        <v>5290001</v>
      </c>
      <c r="B2238" s="2" t="s">
        <v>488</v>
      </c>
      <c r="C2238" s="3">
        <v>24092.5</v>
      </c>
    </row>
    <row r="2239" spans="1:3" x14ac:dyDescent="0.25">
      <c r="A2239" s="4">
        <v>5290001</v>
      </c>
      <c r="B2239" s="2" t="s">
        <v>488</v>
      </c>
      <c r="C2239" s="3">
        <v>24092.5</v>
      </c>
    </row>
    <row r="2240" spans="1:3" x14ac:dyDescent="0.25">
      <c r="A2240" s="4">
        <v>5290001</v>
      </c>
      <c r="B2240" s="11" t="s">
        <v>294</v>
      </c>
      <c r="C2240" s="3">
        <v>398.99359999999996</v>
      </c>
    </row>
    <row r="2241" spans="1:3" x14ac:dyDescent="0.25">
      <c r="A2241" s="4">
        <v>5290001</v>
      </c>
      <c r="B2241" s="11" t="s">
        <v>257</v>
      </c>
      <c r="C2241" s="3">
        <v>488.99799999999999</v>
      </c>
    </row>
    <row r="2242" spans="1:3" x14ac:dyDescent="0.25">
      <c r="A2242" s="4">
        <v>5290001</v>
      </c>
      <c r="B2242" s="2" t="s">
        <v>672</v>
      </c>
      <c r="C2242" s="3">
        <v>25776.77</v>
      </c>
    </row>
    <row r="2243" spans="1:3" x14ac:dyDescent="0.25">
      <c r="A2243" s="4">
        <v>5290001</v>
      </c>
      <c r="B2243" s="2" t="s">
        <v>174</v>
      </c>
      <c r="C2243" s="3">
        <v>16251.6</v>
      </c>
    </row>
    <row r="2244" spans="1:3" x14ac:dyDescent="0.25">
      <c r="A2244" s="4">
        <v>5290001</v>
      </c>
      <c r="B2244" s="2" t="s">
        <v>34</v>
      </c>
      <c r="C2244" s="3">
        <v>21475</v>
      </c>
    </row>
    <row r="2245" spans="1:3" x14ac:dyDescent="0.25">
      <c r="A2245" s="4">
        <v>5290001</v>
      </c>
      <c r="B2245" s="2" t="s">
        <v>34</v>
      </c>
      <c r="C2245" s="3">
        <v>21475</v>
      </c>
    </row>
    <row r="2246" spans="1:3" x14ac:dyDescent="0.25">
      <c r="A2246" s="4">
        <v>5110001</v>
      </c>
      <c r="B2246" s="2" t="s">
        <v>500</v>
      </c>
      <c r="C2246" s="3">
        <v>756.49</v>
      </c>
    </row>
    <row r="2247" spans="1:3" x14ac:dyDescent="0.25">
      <c r="A2247" s="4">
        <v>5110001</v>
      </c>
      <c r="B2247" s="2" t="s">
        <v>500</v>
      </c>
      <c r="C2247" s="3">
        <v>756.49</v>
      </c>
    </row>
    <row r="2248" spans="1:3" x14ac:dyDescent="0.25">
      <c r="A2248" s="4">
        <v>5110001</v>
      </c>
      <c r="B2248" s="2" t="s">
        <v>500</v>
      </c>
      <c r="C2248" s="3">
        <v>756.49</v>
      </c>
    </row>
    <row r="2249" spans="1:3" x14ac:dyDescent="0.25">
      <c r="A2249" s="4">
        <v>5110001</v>
      </c>
      <c r="B2249" s="2" t="s">
        <v>500</v>
      </c>
      <c r="C2249" s="3">
        <v>756.49</v>
      </c>
    </row>
    <row r="2250" spans="1:3" x14ac:dyDescent="0.25">
      <c r="A2250" s="4">
        <v>5110001</v>
      </c>
      <c r="B2250" s="2" t="s">
        <v>500</v>
      </c>
      <c r="C2250" s="3">
        <v>756.49</v>
      </c>
    </row>
    <row r="2251" spans="1:3" x14ac:dyDescent="0.25">
      <c r="A2251" s="4">
        <v>5110001</v>
      </c>
      <c r="B2251" s="2" t="s">
        <v>500</v>
      </c>
      <c r="C2251" s="3">
        <v>756.49</v>
      </c>
    </row>
    <row r="2252" spans="1:3" x14ac:dyDescent="0.25">
      <c r="A2252" s="4">
        <v>5110001</v>
      </c>
      <c r="B2252" s="2" t="s">
        <v>500</v>
      </c>
      <c r="C2252" s="3">
        <v>756.49</v>
      </c>
    </row>
    <row r="2253" spans="1:3" x14ac:dyDescent="0.25">
      <c r="A2253" s="4">
        <v>5110001</v>
      </c>
      <c r="B2253" s="2" t="s">
        <v>500</v>
      </c>
      <c r="C2253" s="3">
        <v>756.49</v>
      </c>
    </row>
    <row r="2254" spans="1:3" x14ac:dyDescent="0.25">
      <c r="A2254" s="4">
        <v>5110001</v>
      </c>
      <c r="B2254" s="2" t="s">
        <v>500</v>
      </c>
      <c r="C2254" s="3">
        <v>756.49</v>
      </c>
    </row>
    <row r="2255" spans="1:3" x14ac:dyDescent="0.25">
      <c r="A2255" s="4">
        <v>5110001</v>
      </c>
      <c r="B2255" s="2" t="s">
        <v>500</v>
      </c>
      <c r="C2255" s="3">
        <v>756.49</v>
      </c>
    </row>
    <row r="2256" spans="1:3" x14ac:dyDescent="0.25">
      <c r="A2256" s="4">
        <v>5110001</v>
      </c>
      <c r="B2256" s="2" t="s">
        <v>500</v>
      </c>
      <c r="C2256" s="3">
        <v>756.49</v>
      </c>
    </row>
    <row r="2257" spans="1:3" x14ac:dyDescent="0.25">
      <c r="A2257" s="4">
        <v>5110001</v>
      </c>
      <c r="B2257" s="2" t="s">
        <v>500</v>
      </c>
      <c r="C2257" s="3">
        <v>756.49</v>
      </c>
    </row>
    <row r="2258" spans="1:3" x14ac:dyDescent="0.25">
      <c r="A2258" s="4">
        <v>5110001</v>
      </c>
      <c r="B2258" s="2" t="s">
        <v>500</v>
      </c>
      <c r="C2258" s="3">
        <v>756.49</v>
      </c>
    </row>
    <row r="2259" spans="1:3" x14ac:dyDescent="0.25">
      <c r="A2259" s="4">
        <v>5110001</v>
      </c>
      <c r="B2259" s="2" t="s">
        <v>500</v>
      </c>
      <c r="C2259" s="3">
        <v>756.49</v>
      </c>
    </row>
    <row r="2260" spans="1:3" x14ac:dyDescent="0.25">
      <c r="A2260" s="4">
        <v>5150001</v>
      </c>
      <c r="B2260" s="2" t="s">
        <v>462</v>
      </c>
      <c r="C2260" s="3">
        <v>9020.0300000000007</v>
      </c>
    </row>
    <row r="2261" spans="1:3" x14ac:dyDescent="0.25">
      <c r="A2261" s="4">
        <v>5150001</v>
      </c>
      <c r="B2261" s="2" t="s">
        <v>468</v>
      </c>
      <c r="C2261" s="3">
        <v>14908.001999999999</v>
      </c>
    </row>
    <row r="2262" spans="1:3" x14ac:dyDescent="0.25">
      <c r="A2262" s="4">
        <v>5150001</v>
      </c>
      <c r="B2262" s="2" t="s">
        <v>468</v>
      </c>
      <c r="C2262" s="3">
        <v>14908.001999999999</v>
      </c>
    </row>
    <row r="2263" spans="1:3" x14ac:dyDescent="0.25">
      <c r="A2263" s="4">
        <v>5150001</v>
      </c>
      <c r="B2263" s="2" t="s">
        <v>468</v>
      </c>
      <c r="C2263" s="3">
        <v>14908.001999999999</v>
      </c>
    </row>
    <row r="2264" spans="1:3" x14ac:dyDescent="0.25">
      <c r="A2264" s="4">
        <v>5150001</v>
      </c>
      <c r="B2264" s="2" t="s">
        <v>468</v>
      </c>
      <c r="C2264" s="3">
        <v>14908.001999999999</v>
      </c>
    </row>
    <row r="2265" spans="1:3" x14ac:dyDescent="0.25">
      <c r="A2265" s="4">
        <v>5150001</v>
      </c>
      <c r="B2265" s="2" t="s">
        <v>462</v>
      </c>
      <c r="C2265" s="3">
        <f>8450*1.15</f>
        <v>9717.5</v>
      </c>
    </row>
    <row r="2266" spans="1:3" x14ac:dyDescent="0.25">
      <c r="A2266" s="4">
        <v>5150001</v>
      </c>
      <c r="B2266" s="2" t="s">
        <v>462</v>
      </c>
      <c r="C2266" s="3">
        <f t="shared" ref="C2266:C2267" si="49">8450*1.15</f>
        <v>9717.5</v>
      </c>
    </row>
    <row r="2267" spans="1:3" x14ac:dyDescent="0.25">
      <c r="A2267" s="4">
        <v>5150001</v>
      </c>
      <c r="B2267" s="2" t="s">
        <v>462</v>
      </c>
      <c r="C2267" s="3">
        <f t="shared" si="49"/>
        <v>9717.5</v>
      </c>
    </row>
    <row r="2268" spans="1:3" x14ac:dyDescent="0.25">
      <c r="A2268" s="4">
        <v>5150001</v>
      </c>
      <c r="B2268" s="2" t="s">
        <v>582</v>
      </c>
      <c r="C2268" s="3">
        <v>14815</v>
      </c>
    </row>
    <row r="2269" spans="1:3" x14ac:dyDescent="0.25">
      <c r="A2269" s="4">
        <v>5150001</v>
      </c>
      <c r="B2269" s="2" t="s">
        <v>585</v>
      </c>
      <c r="C2269" s="3">
        <v>14219.28</v>
      </c>
    </row>
    <row r="2270" spans="1:3" x14ac:dyDescent="0.25">
      <c r="A2270" s="4">
        <v>5150001</v>
      </c>
      <c r="B2270" s="2" t="s">
        <v>586</v>
      </c>
      <c r="C2270" s="3">
        <v>14599.45</v>
      </c>
    </row>
    <row r="2271" spans="1:3" x14ac:dyDescent="0.25">
      <c r="A2271" s="4">
        <v>5670001</v>
      </c>
      <c r="B2271" s="2" t="s">
        <v>392</v>
      </c>
      <c r="C2271" s="3">
        <v>1850.1</v>
      </c>
    </row>
    <row r="2272" spans="1:3" x14ac:dyDescent="0.25">
      <c r="A2272" s="12">
        <v>5110001</v>
      </c>
      <c r="B2272" s="11" t="s">
        <v>1134</v>
      </c>
      <c r="C2272" s="5">
        <v>1253.5</v>
      </c>
    </row>
    <row r="2273" spans="1:3" x14ac:dyDescent="0.25">
      <c r="A2273" s="12">
        <v>5110001</v>
      </c>
      <c r="B2273" s="11" t="s">
        <v>1134</v>
      </c>
      <c r="C2273" s="5">
        <v>1253.5</v>
      </c>
    </row>
    <row r="2274" spans="1:3" x14ac:dyDescent="0.25">
      <c r="A2274" s="4">
        <v>5150001</v>
      </c>
      <c r="B2274" s="2" t="s">
        <v>328</v>
      </c>
      <c r="C2274" s="3">
        <v>7915.1624999999995</v>
      </c>
    </row>
    <row r="2275" spans="1:3" x14ac:dyDescent="0.25">
      <c r="A2275" s="4">
        <v>5150001</v>
      </c>
      <c r="B2275" s="2" t="s">
        <v>328</v>
      </c>
      <c r="C2275" s="3">
        <v>7915.1624999999995</v>
      </c>
    </row>
    <row r="2276" spans="1:3" x14ac:dyDescent="0.25">
      <c r="A2276" s="4">
        <v>5150001</v>
      </c>
      <c r="B2276" s="2" t="s">
        <v>4</v>
      </c>
      <c r="C2276" s="3">
        <v>8245.5</v>
      </c>
    </row>
    <row r="2277" spans="1:3" x14ac:dyDescent="0.25">
      <c r="A2277" s="12">
        <v>5150001</v>
      </c>
      <c r="B2277" s="11" t="s">
        <v>246</v>
      </c>
      <c r="C2277" s="5">
        <v>1183.2</v>
      </c>
    </row>
    <row r="2278" spans="1:3" x14ac:dyDescent="0.25">
      <c r="A2278" s="4">
        <v>5150001</v>
      </c>
      <c r="B2278" s="2" t="s">
        <v>272</v>
      </c>
      <c r="C2278" s="3">
        <v>1879.1999999999998</v>
      </c>
    </row>
    <row r="2279" spans="1:3" x14ac:dyDescent="0.25">
      <c r="A2279" s="4">
        <v>5150001</v>
      </c>
      <c r="B2279" s="11" t="s">
        <v>213</v>
      </c>
      <c r="C2279" s="3">
        <v>11750.8</v>
      </c>
    </row>
    <row r="2280" spans="1:3" x14ac:dyDescent="0.25">
      <c r="A2280" s="4">
        <v>5150001</v>
      </c>
      <c r="B2280" s="2" t="s">
        <v>632</v>
      </c>
      <c r="C2280" s="3">
        <v>13334.199999999999</v>
      </c>
    </row>
    <row r="2281" spans="1:3" x14ac:dyDescent="0.25">
      <c r="A2281" s="4">
        <v>5210001</v>
      </c>
      <c r="B2281" s="2" t="s">
        <v>5</v>
      </c>
      <c r="C2281" s="3">
        <v>9890</v>
      </c>
    </row>
    <row r="2282" spans="1:3" x14ac:dyDescent="0.25">
      <c r="A2282" s="4">
        <v>5230001</v>
      </c>
      <c r="B2282" s="11" t="s">
        <v>136</v>
      </c>
      <c r="C2282" s="3">
        <v>8729.753999999999</v>
      </c>
    </row>
    <row r="2283" spans="1:3" x14ac:dyDescent="0.25">
      <c r="A2283" s="4">
        <v>5230001</v>
      </c>
      <c r="B2283" s="2" t="s">
        <v>110</v>
      </c>
      <c r="C2283" s="3">
        <v>5684</v>
      </c>
    </row>
    <row r="2284" spans="1:3" x14ac:dyDescent="0.25">
      <c r="A2284" s="4">
        <v>5230001</v>
      </c>
      <c r="B2284" s="2" t="s">
        <v>110</v>
      </c>
      <c r="C2284" s="3">
        <v>5684</v>
      </c>
    </row>
    <row r="2285" spans="1:3" x14ac:dyDescent="0.25">
      <c r="A2285" s="4">
        <v>5230001</v>
      </c>
      <c r="B2285" s="2" t="s">
        <v>110</v>
      </c>
      <c r="C2285" s="3">
        <v>5684</v>
      </c>
    </row>
    <row r="2286" spans="1:3" x14ac:dyDescent="0.25">
      <c r="A2286" s="4">
        <v>5230001</v>
      </c>
      <c r="B2286" s="2" t="s">
        <v>110</v>
      </c>
      <c r="C2286" s="3">
        <v>5684</v>
      </c>
    </row>
    <row r="2287" spans="1:3" x14ac:dyDescent="0.25">
      <c r="A2287" s="4">
        <v>5230001</v>
      </c>
      <c r="B2287" s="2" t="s">
        <v>110</v>
      </c>
      <c r="C2287" s="3">
        <v>5684</v>
      </c>
    </row>
    <row r="2288" spans="1:3" x14ac:dyDescent="0.25">
      <c r="A2288" s="4">
        <v>5230001</v>
      </c>
      <c r="B2288" s="2" t="s">
        <v>110</v>
      </c>
      <c r="C2288" s="3">
        <v>5684</v>
      </c>
    </row>
    <row r="2289" spans="1:3" x14ac:dyDescent="0.25">
      <c r="A2289" s="4">
        <v>5230001</v>
      </c>
      <c r="B2289" s="2" t="s">
        <v>110</v>
      </c>
      <c r="C2289" s="3">
        <v>5684</v>
      </c>
    </row>
    <row r="2290" spans="1:3" x14ac:dyDescent="0.25">
      <c r="A2290" s="4">
        <v>5310001</v>
      </c>
      <c r="B2290" s="2" t="s">
        <v>545</v>
      </c>
      <c r="C2290" s="3">
        <v>41040.410000000003</v>
      </c>
    </row>
    <row r="2291" spans="1:3" x14ac:dyDescent="0.25">
      <c r="A2291" s="4">
        <v>5670001</v>
      </c>
      <c r="B2291" s="2" t="s">
        <v>532</v>
      </c>
      <c r="C2291" s="3">
        <v>84186.3</v>
      </c>
    </row>
    <row r="2292" spans="1:3" x14ac:dyDescent="0.25">
      <c r="A2292" s="6">
        <v>5210013</v>
      </c>
      <c r="B2292" s="2" t="s">
        <v>822</v>
      </c>
      <c r="C2292" s="3">
        <v>11985.44</v>
      </c>
    </row>
    <row r="2293" spans="1:3" x14ac:dyDescent="0.25">
      <c r="A2293" s="6">
        <v>5210013</v>
      </c>
      <c r="B2293" s="2" t="s">
        <v>822</v>
      </c>
      <c r="C2293" s="3">
        <v>11985.44</v>
      </c>
    </row>
    <row r="2294" spans="1:3" x14ac:dyDescent="0.25">
      <c r="A2294" s="6">
        <v>5210013</v>
      </c>
      <c r="B2294" s="2" t="s">
        <v>822</v>
      </c>
      <c r="C2294" s="3">
        <v>11985.44</v>
      </c>
    </row>
    <row r="2295" spans="1:3" x14ac:dyDescent="0.25">
      <c r="A2295" s="6">
        <v>5210013</v>
      </c>
      <c r="B2295" s="2" t="s">
        <v>822</v>
      </c>
      <c r="C2295" s="3">
        <v>11985.44</v>
      </c>
    </row>
    <row r="2296" spans="1:3" x14ac:dyDescent="0.25">
      <c r="A2296" s="6">
        <v>5210013</v>
      </c>
      <c r="B2296" s="2" t="s">
        <v>822</v>
      </c>
      <c r="C2296" s="3">
        <v>11985.44</v>
      </c>
    </row>
    <row r="2297" spans="1:3" x14ac:dyDescent="0.25">
      <c r="A2297" s="6">
        <v>5210013</v>
      </c>
      <c r="B2297" s="2" t="s">
        <v>822</v>
      </c>
      <c r="C2297" s="3">
        <v>11985.44</v>
      </c>
    </row>
    <row r="2298" spans="1:3" x14ac:dyDescent="0.25">
      <c r="A2298" s="6">
        <v>5210013</v>
      </c>
      <c r="B2298" s="2" t="s">
        <v>822</v>
      </c>
      <c r="C2298" s="3">
        <v>11985.44</v>
      </c>
    </row>
    <row r="2299" spans="1:3" x14ac:dyDescent="0.25">
      <c r="A2299" s="6">
        <v>5210013</v>
      </c>
      <c r="B2299" s="2" t="s">
        <v>822</v>
      </c>
      <c r="C2299" s="3">
        <v>11985.44</v>
      </c>
    </row>
    <row r="2300" spans="1:3" x14ac:dyDescent="0.25">
      <c r="A2300" s="6">
        <v>5210013</v>
      </c>
      <c r="B2300" s="2" t="s">
        <v>822</v>
      </c>
      <c r="C2300" s="3">
        <v>11985.44</v>
      </c>
    </row>
    <row r="2301" spans="1:3" x14ac:dyDescent="0.25">
      <c r="A2301" s="6">
        <v>5210013</v>
      </c>
      <c r="B2301" s="2" t="s">
        <v>822</v>
      </c>
      <c r="C2301" s="3">
        <v>11985.44</v>
      </c>
    </row>
    <row r="2302" spans="1:3" x14ac:dyDescent="0.25">
      <c r="A2302" s="6">
        <v>5210013</v>
      </c>
      <c r="B2302" s="2" t="s">
        <v>822</v>
      </c>
      <c r="C2302" s="3">
        <v>11985.44</v>
      </c>
    </row>
    <row r="2303" spans="1:3" x14ac:dyDescent="0.25">
      <c r="A2303" s="6">
        <v>5210013</v>
      </c>
      <c r="B2303" s="2" t="s">
        <v>822</v>
      </c>
      <c r="C2303" s="3">
        <v>11985.44</v>
      </c>
    </row>
    <row r="2304" spans="1:3" x14ac:dyDescent="0.25">
      <c r="A2304" s="6">
        <v>5210013</v>
      </c>
      <c r="B2304" s="2" t="s">
        <v>822</v>
      </c>
      <c r="C2304" s="3">
        <v>11985.44</v>
      </c>
    </row>
    <row r="2305" spans="1:3" x14ac:dyDescent="0.25">
      <c r="A2305" s="6">
        <v>5210013</v>
      </c>
      <c r="B2305" s="2" t="s">
        <v>822</v>
      </c>
      <c r="C2305" s="3">
        <v>11985.44</v>
      </c>
    </row>
    <row r="2306" spans="1:3" x14ac:dyDescent="0.25">
      <c r="A2306" s="6">
        <v>5210013</v>
      </c>
      <c r="B2306" s="2" t="s">
        <v>822</v>
      </c>
      <c r="C2306" s="3">
        <v>11985.44</v>
      </c>
    </row>
    <row r="2307" spans="1:3" x14ac:dyDescent="0.25">
      <c r="A2307" s="6">
        <v>5150001</v>
      </c>
      <c r="B2307" s="13" t="s">
        <v>623</v>
      </c>
      <c r="C2307" s="8">
        <v>20594.23</v>
      </c>
    </row>
    <row r="2308" spans="1:3" x14ac:dyDescent="0.25">
      <c r="A2308" s="6">
        <v>5150001</v>
      </c>
      <c r="B2308" s="13" t="s">
        <v>623</v>
      </c>
      <c r="C2308" s="8">
        <v>20594.23</v>
      </c>
    </row>
    <row r="2309" spans="1:3" x14ac:dyDescent="0.25">
      <c r="A2309" s="6">
        <v>5150001</v>
      </c>
      <c r="B2309" s="13" t="s">
        <v>623</v>
      </c>
      <c r="C2309" s="8">
        <v>20594.23</v>
      </c>
    </row>
    <row r="2310" spans="1:3" x14ac:dyDescent="0.25">
      <c r="A2310" s="6">
        <v>5150001</v>
      </c>
      <c r="B2310" s="15" t="s">
        <v>611</v>
      </c>
      <c r="C2310" s="8">
        <v>12216.59</v>
      </c>
    </row>
    <row r="2311" spans="1:3" x14ac:dyDescent="0.25">
      <c r="A2311" s="6">
        <v>5150001</v>
      </c>
      <c r="B2311" s="15" t="s">
        <v>611</v>
      </c>
      <c r="C2311" s="8">
        <v>12216.59</v>
      </c>
    </row>
    <row r="2312" spans="1:3" x14ac:dyDescent="0.25">
      <c r="A2312" s="6">
        <v>5150001</v>
      </c>
      <c r="B2312" s="15" t="s">
        <v>611</v>
      </c>
      <c r="C2312" s="8">
        <v>12216.59</v>
      </c>
    </row>
    <row r="2313" spans="1:3" x14ac:dyDescent="0.25">
      <c r="A2313" s="6">
        <v>5150001</v>
      </c>
      <c r="B2313" s="15" t="s">
        <v>612</v>
      </c>
      <c r="C2313" s="8">
        <v>18945.41</v>
      </c>
    </row>
    <row r="2314" spans="1:3" x14ac:dyDescent="0.25">
      <c r="A2314" s="6">
        <v>5150001</v>
      </c>
      <c r="B2314" s="15" t="s">
        <v>612</v>
      </c>
      <c r="C2314" s="8">
        <v>18945.41</v>
      </c>
    </row>
    <row r="2315" spans="1:3" x14ac:dyDescent="0.25">
      <c r="A2315" s="6">
        <v>5150001</v>
      </c>
      <c r="B2315" s="15" t="s">
        <v>612</v>
      </c>
      <c r="C2315" s="8">
        <v>18945.41</v>
      </c>
    </row>
    <row r="2316" spans="1:3" x14ac:dyDescent="0.25">
      <c r="A2316" s="6">
        <v>5150001</v>
      </c>
      <c r="B2316" s="15" t="s">
        <v>613</v>
      </c>
      <c r="C2316" s="8">
        <v>20594.23</v>
      </c>
    </row>
    <row r="2317" spans="1:3" x14ac:dyDescent="0.25">
      <c r="A2317" s="6">
        <v>5150001</v>
      </c>
      <c r="B2317" s="15" t="s">
        <v>613</v>
      </c>
      <c r="C2317" s="8">
        <v>20594.23</v>
      </c>
    </row>
    <row r="2318" spans="1:3" x14ac:dyDescent="0.25">
      <c r="A2318" s="6">
        <v>5150001</v>
      </c>
      <c r="B2318" s="15" t="s">
        <v>613</v>
      </c>
      <c r="C2318" s="8">
        <v>20594.23</v>
      </c>
    </row>
    <row r="2319" spans="1:3" x14ac:dyDescent="0.25">
      <c r="A2319" s="6">
        <v>5150001</v>
      </c>
      <c r="B2319" s="7" t="s">
        <v>616</v>
      </c>
      <c r="C2319" s="8">
        <v>2901.11</v>
      </c>
    </row>
    <row r="2320" spans="1:3" x14ac:dyDescent="0.25">
      <c r="A2320" s="6">
        <v>5150001</v>
      </c>
      <c r="B2320" s="7" t="s">
        <v>616</v>
      </c>
      <c r="C2320" s="8">
        <v>2901.11</v>
      </c>
    </row>
    <row r="2321" spans="1:3" x14ac:dyDescent="0.25">
      <c r="A2321" s="12">
        <v>5110001</v>
      </c>
      <c r="B2321" s="11" t="s">
        <v>176</v>
      </c>
      <c r="C2321" s="5">
        <f>5172.41*1.16</f>
        <v>5999.9955999999993</v>
      </c>
    </row>
    <row r="2322" spans="1:3" x14ac:dyDescent="0.25">
      <c r="A2322" s="12">
        <v>5110001</v>
      </c>
      <c r="B2322" s="11" t="s">
        <v>176</v>
      </c>
      <c r="C2322" s="5">
        <f>5172.41*1.16</f>
        <v>5999.9955999999993</v>
      </c>
    </row>
    <row r="2323" spans="1:3" x14ac:dyDescent="0.25">
      <c r="A2323" s="4">
        <v>5150001</v>
      </c>
      <c r="B2323" s="2" t="s">
        <v>326</v>
      </c>
      <c r="C2323" s="3">
        <f>1004.76*1.15</f>
        <v>1155.4739999999999</v>
      </c>
    </row>
    <row r="2324" spans="1:3" x14ac:dyDescent="0.25">
      <c r="A2324" s="4">
        <v>5150001</v>
      </c>
      <c r="B2324" s="2" t="s">
        <v>326</v>
      </c>
      <c r="C2324" s="3">
        <f t="shared" ref="C2324:C2326" si="50">1004.76*1.15</f>
        <v>1155.4739999999999</v>
      </c>
    </row>
    <row r="2325" spans="1:3" x14ac:dyDescent="0.25">
      <c r="A2325" s="4">
        <v>5150001</v>
      </c>
      <c r="B2325" s="2" t="s">
        <v>326</v>
      </c>
      <c r="C2325" s="3">
        <f t="shared" si="50"/>
        <v>1155.4739999999999</v>
      </c>
    </row>
    <row r="2326" spans="1:3" x14ac:dyDescent="0.25">
      <c r="A2326" s="4">
        <v>5150001</v>
      </c>
      <c r="B2326" s="2" t="s">
        <v>326</v>
      </c>
      <c r="C2326" s="3">
        <f t="shared" si="50"/>
        <v>1155.4739999999999</v>
      </c>
    </row>
    <row r="2327" spans="1:3" x14ac:dyDescent="0.25">
      <c r="A2327" s="4">
        <v>5150001</v>
      </c>
      <c r="B2327" s="11" t="s">
        <v>567</v>
      </c>
      <c r="C2327" s="5">
        <v>3616.9959999999996</v>
      </c>
    </row>
    <row r="2328" spans="1:3" x14ac:dyDescent="0.25">
      <c r="A2328" s="4">
        <v>5150001</v>
      </c>
      <c r="B2328" s="11" t="s">
        <v>570</v>
      </c>
      <c r="C2328" s="3">
        <v>3685.8187999999996</v>
      </c>
    </row>
    <row r="2329" spans="1:3" x14ac:dyDescent="0.25">
      <c r="A2329" s="4">
        <v>5150001</v>
      </c>
      <c r="B2329" s="11" t="s">
        <v>570</v>
      </c>
      <c r="C2329" s="3">
        <v>3685.8187999999996</v>
      </c>
    </row>
    <row r="2330" spans="1:3" x14ac:dyDescent="0.25">
      <c r="A2330" s="4">
        <v>5190001</v>
      </c>
      <c r="B2330" s="2" t="s">
        <v>304</v>
      </c>
      <c r="C2330" s="5">
        <f>693.91*1.15</f>
        <v>797.99649999999986</v>
      </c>
    </row>
    <row r="2331" spans="1:3" x14ac:dyDescent="0.25">
      <c r="A2331" s="4">
        <v>5190001</v>
      </c>
      <c r="B2331" s="2" t="s">
        <v>304</v>
      </c>
      <c r="C2331" s="5">
        <f t="shared" ref="C2331:C2332" si="51">693.91*1.15</f>
        <v>797.99649999999986</v>
      </c>
    </row>
    <row r="2332" spans="1:3" x14ac:dyDescent="0.25">
      <c r="A2332" s="4">
        <v>5190001</v>
      </c>
      <c r="B2332" s="2" t="s">
        <v>304</v>
      </c>
      <c r="C2332" s="5">
        <f t="shared" si="51"/>
        <v>797.99649999999986</v>
      </c>
    </row>
    <row r="2333" spans="1:3" x14ac:dyDescent="0.25">
      <c r="A2333" s="4">
        <v>5670001</v>
      </c>
      <c r="B2333" s="11" t="s">
        <v>130</v>
      </c>
      <c r="C2333" s="5">
        <v>2738.99</v>
      </c>
    </row>
    <row r="2334" spans="1:3" x14ac:dyDescent="0.25">
      <c r="A2334" s="6">
        <v>5150001</v>
      </c>
      <c r="B2334" s="7" t="s">
        <v>688</v>
      </c>
      <c r="C2334" s="8">
        <v>3281.51</v>
      </c>
    </row>
    <row r="2335" spans="1:3" x14ac:dyDescent="0.25">
      <c r="A2335" s="4">
        <v>5150001</v>
      </c>
      <c r="B2335" s="2" t="s">
        <v>1135</v>
      </c>
      <c r="C2335" s="5">
        <v>17371</v>
      </c>
    </row>
    <row r="2336" spans="1:3" x14ac:dyDescent="0.25">
      <c r="A2336" s="4">
        <v>5150001</v>
      </c>
      <c r="B2336" s="11" t="s">
        <v>267</v>
      </c>
      <c r="C2336" s="3">
        <v>111467.84</v>
      </c>
    </row>
    <row r="2337" spans="1:3" x14ac:dyDescent="0.25">
      <c r="A2337" s="6">
        <v>5190001</v>
      </c>
      <c r="B2337" s="7" t="s">
        <v>710</v>
      </c>
      <c r="C2337" s="9">
        <v>32666.76</v>
      </c>
    </row>
    <row r="2338" spans="1:3" x14ac:dyDescent="0.25">
      <c r="A2338" s="6">
        <v>5190001</v>
      </c>
      <c r="B2338" s="7" t="s">
        <v>710</v>
      </c>
      <c r="C2338" s="9">
        <v>32666.76</v>
      </c>
    </row>
    <row r="2339" spans="1:3" x14ac:dyDescent="0.25">
      <c r="A2339" s="6">
        <v>5190001</v>
      </c>
      <c r="B2339" s="7" t="s">
        <v>710</v>
      </c>
      <c r="C2339" s="9">
        <v>32666.76</v>
      </c>
    </row>
    <row r="2340" spans="1:3" x14ac:dyDescent="0.25">
      <c r="A2340" s="6">
        <v>53200043</v>
      </c>
      <c r="B2340" s="2" t="s">
        <v>789</v>
      </c>
      <c r="C2340" s="3">
        <v>16704</v>
      </c>
    </row>
    <row r="2341" spans="1:3" x14ac:dyDescent="0.25">
      <c r="A2341" s="4">
        <v>5110001</v>
      </c>
      <c r="B2341" s="2" t="s">
        <v>416</v>
      </c>
      <c r="C2341" s="3">
        <v>2523.2379999999998</v>
      </c>
    </row>
    <row r="2342" spans="1:3" x14ac:dyDescent="0.25">
      <c r="A2342" s="4">
        <v>5110001</v>
      </c>
      <c r="B2342" s="2" t="s">
        <v>518</v>
      </c>
      <c r="C2342" s="3">
        <v>1885</v>
      </c>
    </row>
    <row r="2343" spans="1:3" x14ac:dyDescent="0.25">
      <c r="A2343" s="4">
        <v>5150001</v>
      </c>
      <c r="B2343" s="2" t="s">
        <v>354</v>
      </c>
      <c r="C2343" s="3">
        <v>14872.949999999999</v>
      </c>
    </row>
    <row r="2344" spans="1:3" x14ac:dyDescent="0.25">
      <c r="A2344" s="4">
        <v>5670001</v>
      </c>
      <c r="B2344" s="11" t="s">
        <v>220</v>
      </c>
      <c r="C2344" s="3">
        <v>4297.08</v>
      </c>
    </row>
    <row r="2345" spans="1:3" x14ac:dyDescent="0.25">
      <c r="A2345" s="4">
        <v>5670001</v>
      </c>
      <c r="B2345" s="11" t="s">
        <v>134</v>
      </c>
      <c r="C2345" s="3">
        <v>639965.34</v>
      </c>
    </row>
    <row r="2346" spans="1:3" x14ac:dyDescent="0.25">
      <c r="A2346" s="4">
        <v>5690001</v>
      </c>
      <c r="B2346" s="2" t="s">
        <v>454</v>
      </c>
      <c r="C2346" s="3">
        <v>2750</v>
      </c>
    </row>
    <row r="2347" spans="1:3" x14ac:dyDescent="0.25">
      <c r="A2347" s="6">
        <v>5670001</v>
      </c>
      <c r="B2347" s="7" t="s">
        <v>699</v>
      </c>
      <c r="C2347" s="8">
        <v>3740.07</v>
      </c>
    </row>
    <row r="2348" spans="1:3" x14ac:dyDescent="0.25">
      <c r="A2348" s="6">
        <v>5670001</v>
      </c>
      <c r="B2348" s="7" t="s">
        <v>699</v>
      </c>
      <c r="C2348" s="8">
        <v>3740.07</v>
      </c>
    </row>
    <row r="2349" spans="1:3" x14ac:dyDescent="0.25">
      <c r="A2349" s="6">
        <v>5670001</v>
      </c>
      <c r="B2349" s="7" t="s">
        <v>699</v>
      </c>
      <c r="C2349" s="8">
        <v>3740.07</v>
      </c>
    </row>
    <row r="2350" spans="1:3" x14ac:dyDescent="0.25">
      <c r="A2350" s="6">
        <v>5670001</v>
      </c>
      <c r="B2350" s="7" t="s">
        <v>699</v>
      </c>
      <c r="C2350" s="8">
        <v>3740.07</v>
      </c>
    </row>
    <row r="2351" spans="1:3" x14ac:dyDescent="0.25">
      <c r="A2351" s="6">
        <v>5290001</v>
      </c>
      <c r="B2351" s="2" t="s">
        <v>721</v>
      </c>
      <c r="C2351" s="9">
        <v>6842.99</v>
      </c>
    </row>
    <row r="2352" spans="1:3" x14ac:dyDescent="0.25">
      <c r="A2352" s="4">
        <v>5150001</v>
      </c>
      <c r="B2352" s="2" t="s">
        <v>3</v>
      </c>
      <c r="C2352" s="3">
        <f>12373.5*1.15</f>
        <v>14229.525</v>
      </c>
    </row>
    <row r="2353" spans="1:3" x14ac:dyDescent="0.25">
      <c r="A2353" s="4">
        <v>5150001</v>
      </c>
      <c r="B2353" s="2" t="s">
        <v>3</v>
      </c>
      <c r="C2353" s="3">
        <f t="shared" ref="C2353:C2354" si="52">12373.5*1.15</f>
        <v>14229.525</v>
      </c>
    </row>
    <row r="2354" spans="1:3" x14ac:dyDescent="0.25">
      <c r="A2354" s="4">
        <v>5150001</v>
      </c>
      <c r="B2354" s="2" t="s">
        <v>3</v>
      </c>
      <c r="C2354" s="3">
        <f t="shared" si="52"/>
        <v>14229.525</v>
      </c>
    </row>
    <row r="2355" spans="1:3" x14ac:dyDescent="0.25">
      <c r="A2355" s="4">
        <v>5150001</v>
      </c>
      <c r="B2355" s="2" t="s">
        <v>296</v>
      </c>
      <c r="C2355" s="3">
        <v>21171.5</v>
      </c>
    </row>
    <row r="2356" spans="1:3" x14ac:dyDescent="0.25">
      <c r="A2356" s="4">
        <v>5150001</v>
      </c>
      <c r="B2356" s="2" t="s">
        <v>384</v>
      </c>
      <c r="C2356" s="3">
        <v>2788.75</v>
      </c>
    </row>
    <row r="2357" spans="1:3" x14ac:dyDescent="0.25">
      <c r="A2357" s="4">
        <v>5150001</v>
      </c>
      <c r="B2357" s="2" t="s">
        <v>384</v>
      </c>
      <c r="C2357" s="3">
        <v>2788.75</v>
      </c>
    </row>
    <row r="2358" spans="1:3" x14ac:dyDescent="0.25">
      <c r="A2358" s="4">
        <v>5150001</v>
      </c>
      <c r="B2358" s="2" t="s">
        <v>384</v>
      </c>
      <c r="C2358" s="3">
        <v>2788.75</v>
      </c>
    </row>
    <row r="2359" spans="1:3" x14ac:dyDescent="0.25">
      <c r="A2359" s="6">
        <v>5650010</v>
      </c>
      <c r="B2359" s="2" t="s">
        <v>742</v>
      </c>
      <c r="C2359" s="3">
        <v>24504.06</v>
      </c>
    </row>
    <row r="2360" spans="1:3" x14ac:dyDescent="0.25">
      <c r="A2360" s="6">
        <v>5650010</v>
      </c>
      <c r="B2360" s="2" t="s">
        <v>742</v>
      </c>
      <c r="C2360" s="3">
        <v>24504.06</v>
      </c>
    </row>
    <row r="2361" spans="1:3" x14ac:dyDescent="0.25">
      <c r="A2361" s="6">
        <v>5650010</v>
      </c>
      <c r="B2361" s="2" t="s">
        <v>742</v>
      </c>
      <c r="C2361" s="3">
        <v>24504.06</v>
      </c>
    </row>
    <row r="2362" spans="1:3" x14ac:dyDescent="0.25">
      <c r="A2362" s="6">
        <v>5650010</v>
      </c>
      <c r="B2362" s="2" t="s">
        <v>742</v>
      </c>
      <c r="C2362" s="3">
        <v>24504.06</v>
      </c>
    </row>
    <row r="2363" spans="1:3" x14ac:dyDescent="0.25">
      <c r="A2363" s="6">
        <v>5650010</v>
      </c>
      <c r="B2363" s="2" t="s">
        <v>742</v>
      </c>
      <c r="C2363" s="3">
        <v>24504.06</v>
      </c>
    </row>
    <row r="2364" spans="1:3" x14ac:dyDescent="0.25">
      <c r="A2364" s="6">
        <v>5650010</v>
      </c>
      <c r="B2364" s="2" t="s">
        <v>742</v>
      </c>
      <c r="C2364" s="3">
        <v>24504.06</v>
      </c>
    </row>
    <row r="2365" spans="1:3" x14ac:dyDescent="0.25">
      <c r="A2365" s="6">
        <v>5650010</v>
      </c>
      <c r="B2365" s="2" t="s">
        <v>742</v>
      </c>
      <c r="C2365" s="3">
        <v>24504.06</v>
      </c>
    </row>
    <row r="2366" spans="1:3" x14ac:dyDescent="0.25">
      <c r="A2366" s="6">
        <v>5650010</v>
      </c>
      <c r="B2366" s="2" t="s">
        <v>742</v>
      </c>
      <c r="C2366" s="3">
        <v>24504.06</v>
      </c>
    </row>
    <row r="2367" spans="1:3" x14ac:dyDescent="0.25">
      <c r="A2367" s="6">
        <v>5650010</v>
      </c>
      <c r="B2367" s="2" t="s">
        <v>742</v>
      </c>
      <c r="C2367" s="3">
        <v>24504.06</v>
      </c>
    </row>
    <row r="2368" spans="1:3" x14ac:dyDescent="0.25">
      <c r="A2368" s="6">
        <v>5650010</v>
      </c>
      <c r="B2368" s="2" t="s">
        <v>742</v>
      </c>
      <c r="C2368" s="3">
        <v>24504.06</v>
      </c>
    </row>
    <row r="2369" spans="1:3" x14ac:dyDescent="0.25">
      <c r="A2369" s="6">
        <v>5650010</v>
      </c>
      <c r="B2369" s="2" t="s">
        <v>742</v>
      </c>
      <c r="C2369" s="3">
        <v>24504.06</v>
      </c>
    </row>
    <row r="2370" spans="1:3" x14ac:dyDescent="0.25">
      <c r="A2370" s="6">
        <v>5650010</v>
      </c>
      <c r="B2370" s="2" t="s">
        <v>742</v>
      </c>
      <c r="C2370" s="3">
        <v>24504.06</v>
      </c>
    </row>
    <row r="2371" spans="1:3" x14ac:dyDescent="0.25">
      <c r="A2371" s="4">
        <v>5110001</v>
      </c>
      <c r="B2371" s="2" t="s">
        <v>167</v>
      </c>
      <c r="C2371" s="3">
        <v>11698.6</v>
      </c>
    </row>
    <row r="2372" spans="1:3" x14ac:dyDescent="0.25">
      <c r="A2372" s="4">
        <v>5150001</v>
      </c>
      <c r="B2372" s="2" t="s">
        <v>517</v>
      </c>
      <c r="C2372" s="3">
        <v>2200</v>
      </c>
    </row>
    <row r="2373" spans="1:3" x14ac:dyDescent="0.25">
      <c r="A2373" s="4">
        <v>5150001</v>
      </c>
      <c r="B2373" s="2" t="s">
        <v>524</v>
      </c>
      <c r="C2373" s="3">
        <v>2360</v>
      </c>
    </row>
    <row r="2374" spans="1:3" x14ac:dyDescent="0.25">
      <c r="A2374" s="12">
        <v>5150001</v>
      </c>
      <c r="B2374" s="11" t="s">
        <v>566</v>
      </c>
      <c r="C2374" s="5">
        <v>1906.9936</v>
      </c>
    </row>
    <row r="2375" spans="1:3" x14ac:dyDescent="0.25">
      <c r="A2375" s="12">
        <v>5150001</v>
      </c>
      <c r="B2375" s="11" t="s">
        <v>566</v>
      </c>
      <c r="C2375" s="5">
        <v>1906.9936</v>
      </c>
    </row>
    <row r="2376" spans="1:3" x14ac:dyDescent="0.25">
      <c r="A2376" s="4">
        <v>5150001</v>
      </c>
      <c r="B2376" s="2" t="s">
        <v>587</v>
      </c>
      <c r="C2376" s="3">
        <v>4935.8</v>
      </c>
    </row>
    <row r="2377" spans="1:3" x14ac:dyDescent="0.25">
      <c r="A2377" s="4">
        <v>5150001</v>
      </c>
      <c r="B2377" s="2" t="s">
        <v>147</v>
      </c>
      <c r="C2377" s="3">
        <v>15330.56</v>
      </c>
    </row>
    <row r="2378" spans="1:3" x14ac:dyDescent="0.25">
      <c r="A2378" s="4">
        <v>5150001</v>
      </c>
      <c r="B2378" s="2" t="s">
        <v>640</v>
      </c>
      <c r="C2378" s="3">
        <v>54011.11</v>
      </c>
    </row>
    <row r="2379" spans="1:3" x14ac:dyDescent="0.25">
      <c r="A2379" s="4">
        <v>5670001</v>
      </c>
      <c r="B2379" s="11" t="s">
        <v>224</v>
      </c>
      <c r="C2379" s="3">
        <v>679.18</v>
      </c>
    </row>
    <row r="2380" spans="1:3" x14ac:dyDescent="0.25">
      <c r="A2380" s="4">
        <v>5150001</v>
      </c>
      <c r="B2380" s="2" t="s">
        <v>14</v>
      </c>
      <c r="C2380" s="3">
        <v>44440</v>
      </c>
    </row>
    <row r="2381" spans="1:3" x14ac:dyDescent="0.25">
      <c r="A2381" s="4">
        <v>5150001</v>
      </c>
      <c r="B2381" s="2" t="s">
        <v>14</v>
      </c>
      <c r="C2381" s="3">
        <v>44440</v>
      </c>
    </row>
    <row r="2382" spans="1:3" x14ac:dyDescent="0.25">
      <c r="A2382" s="4">
        <v>5150001</v>
      </c>
      <c r="B2382" s="2" t="s">
        <v>14</v>
      </c>
      <c r="C2382" s="3">
        <v>44440</v>
      </c>
    </row>
    <row r="2383" spans="1:3" x14ac:dyDescent="0.25">
      <c r="A2383" s="4">
        <v>5150001</v>
      </c>
      <c r="B2383" s="2" t="s">
        <v>279</v>
      </c>
      <c r="C2383" s="3">
        <v>199523.34</v>
      </c>
    </row>
    <row r="2384" spans="1:3" x14ac:dyDescent="0.25">
      <c r="A2384" s="4">
        <v>5150001</v>
      </c>
      <c r="B2384" s="2" t="s">
        <v>279</v>
      </c>
      <c r="C2384" s="3">
        <v>199523.34</v>
      </c>
    </row>
    <row r="2385" spans="1:3" x14ac:dyDescent="0.25">
      <c r="A2385" s="6">
        <v>5150001</v>
      </c>
      <c r="B2385" s="7" t="s">
        <v>622</v>
      </c>
      <c r="C2385" s="8">
        <v>54011.1</v>
      </c>
    </row>
    <row r="2386" spans="1:3" x14ac:dyDescent="0.25">
      <c r="A2386" s="4">
        <v>5150001</v>
      </c>
      <c r="B2386" s="2" t="s">
        <v>150</v>
      </c>
      <c r="C2386" s="3">
        <v>32995</v>
      </c>
    </row>
    <row r="2387" spans="1:3" x14ac:dyDescent="0.25">
      <c r="A2387" s="4">
        <v>5150001</v>
      </c>
      <c r="B2387" s="2" t="s">
        <v>116</v>
      </c>
      <c r="C2387" s="3">
        <v>121904.4</v>
      </c>
    </row>
    <row r="2388" spans="1:3" x14ac:dyDescent="0.25">
      <c r="A2388" s="4">
        <v>5150001</v>
      </c>
      <c r="B2388" s="2" t="s">
        <v>641</v>
      </c>
      <c r="C2388" s="3">
        <v>31903.8</v>
      </c>
    </row>
    <row r="2389" spans="1:3" x14ac:dyDescent="0.25">
      <c r="A2389" s="4">
        <v>5670001</v>
      </c>
      <c r="B2389" s="11" t="s">
        <v>131</v>
      </c>
      <c r="C2389" s="5">
        <v>1448.99</v>
      </c>
    </row>
    <row r="2390" spans="1:3" x14ac:dyDescent="0.25">
      <c r="A2390" s="6">
        <v>5150001</v>
      </c>
      <c r="B2390" s="7" t="s">
        <v>690</v>
      </c>
      <c r="C2390" s="8">
        <v>14931.14</v>
      </c>
    </row>
    <row r="2391" spans="1:3" x14ac:dyDescent="0.25">
      <c r="A2391" s="12">
        <v>5110001</v>
      </c>
      <c r="B2391" s="11" t="s">
        <v>1136</v>
      </c>
      <c r="C2391" s="5">
        <v>61226.879999999997</v>
      </c>
    </row>
    <row r="2392" spans="1:3" x14ac:dyDescent="0.25">
      <c r="A2392" s="4">
        <v>511000249</v>
      </c>
      <c r="B2392" s="2" t="s">
        <v>1137</v>
      </c>
      <c r="C2392" s="3">
        <v>142211.94</v>
      </c>
    </row>
    <row r="2393" spans="1:3" x14ac:dyDescent="0.25">
      <c r="A2393" s="4">
        <v>5670001</v>
      </c>
      <c r="B2393" s="11" t="s">
        <v>216</v>
      </c>
      <c r="C2393" s="3">
        <v>2300</v>
      </c>
    </row>
    <row r="2394" spans="1:3" x14ac:dyDescent="0.25">
      <c r="A2394" s="6">
        <v>5310007</v>
      </c>
      <c r="B2394" s="2" t="s">
        <v>791</v>
      </c>
      <c r="C2394" s="3">
        <v>3790.99</v>
      </c>
    </row>
    <row r="2395" spans="1:3" x14ac:dyDescent="0.25">
      <c r="A2395" s="6">
        <v>5110001</v>
      </c>
      <c r="B2395" s="7" t="s">
        <v>1138</v>
      </c>
      <c r="C2395" s="8">
        <v>50286.97</v>
      </c>
    </row>
    <row r="2396" spans="1:3" x14ac:dyDescent="0.25">
      <c r="A2396" s="12">
        <v>5110001</v>
      </c>
      <c r="B2396" s="11" t="s">
        <v>300</v>
      </c>
      <c r="C2396" s="5">
        <v>592.41</v>
      </c>
    </row>
    <row r="2397" spans="1:3" x14ac:dyDescent="0.25">
      <c r="A2397" s="12">
        <v>5110001</v>
      </c>
      <c r="B2397" s="11" t="s">
        <v>300</v>
      </c>
      <c r="C2397" s="5">
        <v>592.41</v>
      </c>
    </row>
    <row r="2398" spans="1:3" x14ac:dyDescent="0.25">
      <c r="A2398" s="12">
        <v>5110001</v>
      </c>
      <c r="B2398" s="11" t="s">
        <v>300</v>
      </c>
      <c r="C2398" s="5">
        <v>592.41</v>
      </c>
    </row>
    <row r="2399" spans="1:3" x14ac:dyDescent="0.25">
      <c r="A2399" s="12">
        <v>5110001</v>
      </c>
      <c r="B2399" s="11" t="s">
        <v>300</v>
      </c>
      <c r="C2399" s="5">
        <v>592.41</v>
      </c>
    </row>
    <row r="2400" spans="1:3" x14ac:dyDescent="0.25">
      <c r="A2400" s="12">
        <v>5110001</v>
      </c>
      <c r="B2400" s="11" t="s">
        <v>300</v>
      </c>
      <c r="C2400" s="5">
        <v>592.41</v>
      </c>
    </row>
    <row r="2401" spans="1:3" x14ac:dyDescent="0.25">
      <c r="A2401" s="12">
        <v>5110001</v>
      </c>
      <c r="B2401" s="11" t="s">
        <v>300</v>
      </c>
      <c r="C2401" s="5">
        <v>592.41</v>
      </c>
    </row>
    <row r="2402" spans="1:3" x14ac:dyDescent="0.25">
      <c r="A2402" s="12">
        <v>5110001</v>
      </c>
      <c r="B2402" s="11" t="s">
        <v>300</v>
      </c>
      <c r="C2402" s="5">
        <v>592.41</v>
      </c>
    </row>
    <row r="2403" spans="1:3" x14ac:dyDescent="0.25">
      <c r="A2403" s="12">
        <v>5110001</v>
      </c>
      <c r="B2403" s="11" t="s">
        <v>300</v>
      </c>
      <c r="C2403" s="5">
        <v>592.41</v>
      </c>
    </row>
    <row r="2404" spans="1:3" x14ac:dyDescent="0.25">
      <c r="A2404" s="4">
        <v>5110001</v>
      </c>
      <c r="B2404" s="2" t="s">
        <v>393</v>
      </c>
      <c r="C2404" s="3">
        <v>1081</v>
      </c>
    </row>
    <row r="2405" spans="1:3" x14ac:dyDescent="0.25">
      <c r="A2405" s="4">
        <v>5110001</v>
      </c>
      <c r="B2405" s="2" t="s">
        <v>393</v>
      </c>
      <c r="C2405" s="3">
        <v>1081</v>
      </c>
    </row>
    <row r="2406" spans="1:3" x14ac:dyDescent="0.25">
      <c r="A2406" s="4">
        <v>5110001</v>
      </c>
      <c r="B2406" s="2" t="s">
        <v>393</v>
      </c>
      <c r="C2406" s="3">
        <v>1081</v>
      </c>
    </row>
    <row r="2407" spans="1:3" x14ac:dyDescent="0.25">
      <c r="A2407" s="4">
        <v>5110001</v>
      </c>
      <c r="B2407" s="2" t="s">
        <v>393</v>
      </c>
      <c r="C2407" s="3">
        <v>1081</v>
      </c>
    </row>
    <row r="2408" spans="1:3" x14ac:dyDescent="0.25">
      <c r="A2408" s="4">
        <v>5110001</v>
      </c>
      <c r="B2408" s="2" t="s">
        <v>400</v>
      </c>
      <c r="C2408" s="3">
        <v>488.74999999999994</v>
      </c>
    </row>
    <row r="2409" spans="1:3" x14ac:dyDescent="0.25">
      <c r="A2409" s="4">
        <v>5110001</v>
      </c>
      <c r="B2409" s="2" t="s">
        <v>400</v>
      </c>
      <c r="C2409" s="3">
        <v>488.74999999999994</v>
      </c>
    </row>
    <row r="2410" spans="1:3" x14ac:dyDescent="0.25">
      <c r="A2410" s="4">
        <v>5110001</v>
      </c>
      <c r="B2410" s="2" t="s">
        <v>400</v>
      </c>
      <c r="C2410" s="3">
        <v>488.74999999999994</v>
      </c>
    </row>
    <row r="2411" spans="1:3" x14ac:dyDescent="0.25">
      <c r="A2411" s="4">
        <v>5110001</v>
      </c>
      <c r="B2411" s="2" t="s">
        <v>400</v>
      </c>
      <c r="C2411" s="3">
        <v>488.74999999999994</v>
      </c>
    </row>
    <row r="2412" spans="1:3" x14ac:dyDescent="0.25">
      <c r="A2412" s="4">
        <v>5110001</v>
      </c>
      <c r="B2412" s="2" t="s">
        <v>400</v>
      </c>
      <c r="C2412" s="3">
        <v>488.74999999999994</v>
      </c>
    </row>
    <row r="2413" spans="1:3" x14ac:dyDescent="0.25">
      <c r="A2413" s="4">
        <v>5110001</v>
      </c>
      <c r="B2413" s="2" t="s">
        <v>400</v>
      </c>
      <c r="C2413" s="3">
        <v>488.74999999999994</v>
      </c>
    </row>
    <row r="2414" spans="1:3" x14ac:dyDescent="0.25">
      <c r="A2414" s="4">
        <v>5110001</v>
      </c>
      <c r="B2414" s="2" t="s">
        <v>400</v>
      </c>
      <c r="C2414" s="3">
        <v>488.74999999999994</v>
      </c>
    </row>
    <row r="2415" spans="1:3" x14ac:dyDescent="0.25">
      <c r="A2415" s="4">
        <v>5110001</v>
      </c>
      <c r="B2415" s="2" t="s">
        <v>400</v>
      </c>
      <c r="C2415" s="3">
        <v>488.74999999999994</v>
      </c>
    </row>
    <row r="2416" spans="1:3" x14ac:dyDescent="0.25">
      <c r="A2416" s="4">
        <v>5110001</v>
      </c>
      <c r="B2416" s="2" t="s">
        <v>400</v>
      </c>
      <c r="C2416" s="3">
        <v>488.74999999999994</v>
      </c>
    </row>
    <row r="2417" spans="1:3" x14ac:dyDescent="0.25">
      <c r="A2417" s="4">
        <v>5110001</v>
      </c>
      <c r="B2417" s="2" t="s">
        <v>400</v>
      </c>
      <c r="C2417" s="3">
        <v>488.74999999999994</v>
      </c>
    </row>
    <row r="2418" spans="1:3" x14ac:dyDescent="0.25">
      <c r="A2418" s="4">
        <v>5110001</v>
      </c>
      <c r="B2418" s="2" t="s">
        <v>400</v>
      </c>
      <c r="C2418" s="3">
        <v>488.74999999999994</v>
      </c>
    </row>
    <row r="2419" spans="1:3" x14ac:dyDescent="0.25">
      <c r="A2419" s="4">
        <v>5110001</v>
      </c>
      <c r="B2419" s="2" t="s">
        <v>400</v>
      </c>
      <c r="C2419" s="3">
        <v>488.74999999999994</v>
      </c>
    </row>
    <row r="2420" spans="1:3" x14ac:dyDescent="0.25">
      <c r="A2420" s="4">
        <v>5110001</v>
      </c>
      <c r="B2420" s="2" t="s">
        <v>400</v>
      </c>
      <c r="C2420" s="3">
        <v>488.74999999999994</v>
      </c>
    </row>
    <row r="2421" spans="1:3" x14ac:dyDescent="0.25">
      <c r="A2421" s="4">
        <v>5110001</v>
      </c>
      <c r="B2421" s="2" t="s">
        <v>400</v>
      </c>
      <c r="C2421" s="3">
        <v>488.74999999999994</v>
      </c>
    </row>
    <row r="2422" spans="1:3" x14ac:dyDescent="0.25">
      <c r="A2422" s="4">
        <v>5110001</v>
      </c>
      <c r="B2422" s="2" t="s">
        <v>400</v>
      </c>
      <c r="C2422" s="3">
        <v>488.74999999999994</v>
      </c>
    </row>
    <row r="2423" spans="1:3" x14ac:dyDescent="0.25">
      <c r="A2423" s="4">
        <v>5110001</v>
      </c>
      <c r="B2423" s="2" t="s">
        <v>400</v>
      </c>
      <c r="C2423" s="3">
        <v>488.74999999999994</v>
      </c>
    </row>
    <row r="2424" spans="1:3" x14ac:dyDescent="0.25">
      <c r="A2424" s="4">
        <v>5110001</v>
      </c>
      <c r="B2424" s="2" t="s">
        <v>410</v>
      </c>
      <c r="C2424" s="3">
        <v>3202.75</v>
      </c>
    </row>
    <row r="2425" spans="1:3" x14ac:dyDescent="0.25">
      <c r="A2425" s="4">
        <v>5110001</v>
      </c>
      <c r="B2425" s="2" t="s">
        <v>393</v>
      </c>
      <c r="C2425" s="3">
        <v>2364.3999999999996</v>
      </c>
    </row>
    <row r="2426" spans="1:3" x14ac:dyDescent="0.25">
      <c r="A2426" s="4">
        <v>5110001</v>
      </c>
      <c r="B2426" s="2" t="s">
        <v>411</v>
      </c>
      <c r="C2426" s="3">
        <v>2364.3999999999996</v>
      </c>
    </row>
    <row r="2427" spans="1:3" x14ac:dyDescent="0.25">
      <c r="A2427" s="4">
        <v>5110001</v>
      </c>
      <c r="B2427" s="2" t="s">
        <v>412</v>
      </c>
      <c r="C2427" s="3">
        <v>4698</v>
      </c>
    </row>
    <row r="2428" spans="1:3" x14ac:dyDescent="0.25">
      <c r="A2428" s="4">
        <v>5110001</v>
      </c>
      <c r="B2428" s="2" t="s">
        <v>412</v>
      </c>
      <c r="C2428" s="3">
        <v>4698</v>
      </c>
    </row>
    <row r="2429" spans="1:3" x14ac:dyDescent="0.25">
      <c r="A2429" s="4">
        <v>5110001</v>
      </c>
      <c r="B2429" s="2" t="s">
        <v>412</v>
      </c>
      <c r="C2429" s="3">
        <v>4698</v>
      </c>
    </row>
    <row r="2430" spans="1:3" x14ac:dyDescent="0.25">
      <c r="A2430" s="4">
        <v>5110001</v>
      </c>
      <c r="B2430" s="2" t="s">
        <v>412</v>
      </c>
      <c r="C2430" s="3">
        <v>4698</v>
      </c>
    </row>
    <row r="2431" spans="1:3" x14ac:dyDescent="0.25">
      <c r="A2431" s="4">
        <v>5110001</v>
      </c>
      <c r="B2431" s="2" t="s">
        <v>412</v>
      </c>
      <c r="C2431" s="3">
        <v>4698</v>
      </c>
    </row>
    <row r="2432" spans="1:3" x14ac:dyDescent="0.25">
      <c r="A2432" s="4">
        <v>5110001</v>
      </c>
      <c r="B2432" s="2" t="s">
        <v>412</v>
      </c>
      <c r="C2432" s="3">
        <v>4698</v>
      </c>
    </row>
    <row r="2433" spans="1:3" x14ac:dyDescent="0.25">
      <c r="A2433" s="4">
        <v>5110001</v>
      </c>
      <c r="B2433" s="2" t="s">
        <v>412</v>
      </c>
      <c r="C2433" s="3">
        <v>4698</v>
      </c>
    </row>
    <row r="2434" spans="1:3" x14ac:dyDescent="0.25">
      <c r="A2434" s="4">
        <v>5110001</v>
      </c>
      <c r="B2434" s="2" t="s">
        <v>412</v>
      </c>
      <c r="C2434" s="3">
        <v>4698</v>
      </c>
    </row>
    <row r="2435" spans="1:3" x14ac:dyDescent="0.25">
      <c r="A2435" s="4">
        <v>5110001</v>
      </c>
      <c r="B2435" s="2" t="s">
        <v>412</v>
      </c>
      <c r="C2435" s="3">
        <v>4698</v>
      </c>
    </row>
    <row r="2436" spans="1:3" x14ac:dyDescent="0.25">
      <c r="A2436" s="4">
        <v>5110001</v>
      </c>
      <c r="B2436" s="2" t="s">
        <v>412</v>
      </c>
      <c r="C2436" s="3">
        <v>4698</v>
      </c>
    </row>
    <row r="2437" spans="1:3" x14ac:dyDescent="0.25">
      <c r="A2437" s="4">
        <v>5110001</v>
      </c>
      <c r="B2437" s="2" t="s">
        <v>412</v>
      </c>
      <c r="C2437" s="3">
        <v>4698</v>
      </c>
    </row>
    <row r="2438" spans="1:3" x14ac:dyDescent="0.25">
      <c r="A2438" s="4">
        <v>5110001</v>
      </c>
      <c r="B2438" s="2" t="s">
        <v>412</v>
      </c>
      <c r="C2438" s="3">
        <v>4698</v>
      </c>
    </row>
    <row r="2439" spans="1:3" x14ac:dyDescent="0.25">
      <c r="A2439" s="4">
        <v>5110001</v>
      </c>
      <c r="B2439" s="2" t="s">
        <v>412</v>
      </c>
      <c r="C2439" s="3">
        <v>4698</v>
      </c>
    </row>
    <row r="2440" spans="1:3" x14ac:dyDescent="0.25">
      <c r="A2440" s="4">
        <v>5110001</v>
      </c>
      <c r="B2440" s="2" t="s">
        <v>412</v>
      </c>
      <c r="C2440" s="3">
        <v>4698</v>
      </c>
    </row>
    <row r="2441" spans="1:3" x14ac:dyDescent="0.25">
      <c r="A2441" s="4">
        <v>5110001</v>
      </c>
      <c r="B2441" s="2" t="s">
        <v>412</v>
      </c>
      <c r="C2441" s="3">
        <v>4698</v>
      </c>
    </row>
    <row r="2442" spans="1:3" x14ac:dyDescent="0.25">
      <c r="A2442" s="4">
        <v>5110001</v>
      </c>
      <c r="B2442" s="2" t="s">
        <v>412</v>
      </c>
      <c r="C2442" s="3">
        <v>4698</v>
      </c>
    </row>
    <row r="2443" spans="1:3" x14ac:dyDescent="0.25">
      <c r="A2443" s="4">
        <v>5110001</v>
      </c>
      <c r="B2443" s="2" t="s">
        <v>412</v>
      </c>
      <c r="C2443" s="3">
        <v>4698</v>
      </c>
    </row>
    <row r="2444" spans="1:3" x14ac:dyDescent="0.25">
      <c r="A2444" s="4">
        <v>5110001</v>
      </c>
      <c r="B2444" s="2" t="s">
        <v>412</v>
      </c>
      <c r="C2444" s="3">
        <v>4698</v>
      </c>
    </row>
    <row r="2445" spans="1:3" x14ac:dyDescent="0.25">
      <c r="A2445" s="4">
        <v>5110001</v>
      </c>
      <c r="B2445" s="2" t="s">
        <v>412</v>
      </c>
      <c r="C2445" s="3">
        <v>4698</v>
      </c>
    </row>
    <row r="2446" spans="1:3" x14ac:dyDescent="0.25">
      <c r="A2446" s="4">
        <v>5110001</v>
      </c>
      <c r="B2446" s="2" t="s">
        <v>412</v>
      </c>
      <c r="C2446" s="3">
        <v>4698</v>
      </c>
    </row>
    <row r="2447" spans="1:3" x14ac:dyDescent="0.25">
      <c r="A2447" s="4">
        <v>5110001</v>
      </c>
      <c r="B2447" s="2" t="s">
        <v>412</v>
      </c>
      <c r="C2447" s="3">
        <v>4698</v>
      </c>
    </row>
    <row r="2448" spans="1:3" x14ac:dyDescent="0.25">
      <c r="A2448" s="4">
        <v>5110001</v>
      </c>
      <c r="B2448" s="2" t="s">
        <v>412</v>
      </c>
      <c r="C2448" s="3">
        <v>4698</v>
      </c>
    </row>
    <row r="2449" spans="1:3" x14ac:dyDescent="0.25">
      <c r="A2449" s="4">
        <v>5110001</v>
      </c>
      <c r="B2449" s="2" t="s">
        <v>412</v>
      </c>
      <c r="C2449" s="3">
        <v>4698</v>
      </c>
    </row>
    <row r="2450" spans="1:3" x14ac:dyDescent="0.25">
      <c r="A2450" s="4">
        <v>5110001</v>
      </c>
      <c r="B2450" s="2" t="s">
        <v>412</v>
      </c>
      <c r="C2450" s="3">
        <v>4698</v>
      </c>
    </row>
    <row r="2451" spans="1:3" x14ac:dyDescent="0.25">
      <c r="A2451" s="4">
        <v>5110001</v>
      </c>
      <c r="B2451" s="2" t="s">
        <v>412</v>
      </c>
      <c r="C2451" s="3">
        <v>4698</v>
      </c>
    </row>
    <row r="2452" spans="1:3" x14ac:dyDescent="0.25">
      <c r="A2452" s="4">
        <v>5110001</v>
      </c>
      <c r="B2452" s="2" t="s">
        <v>412</v>
      </c>
      <c r="C2452" s="3">
        <v>4698</v>
      </c>
    </row>
    <row r="2453" spans="1:3" x14ac:dyDescent="0.25">
      <c r="A2453" s="4">
        <v>5110001</v>
      </c>
      <c r="B2453" s="2" t="s">
        <v>412</v>
      </c>
      <c r="C2453" s="3">
        <v>4698</v>
      </c>
    </row>
    <row r="2454" spans="1:3" x14ac:dyDescent="0.25">
      <c r="A2454" s="4">
        <v>5110001</v>
      </c>
      <c r="B2454" s="2" t="s">
        <v>412</v>
      </c>
      <c r="C2454" s="3">
        <v>4698</v>
      </c>
    </row>
    <row r="2455" spans="1:3" x14ac:dyDescent="0.25">
      <c r="A2455" s="4">
        <v>5110001</v>
      </c>
      <c r="B2455" s="2" t="s">
        <v>418</v>
      </c>
      <c r="C2455" s="3">
        <v>2679.5</v>
      </c>
    </row>
    <row r="2456" spans="1:3" x14ac:dyDescent="0.25">
      <c r="A2456" s="4">
        <v>5110001</v>
      </c>
      <c r="B2456" s="2" t="s">
        <v>418</v>
      </c>
      <c r="C2456" s="3">
        <v>2679.5</v>
      </c>
    </row>
    <row r="2457" spans="1:3" x14ac:dyDescent="0.25">
      <c r="A2457" s="4">
        <v>5110001</v>
      </c>
      <c r="B2457" s="2" t="s">
        <v>515</v>
      </c>
      <c r="C2457" s="3">
        <v>1750</v>
      </c>
    </row>
    <row r="2458" spans="1:3" x14ac:dyDescent="0.25">
      <c r="A2458" s="4">
        <v>5110001</v>
      </c>
      <c r="B2458" s="2" t="s">
        <v>515</v>
      </c>
      <c r="C2458" s="3">
        <v>1750</v>
      </c>
    </row>
    <row r="2459" spans="1:3" x14ac:dyDescent="0.25">
      <c r="A2459" s="4">
        <v>5110001</v>
      </c>
      <c r="B2459" s="2" t="s">
        <v>515</v>
      </c>
      <c r="C2459" s="3">
        <v>1750</v>
      </c>
    </row>
    <row r="2460" spans="1:3" x14ac:dyDescent="0.25">
      <c r="A2460" s="4">
        <v>5110001</v>
      </c>
      <c r="B2460" s="2" t="s">
        <v>515</v>
      </c>
      <c r="C2460" s="3">
        <v>1750</v>
      </c>
    </row>
    <row r="2461" spans="1:3" x14ac:dyDescent="0.25">
      <c r="A2461" s="4">
        <v>5110008</v>
      </c>
      <c r="B2461" s="2" t="s">
        <v>1139</v>
      </c>
      <c r="C2461" s="3">
        <v>102963.42</v>
      </c>
    </row>
    <row r="2462" spans="1:3" x14ac:dyDescent="0.25">
      <c r="A2462" s="4">
        <v>5110001</v>
      </c>
      <c r="B2462" s="2" t="s">
        <v>393</v>
      </c>
      <c r="C2462" s="3">
        <v>1103.4000000000001</v>
      </c>
    </row>
    <row r="2463" spans="1:3" x14ac:dyDescent="0.25">
      <c r="A2463" s="4">
        <v>5110001</v>
      </c>
      <c r="B2463" s="2" t="s">
        <v>393</v>
      </c>
      <c r="C2463" s="3">
        <v>1103.4000000000001</v>
      </c>
    </row>
    <row r="2464" spans="1:3" x14ac:dyDescent="0.25">
      <c r="A2464" s="4">
        <v>5110001</v>
      </c>
      <c r="B2464" s="2" t="s">
        <v>393</v>
      </c>
      <c r="C2464" s="3">
        <v>1103.4000000000001</v>
      </c>
    </row>
    <row r="2465" spans="1:3" x14ac:dyDescent="0.25">
      <c r="A2465" s="4">
        <v>5110001</v>
      </c>
      <c r="B2465" s="2" t="s">
        <v>393</v>
      </c>
      <c r="C2465" s="3">
        <v>1103.4000000000001</v>
      </c>
    </row>
    <row r="2466" spans="1:3" x14ac:dyDescent="0.25">
      <c r="A2466" s="4">
        <v>5110001</v>
      </c>
      <c r="B2466" s="2" t="s">
        <v>393</v>
      </c>
      <c r="C2466" s="3">
        <v>1103.4000000000001</v>
      </c>
    </row>
    <row r="2467" spans="1:3" x14ac:dyDescent="0.25">
      <c r="A2467" s="4">
        <v>5110001</v>
      </c>
      <c r="B2467" s="2" t="s">
        <v>432</v>
      </c>
      <c r="C2467" s="3">
        <v>696.9</v>
      </c>
    </row>
    <row r="2468" spans="1:3" x14ac:dyDescent="0.25">
      <c r="A2468" s="4">
        <v>5110001</v>
      </c>
      <c r="B2468" s="2" t="s">
        <v>432</v>
      </c>
      <c r="C2468" s="3">
        <v>696.9</v>
      </c>
    </row>
    <row r="2469" spans="1:3" x14ac:dyDescent="0.25">
      <c r="A2469" s="4">
        <v>5110001</v>
      </c>
      <c r="B2469" s="2" t="s">
        <v>432</v>
      </c>
      <c r="C2469" s="3">
        <v>696.9</v>
      </c>
    </row>
    <row r="2470" spans="1:3" x14ac:dyDescent="0.25">
      <c r="A2470" s="4">
        <v>5110001</v>
      </c>
      <c r="B2470" s="2" t="s">
        <v>43</v>
      </c>
      <c r="C2470" s="3">
        <v>6500</v>
      </c>
    </row>
    <row r="2471" spans="1:3" x14ac:dyDescent="0.25">
      <c r="A2471" s="12">
        <v>5110001</v>
      </c>
      <c r="B2471" s="11" t="s">
        <v>1140</v>
      </c>
      <c r="C2471" s="5">
        <v>27193.66</v>
      </c>
    </row>
    <row r="2472" spans="1:3" x14ac:dyDescent="0.25">
      <c r="A2472" s="4">
        <v>5110001</v>
      </c>
      <c r="B2472" s="2" t="s">
        <v>508</v>
      </c>
      <c r="C2472" s="3">
        <v>1176.25</v>
      </c>
    </row>
    <row r="2473" spans="1:3" x14ac:dyDescent="0.25">
      <c r="A2473" s="4">
        <v>5110001</v>
      </c>
      <c r="B2473" s="2" t="s">
        <v>514</v>
      </c>
      <c r="C2473" s="3">
        <v>2100</v>
      </c>
    </row>
    <row r="2474" spans="1:3" x14ac:dyDescent="0.25">
      <c r="A2474" s="4">
        <v>5110001</v>
      </c>
      <c r="B2474" s="2" t="s">
        <v>514</v>
      </c>
      <c r="C2474" s="3">
        <v>2100</v>
      </c>
    </row>
    <row r="2475" spans="1:3" x14ac:dyDescent="0.25">
      <c r="A2475" s="4">
        <v>5110001</v>
      </c>
      <c r="B2475" s="2" t="s">
        <v>286</v>
      </c>
      <c r="C2475" s="3">
        <v>2398.9959999999996</v>
      </c>
    </row>
    <row r="2476" spans="1:3" x14ac:dyDescent="0.25">
      <c r="A2476" s="4">
        <v>5110001</v>
      </c>
      <c r="B2476" s="2" t="s">
        <v>284</v>
      </c>
      <c r="C2476" s="3">
        <v>3499</v>
      </c>
    </row>
    <row r="2477" spans="1:3" x14ac:dyDescent="0.25">
      <c r="A2477" s="4">
        <v>5110001</v>
      </c>
      <c r="B2477" s="2" t="s">
        <v>284</v>
      </c>
      <c r="C2477" s="3">
        <v>3499</v>
      </c>
    </row>
    <row r="2478" spans="1:3" x14ac:dyDescent="0.25">
      <c r="A2478" s="4">
        <v>5110001</v>
      </c>
      <c r="B2478" s="11" t="s">
        <v>185</v>
      </c>
      <c r="C2478" s="5">
        <v>698.68</v>
      </c>
    </row>
    <row r="2479" spans="1:3" x14ac:dyDescent="0.25">
      <c r="A2479" s="4">
        <v>5110001</v>
      </c>
      <c r="B2479" s="11" t="s">
        <v>185</v>
      </c>
      <c r="C2479" s="5">
        <v>698.68</v>
      </c>
    </row>
    <row r="2480" spans="1:3" x14ac:dyDescent="0.25">
      <c r="A2480" s="4">
        <v>5110001</v>
      </c>
      <c r="B2480" s="11" t="s">
        <v>863</v>
      </c>
      <c r="C2480" s="5">
        <v>1571.22</v>
      </c>
    </row>
    <row r="2481" spans="1:3" x14ac:dyDescent="0.25">
      <c r="A2481" s="4">
        <v>5110001</v>
      </c>
      <c r="B2481" s="11" t="s">
        <v>863</v>
      </c>
      <c r="C2481" s="5">
        <v>1571.22</v>
      </c>
    </row>
    <row r="2482" spans="1:3" x14ac:dyDescent="0.25">
      <c r="A2482" s="4">
        <v>5110001</v>
      </c>
      <c r="B2482" s="11" t="s">
        <v>863</v>
      </c>
      <c r="C2482" s="5">
        <v>1571.22</v>
      </c>
    </row>
    <row r="2483" spans="1:3" x14ac:dyDescent="0.25">
      <c r="A2483" s="4">
        <v>5110001</v>
      </c>
      <c r="B2483" s="11" t="s">
        <v>863</v>
      </c>
      <c r="C2483" s="5">
        <v>1571.22</v>
      </c>
    </row>
    <row r="2484" spans="1:3" x14ac:dyDescent="0.25">
      <c r="A2484" s="4">
        <v>5110001</v>
      </c>
      <c r="B2484" s="11" t="s">
        <v>863</v>
      </c>
      <c r="C2484" s="5">
        <v>1571.22</v>
      </c>
    </row>
    <row r="2485" spans="1:3" x14ac:dyDescent="0.25">
      <c r="A2485" s="4">
        <v>5110001</v>
      </c>
      <c r="B2485" s="11" t="s">
        <v>863</v>
      </c>
      <c r="C2485" s="5">
        <v>1571.22</v>
      </c>
    </row>
    <row r="2486" spans="1:3" x14ac:dyDescent="0.25">
      <c r="A2486" s="4">
        <v>5110001</v>
      </c>
      <c r="B2486" s="11" t="s">
        <v>863</v>
      </c>
      <c r="C2486" s="5">
        <v>1571.22</v>
      </c>
    </row>
    <row r="2487" spans="1:3" x14ac:dyDescent="0.25">
      <c r="A2487" s="4">
        <v>5110001</v>
      </c>
      <c r="B2487" s="11" t="s">
        <v>863</v>
      </c>
      <c r="C2487" s="5">
        <v>1571.22</v>
      </c>
    </row>
    <row r="2488" spans="1:3" x14ac:dyDescent="0.25">
      <c r="A2488" s="4">
        <v>5110001</v>
      </c>
      <c r="B2488" s="11" t="s">
        <v>863</v>
      </c>
      <c r="C2488" s="5">
        <v>1571.22</v>
      </c>
    </row>
    <row r="2489" spans="1:3" x14ac:dyDescent="0.25">
      <c r="A2489" s="4">
        <v>5110001</v>
      </c>
      <c r="B2489" s="11" t="s">
        <v>863</v>
      </c>
      <c r="C2489" s="5">
        <v>1571.22</v>
      </c>
    </row>
    <row r="2490" spans="1:3" x14ac:dyDescent="0.25">
      <c r="A2490" s="6">
        <v>5110001</v>
      </c>
      <c r="B2490" s="7" t="s">
        <v>835</v>
      </c>
      <c r="C2490" s="8">
        <v>3600.64</v>
      </c>
    </row>
    <row r="2491" spans="1:3" x14ac:dyDescent="0.25">
      <c r="A2491" s="6">
        <v>5110001</v>
      </c>
      <c r="B2491" s="7" t="s">
        <v>835</v>
      </c>
      <c r="C2491" s="8">
        <v>3600.64</v>
      </c>
    </row>
    <row r="2492" spans="1:3" x14ac:dyDescent="0.25">
      <c r="A2492" s="4">
        <v>511000227</v>
      </c>
      <c r="B2492" s="11" t="s">
        <v>203</v>
      </c>
      <c r="C2492" s="5">
        <v>1808.15</v>
      </c>
    </row>
    <row r="2493" spans="1:3" x14ac:dyDescent="0.25">
      <c r="A2493" s="4">
        <v>511000227</v>
      </c>
      <c r="B2493" s="11" t="s">
        <v>203</v>
      </c>
      <c r="C2493" s="5">
        <v>1808.15</v>
      </c>
    </row>
    <row r="2494" spans="1:3" x14ac:dyDescent="0.25">
      <c r="A2494" s="4">
        <v>511000227</v>
      </c>
      <c r="B2494" s="11" t="s">
        <v>203</v>
      </c>
      <c r="C2494" s="5">
        <v>1808.15</v>
      </c>
    </row>
    <row r="2495" spans="1:3" x14ac:dyDescent="0.25">
      <c r="A2495" s="4">
        <v>511000227</v>
      </c>
      <c r="B2495" s="11" t="s">
        <v>203</v>
      </c>
      <c r="C2495" s="5">
        <v>1808.15</v>
      </c>
    </row>
    <row r="2496" spans="1:3" x14ac:dyDescent="0.25">
      <c r="A2496" s="4">
        <v>511000227</v>
      </c>
      <c r="B2496" s="11" t="s">
        <v>203</v>
      </c>
      <c r="C2496" s="5">
        <v>1808.15</v>
      </c>
    </row>
    <row r="2497" spans="1:3" x14ac:dyDescent="0.25">
      <c r="A2497" s="4">
        <v>511000227</v>
      </c>
      <c r="B2497" s="11" t="s">
        <v>203</v>
      </c>
      <c r="C2497" s="5">
        <v>1808.15</v>
      </c>
    </row>
    <row r="2498" spans="1:3" x14ac:dyDescent="0.25">
      <c r="A2498" s="4">
        <v>511000227</v>
      </c>
      <c r="B2498" s="11" t="s">
        <v>203</v>
      </c>
      <c r="C2498" s="5">
        <v>1808.15</v>
      </c>
    </row>
    <row r="2499" spans="1:3" x14ac:dyDescent="0.25">
      <c r="A2499" s="4">
        <v>511000227</v>
      </c>
      <c r="B2499" s="11" t="s">
        <v>203</v>
      </c>
      <c r="C2499" s="5">
        <v>1808.15</v>
      </c>
    </row>
    <row r="2500" spans="1:3" x14ac:dyDescent="0.25">
      <c r="A2500" s="6">
        <v>5110001</v>
      </c>
      <c r="B2500" s="7" t="s">
        <v>836</v>
      </c>
      <c r="C2500" s="7">
        <v>684.4</v>
      </c>
    </row>
    <row r="2501" spans="1:3" x14ac:dyDescent="0.25">
      <c r="A2501" s="6">
        <v>5110001</v>
      </c>
      <c r="B2501" s="7" t="s">
        <v>837</v>
      </c>
      <c r="C2501" s="8">
        <v>1042.8399999999999</v>
      </c>
    </row>
    <row r="2502" spans="1:3" x14ac:dyDescent="0.25">
      <c r="A2502" s="6">
        <v>5110001</v>
      </c>
      <c r="B2502" s="7" t="s">
        <v>837</v>
      </c>
      <c r="C2502" s="8">
        <v>1042.8399999999999</v>
      </c>
    </row>
    <row r="2503" spans="1:3" x14ac:dyDescent="0.25">
      <c r="A2503" s="4">
        <v>5110001</v>
      </c>
      <c r="B2503" s="2" t="s">
        <v>159</v>
      </c>
      <c r="C2503" s="3">
        <v>2163.4</v>
      </c>
    </row>
    <row r="2504" spans="1:3" x14ac:dyDescent="0.25">
      <c r="A2504" s="4">
        <v>5110001</v>
      </c>
      <c r="B2504" s="2" t="s">
        <v>159</v>
      </c>
      <c r="C2504" s="3">
        <v>2163.4</v>
      </c>
    </row>
    <row r="2505" spans="1:3" x14ac:dyDescent="0.25">
      <c r="A2505" s="4">
        <v>5110001</v>
      </c>
      <c r="B2505" s="2" t="s">
        <v>159</v>
      </c>
      <c r="C2505" s="3">
        <v>2163.4</v>
      </c>
    </row>
    <row r="2506" spans="1:3" x14ac:dyDescent="0.25">
      <c r="A2506" s="4">
        <v>5110001</v>
      </c>
      <c r="B2506" s="2" t="s">
        <v>159</v>
      </c>
      <c r="C2506" s="3">
        <v>2163.4</v>
      </c>
    </row>
    <row r="2507" spans="1:3" x14ac:dyDescent="0.25">
      <c r="A2507" s="6">
        <v>5110001</v>
      </c>
      <c r="B2507" s="7" t="s">
        <v>838</v>
      </c>
      <c r="C2507" s="8">
        <v>1489.9</v>
      </c>
    </row>
    <row r="2508" spans="1:3" x14ac:dyDescent="0.25">
      <c r="A2508" s="6">
        <v>5110001</v>
      </c>
      <c r="B2508" s="15" t="s">
        <v>599</v>
      </c>
      <c r="C2508" s="8">
        <v>1199</v>
      </c>
    </row>
    <row r="2509" spans="1:3" x14ac:dyDescent="0.25">
      <c r="A2509" s="6">
        <v>5110001</v>
      </c>
      <c r="B2509" s="7" t="s">
        <v>840</v>
      </c>
      <c r="C2509" s="8">
        <v>1809.99</v>
      </c>
    </row>
    <row r="2510" spans="1:3" x14ac:dyDescent="0.25">
      <c r="A2510" s="6">
        <v>5110001</v>
      </c>
      <c r="B2510" s="7" t="s">
        <v>841</v>
      </c>
      <c r="C2510" s="8">
        <v>1499.9</v>
      </c>
    </row>
    <row r="2511" spans="1:3" x14ac:dyDescent="0.25">
      <c r="A2511" s="4">
        <v>5110001</v>
      </c>
      <c r="B2511" s="2" t="s">
        <v>155</v>
      </c>
      <c r="C2511" s="3">
        <v>8816</v>
      </c>
    </row>
    <row r="2512" spans="1:3" x14ac:dyDescent="0.25">
      <c r="A2512" s="4">
        <v>5110001</v>
      </c>
      <c r="B2512" s="2" t="s">
        <v>155</v>
      </c>
      <c r="C2512" s="3">
        <v>8816</v>
      </c>
    </row>
    <row r="2513" spans="1:3" x14ac:dyDescent="0.25">
      <c r="A2513" s="4">
        <v>5110001</v>
      </c>
      <c r="B2513" s="2" t="s">
        <v>162</v>
      </c>
      <c r="C2513" s="3">
        <v>3099</v>
      </c>
    </row>
    <row r="2514" spans="1:3" x14ac:dyDescent="0.25">
      <c r="A2514" s="4">
        <v>5110001</v>
      </c>
      <c r="B2514" s="2" t="s">
        <v>864</v>
      </c>
      <c r="C2514" s="3">
        <v>2500</v>
      </c>
    </row>
    <row r="2515" spans="1:3" x14ac:dyDescent="0.25">
      <c r="A2515" s="12">
        <v>5110001</v>
      </c>
      <c r="B2515" s="11" t="s">
        <v>91</v>
      </c>
      <c r="C2515" s="5">
        <v>2552</v>
      </c>
    </row>
    <row r="2516" spans="1:3" x14ac:dyDescent="0.25">
      <c r="A2516" s="4">
        <v>5110001</v>
      </c>
      <c r="B2516" s="2" t="s">
        <v>104</v>
      </c>
      <c r="C2516" s="3">
        <v>684.4</v>
      </c>
    </row>
    <row r="2517" spans="1:3" x14ac:dyDescent="0.25">
      <c r="A2517" s="4">
        <v>5110001</v>
      </c>
      <c r="B2517" s="2" t="s">
        <v>104</v>
      </c>
      <c r="C2517" s="3">
        <v>684.4</v>
      </c>
    </row>
    <row r="2518" spans="1:3" x14ac:dyDescent="0.25">
      <c r="A2518" s="4">
        <v>5110001</v>
      </c>
      <c r="B2518" s="2" t="s">
        <v>104</v>
      </c>
      <c r="C2518" s="3">
        <v>684.4</v>
      </c>
    </row>
    <row r="2519" spans="1:3" x14ac:dyDescent="0.25">
      <c r="A2519" s="4">
        <v>5110001</v>
      </c>
      <c r="B2519" s="2" t="s">
        <v>104</v>
      </c>
      <c r="C2519" s="3">
        <v>684.4</v>
      </c>
    </row>
    <row r="2520" spans="1:3" x14ac:dyDescent="0.25">
      <c r="A2520" s="4">
        <v>5110001</v>
      </c>
      <c r="B2520" s="2" t="s">
        <v>104</v>
      </c>
      <c r="C2520" s="3">
        <v>684.4</v>
      </c>
    </row>
    <row r="2521" spans="1:3" x14ac:dyDescent="0.25">
      <c r="A2521" s="4">
        <v>5110001</v>
      </c>
      <c r="B2521" s="2" t="s">
        <v>104</v>
      </c>
      <c r="C2521" s="3">
        <v>684.4</v>
      </c>
    </row>
    <row r="2522" spans="1:3" x14ac:dyDescent="0.25">
      <c r="A2522" s="4">
        <v>5110001</v>
      </c>
      <c r="B2522" s="2" t="s">
        <v>104</v>
      </c>
      <c r="C2522" s="3">
        <v>684.4</v>
      </c>
    </row>
    <row r="2523" spans="1:3" x14ac:dyDescent="0.25">
      <c r="A2523" s="4">
        <v>5110001</v>
      </c>
      <c r="B2523" s="2" t="s">
        <v>104</v>
      </c>
      <c r="C2523" s="3">
        <v>684.4</v>
      </c>
    </row>
    <row r="2524" spans="1:3" x14ac:dyDescent="0.25">
      <c r="A2524" s="4">
        <v>5110001</v>
      </c>
      <c r="B2524" s="2" t="s">
        <v>104</v>
      </c>
      <c r="C2524" s="3">
        <v>684.4</v>
      </c>
    </row>
    <row r="2525" spans="1:3" x14ac:dyDescent="0.25">
      <c r="A2525" s="4">
        <v>5110001</v>
      </c>
      <c r="B2525" s="2" t="s">
        <v>104</v>
      </c>
      <c r="C2525" s="3">
        <v>684.4</v>
      </c>
    </row>
    <row r="2526" spans="1:3" x14ac:dyDescent="0.25">
      <c r="A2526" s="4">
        <v>5110001</v>
      </c>
      <c r="B2526" s="2" t="s">
        <v>1141</v>
      </c>
      <c r="C2526" s="3">
        <v>13920</v>
      </c>
    </row>
    <row r="2527" spans="1:3" x14ac:dyDescent="0.25">
      <c r="A2527" s="4">
        <v>5150001</v>
      </c>
      <c r="B2527" s="2" t="s">
        <v>88</v>
      </c>
      <c r="C2527" s="5">
        <v>908.89</v>
      </c>
    </row>
    <row r="2528" spans="1:3" x14ac:dyDescent="0.25">
      <c r="A2528" s="4">
        <v>5150001</v>
      </c>
      <c r="B2528" s="2" t="s">
        <v>88</v>
      </c>
      <c r="C2528" s="5">
        <v>908.89</v>
      </c>
    </row>
    <row r="2529" spans="1:3" x14ac:dyDescent="0.25">
      <c r="A2529" s="4">
        <v>5150001</v>
      </c>
      <c r="B2529" s="2" t="s">
        <v>88</v>
      </c>
      <c r="C2529" s="5">
        <v>908.89</v>
      </c>
    </row>
    <row r="2530" spans="1:3" x14ac:dyDescent="0.25">
      <c r="A2530" s="4">
        <v>5150001</v>
      </c>
      <c r="B2530" s="2" t="s">
        <v>88</v>
      </c>
      <c r="C2530" s="5">
        <v>908.89</v>
      </c>
    </row>
    <row r="2531" spans="1:3" x14ac:dyDescent="0.25">
      <c r="A2531" s="4">
        <v>5150001</v>
      </c>
      <c r="B2531" s="2" t="s">
        <v>89</v>
      </c>
      <c r="C2531" s="5">
        <v>695.5</v>
      </c>
    </row>
    <row r="2532" spans="1:3" x14ac:dyDescent="0.25">
      <c r="A2532" s="4">
        <v>5150001</v>
      </c>
      <c r="B2532" s="2" t="s">
        <v>303</v>
      </c>
      <c r="C2532" s="5">
        <v>85062.25</v>
      </c>
    </row>
    <row r="2533" spans="1:3" x14ac:dyDescent="0.25">
      <c r="A2533" s="4">
        <v>5150001</v>
      </c>
      <c r="B2533" s="2" t="s">
        <v>318</v>
      </c>
      <c r="C2533" s="3">
        <v>1202.1294999999998</v>
      </c>
    </row>
    <row r="2534" spans="1:3" x14ac:dyDescent="0.25">
      <c r="A2534" s="4">
        <v>5150001</v>
      </c>
      <c r="B2534" s="2" t="s">
        <v>318</v>
      </c>
      <c r="C2534" s="3">
        <v>1202.1294999999998</v>
      </c>
    </row>
    <row r="2535" spans="1:3" x14ac:dyDescent="0.25">
      <c r="A2535" s="4">
        <v>5150001</v>
      </c>
      <c r="B2535" s="2" t="s">
        <v>318</v>
      </c>
      <c r="C2535" s="3">
        <v>1202.1294999999998</v>
      </c>
    </row>
    <row r="2536" spans="1:3" x14ac:dyDescent="0.25">
      <c r="A2536" s="4">
        <v>5150001</v>
      </c>
      <c r="B2536" s="2" t="s">
        <v>318</v>
      </c>
      <c r="C2536" s="3">
        <v>1202.1294999999998</v>
      </c>
    </row>
    <row r="2537" spans="1:3" x14ac:dyDescent="0.25">
      <c r="A2537" s="4">
        <v>5150001</v>
      </c>
      <c r="B2537" s="2" t="s">
        <v>1142</v>
      </c>
      <c r="C2537" s="3">
        <v>40282.199999999997</v>
      </c>
    </row>
    <row r="2538" spans="1:3" x14ac:dyDescent="0.25">
      <c r="A2538" s="4">
        <v>5150001</v>
      </c>
      <c r="B2538" s="2" t="s">
        <v>323</v>
      </c>
      <c r="C2538" s="3">
        <v>8586.6705000000002</v>
      </c>
    </row>
    <row r="2539" spans="1:3" x14ac:dyDescent="0.25">
      <c r="A2539" s="4">
        <v>5150001</v>
      </c>
      <c r="B2539" s="2" t="s">
        <v>323</v>
      </c>
      <c r="C2539" s="3">
        <v>8586.6705000000002</v>
      </c>
    </row>
    <row r="2540" spans="1:3" x14ac:dyDescent="0.25">
      <c r="A2540" s="4">
        <v>5150001</v>
      </c>
      <c r="B2540" s="2" t="s">
        <v>323</v>
      </c>
      <c r="C2540" s="3">
        <v>8586.6705000000002</v>
      </c>
    </row>
    <row r="2541" spans="1:3" x14ac:dyDescent="0.25">
      <c r="A2541" s="4">
        <v>5150001</v>
      </c>
      <c r="B2541" s="2" t="s">
        <v>324</v>
      </c>
      <c r="C2541" s="3">
        <v>13229.266499999998</v>
      </c>
    </row>
    <row r="2542" spans="1:3" x14ac:dyDescent="0.25">
      <c r="A2542" s="4">
        <v>5150001</v>
      </c>
      <c r="B2542" s="2" t="s">
        <v>324</v>
      </c>
      <c r="C2542" s="3">
        <v>13229.266499999998</v>
      </c>
    </row>
    <row r="2543" spans="1:3" x14ac:dyDescent="0.25">
      <c r="A2543" s="4">
        <v>5150001</v>
      </c>
      <c r="B2543" s="2" t="s">
        <v>324</v>
      </c>
      <c r="C2543" s="3">
        <v>13229.266499999998</v>
      </c>
    </row>
    <row r="2544" spans="1:3" x14ac:dyDescent="0.25">
      <c r="A2544" s="4">
        <v>5150001</v>
      </c>
      <c r="B2544" s="2" t="s">
        <v>324</v>
      </c>
      <c r="C2544" s="3">
        <v>13229.266499999998</v>
      </c>
    </row>
    <row r="2545" spans="1:3" x14ac:dyDescent="0.25">
      <c r="A2545" s="4">
        <v>5150001</v>
      </c>
      <c r="B2545" s="2" t="s">
        <v>327</v>
      </c>
      <c r="C2545" s="3">
        <v>151.20199999999997</v>
      </c>
    </row>
    <row r="2546" spans="1:3" x14ac:dyDescent="0.25">
      <c r="A2546" s="4">
        <v>5150001</v>
      </c>
      <c r="B2546" s="2" t="s">
        <v>327</v>
      </c>
      <c r="C2546" s="3">
        <v>151.20199999999997</v>
      </c>
    </row>
    <row r="2547" spans="1:3" x14ac:dyDescent="0.25">
      <c r="A2547" s="4">
        <v>5150001</v>
      </c>
      <c r="B2547" s="2" t="s">
        <v>327</v>
      </c>
      <c r="C2547" s="3">
        <v>151.20199999999997</v>
      </c>
    </row>
    <row r="2548" spans="1:3" x14ac:dyDescent="0.25">
      <c r="A2548" s="4">
        <v>5150001</v>
      </c>
      <c r="B2548" s="2" t="s">
        <v>327</v>
      </c>
      <c r="C2548" s="3">
        <v>151.20199999999997</v>
      </c>
    </row>
    <row r="2549" spans="1:3" x14ac:dyDescent="0.25">
      <c r="A2549" s="4">
        <v>5150001</v>
      </c>
      <c r="B2549" s="2" t="s">
        <v>361</v>
      </c>
      <c r="C2549" s="3">
        <v>793.5</v>
      </c>
    </row>
    <row r="2550" spans="1:3" x14ac:dyDescent="0.25">
      <c r="A2550" s="4">
        <v>5150001</v>
      </c>
      <c r="B2550" s="2" t="s">
        <v>457</v>
      </c>
      <c r="C2550" s="3">
        <v>32167.8</v>
      </c>
    </row>
    <row r="2551" spans="1:3" x14ac:dyDescent="0.25">
      <c r="A2551" s="4">
        <v>5150001</v>
      </c>
      <c r="B2551" s="2" t="s">
        <v>457</v>
      </c>
      <c r="C2551" s="3">
        <v>21445.200000000001</v>
      </c>
    </row>
    <row r="2552" spans="1:3" x14ac:dyDescent="0.25">
      <c r="A2552" s="4">
        <v>5150001</v>
      </c>
      <c r="B2552" s="2" t="s">
        <v>461</v>
      </c>
      <c r="C2552" s="3">
        <v>55084.34</v>
      </c>
    </row>
    <row r="2553" spans="1:3" x14ac:dyDescent="0.25">
      <c r="A2553" s="4">
        <v>5150001</v>
      </c>
      <c r="B2553" s="2" t="s">
        <v>472</v>
      </c>
      <c r="C2553" s="3">
        <v>9609.1699999999983</v>
      </c>
    </row>
    <row r="2554" spans="1:3" x14ac:dyDescent="0.25">
      <c r="A2554" s="4">
        <v>5150001</v>
      </c>
      <c r="B2554" s="2" t="s">
        <v>472</v>
      </c>
      <c r="C2554" s="3">
        <v>9609.1699999999983</v>
      </c>
    </row>
    <row r="2555" spans="1:3" x14ac:dyDescent="0.25">
      <c r="A2555" s="4">
        <v>5150001</v>
      </c>
      <c r="B2555" s="2" t="s">
        <v>474</v>
      </c>
      <c r="C2555" s="3">
        <v>781.99999999999989</v>
      </c>
    </row>
    <row r="2556" spans="1:3" x14ac:dyDescent="0.25">
      <c r="A2556" s="4">
        <v>5150001</v>
      </c>
      <c r="B2556" s="2" t="s">
        <v>477</v>
      </c>
      <c r="C2556" s="3">
        <v>28079.67</v>
      </c>
    </row>
    <row r="2557" spans="1:3" x14ac:dyDescent="0.25">
      <c r="A2557" s="4">
        <v>5150001</v>
      </c>
      <c r="B2557" s="2" t="s">
        <v>626</v>
      </c>
      <c r="C2557" s="3">
        <v>146280</v>
      </c>
    </row>
    <row r="2558" spans="1:3" x14ac:dyDescent="0.25">
      <c r="A2558" s="4">
        <v>5150001</v>
      </c>
      <c r="B2558" s="2" t="s">
        <v>491</v>
      </c>
      <c r="C2558" s="3">
        <v>1955</v>
      </c>
    </row>
    <row r="2559" spans="1:3" x14ac:dyDescent="0.25">
      <c r="A2559" s="4">
        <v>5150001</v>
      </c>
      <c r="B2559" s="2" t="s">
        <v>540</v>
      </c>
      <c r="C2559" s="3">
        <v>20719</v>
      </c>
    </row>
    <row r="2560" spans="1:3" x14ac:dyDescent="0.25">
      <c r="A2560" s="4">
        <v>5150001</v>
      </c>
      <c r="B2560" s="2" t="s">
        <v>540</v>
      </c>
      <c r="C2560" s="3">
        <v>20719</v>
      </c>
    </row>
    <row r="2561" spans="1:3" x14ac:dyDescent="0.25">
      <c r="A2561" s="4">
        <v>5150001</v>
      </c>
      <c r="B2561" s="2" t="s">
        <v>540</v>
      </c>
      <c r="C2561" s="3">
        <v>20719</v>
      </c>
    </row>
    <row r="2562" spans="1:3" x14ac:dyDescent="0.25">
      <c r="A2562" s="4">
        <v>5150001</v>
      </c>
      <c r="B2562" s="2" t="s">
        <v>540</v>
      </c>
      <c r="C2562" s="3">
        <v>20719</v>
      </c>
    </row>
    <row r="2563" spans="1:3" x14ac:dyDescent="0.25">
      <c r="A2563" s="4">
        <v>5150001</v>
      </c>
      <c r="B2563" s="2" t="s">
        <v>540</v>
      </c>
      <c r="C2563" s="3">
        <v>20719</v>
      </c>
    </row>
    <row r="2564" spans="1:3" x14ac:dyDescent="0.25">
      <c r="A2564" s="4">
        <v>5150001</v>
      </c>
      <c r="B2564" s="2" t="s">
        <v>540</v>
      </c>
      <c r="C2564" s="3">
        <v>20719</v>
      </c>
    </row>
    <row r="2565" spans="1:3" x14ac:dyDescent="0.25">
      <c r="A2565" s="4">
        <v>5150001</v>
      </c>
      <c r="B2565" s="2" t="s">
        <v>540</v>
      </c>
      <c r="C2565" s="3">
        <v>20719</v>
      </c>
    </row>
    <row r="2566" spans="1:3" x14ac:dyDescent="0.25">
      <c r="A2566" s="4">
        <v>5150001</v>
      </c>
      <c r="B2566" s="2" t="s">
        <v>540</v>
      </c>
      <c r="C2566" s="3">
        <v>20719</v>
      </c>
    </row>
    <row r="2567" spans="1:3" x14ac:dyDescent="0.25">
      <c r="A2567" s="4">
        <v>5150001</v>
      </c>
      <c r="B2567" s="2" t="s">
        <v>540</v>
      </c>
      <c r="C2567" s="3">
        <v>20719</v>
      </c>
    </row>
    <row r="2568" spans="1:3" x14ac:dyDescent="0.25">
      <c r="A2568" s="4">
        <v>5150001</v>
      </c>
      <c r="B2568" s="2" t="s">
        <v>540</v>
      </c>
      <c r="C2568" s="3">
        <v>20719</v>
      </c>
    </row>
    <row r="2569" spans="1:3" x14ac:dyDescent="0.25">
      <c r="A2569" s="4">
        <v>5150001</v>
      </c>
      <c r="B2569" s="2" t="s">
        <v>540</v>
      </c>
      <c r="C2569" s="3">
        <v>20719</v>
      </c>
    </row>
    <row r="2570" spans="1:3" x14ac:dyDescent="0.25">
      <c r="A2570" s="4">
        <v>5150001</v>
      </c>
      <c r="B2570" s="2" t="s">
        <v>540</v>
      </c>
      <c r="C2570" s="3">
        <v>20719</v>
      </c>
    </row>
    <row r="2571" spans="1:3" x14ac:dyDescent="0.25">
      <c r="A2571" s="4">
        <v>5150001</v>
      </c>
      <c r="B2571" s="2" t="s">
        <v>540</v>
      </c>
      <c r="C2571" s="3">
        <v>20719</v>
      </c>
    </row>
    <row r="2572" spans="1:3" x14ac:dyDescent="0.25">
      <c r="A2572" s="4">
        <v>5150001</v>
      </c>
      <c r="B2572" s="2" t="s">
        <v>540</v>
      </c>
      <c r="C2572" s="3">
        <v>20719</v>
      </c>
    </row>
    <row r="2573" spans="1:3" x14ac:dyDescent="0.25">
      <c r="A2573" s="4">
        <v>5150001</v>
      </c>
      <c r="B2573" s="2" t="s">
        <v>540</v>
      </c>
      <c r="C2573" s="3">
        <v>20719</v>
      </c>
    </row>
    <row r="2574" spans="1:3" x14ac:dyDescent="0.25">
      <c r="A2574" s="4">
        <v>5150001</v>
      </c>
      <c r="B2574" s="2" t="s">
        <v>540</v>
      </c>
      <c r="C2574" s="3">
        <v>20719</v>
      </c>
    </row>
    <row r="2575" spans="1:3" x14ac:dyDescent="0.25">
      <c r="A2575" s="4">
        <v>5150001</v>
      </c>
      <c r="B2575" s="2" t="s">
        <v>540</v>
      </c>
      <c r="C2575" s="3">
        <v>20719</v>
      </c>
    </row>
    <row r="2576" spans="1:3" x14ac:dyDescent="0.25">
      <c r="A2576" s="4">
        <v>5150001</v>
      </c>
      <c r="B2576" s="2" t="s">
        <v>540</v>
      </c>
      <c r="C2576" s="3">
        <v>20719</v>
      </c>
    </row>
    <row r="2577" spans="1:3" x14ac:dyDescent="0.25">
      <c r="A2577" s="4">
        <v>5150001</v>
      </c>
      <c r="B2577" s="2" t="s">
        <v>540</v>
      </c>
      <c r="C2577" s="3">
        <v>20719</v>
      </c>
    </row>
    <row r="2578" spans="1:3" x14ac:dyDescent="0.25">
      <c r="A2578" s="4">
        <v>5150001</v>
      </c>
      <c r="B2578" s="2" t="s">
        <v>540</v>
      </c>
      <c r="C2578" s="3">
        <v>20719</v>
      </c>
    </row>
    <row r="2579" spans="1:3" x14ac:dyDescent="0.25">
      <c r="A2579" s="4">
        <v>5150001</v>
      </c>
      <c r="B2579" s="2" t="s">
        <v>540</v>
      </c>
      <c r="C2579" s="3">
        <v>20719</v>
      </c>
    </row>
    <row r="2580" spans="1:3" x14ac:dyDescent="0.25">
      <c r="A2580" s="4">
        <v>5150001</v>
      </c>
      <c r="B2580" s="2" t="s">
        <v>540</v>
      </c>
      <c r="C2580" s="3">
        <v>20719</v>
      </c>
    </row>
    <row r="2581" spans="1:3" x14ac:dyDescent="0.25">
      <c r="A2581" s="4">
        <v>5150001</v>
      </c>
      <c r="B2581" s="2" t="s">
        <v>540</v>
      </c>
      <c r="C2581" s="3">
        <v>20719</v>
      </c>
    </row>
    <row r="2582" spans="1:3" x14ac:dyDescent="0.25">
      <c r="A2582" s="4">
        <v>5150001</v>
      </c>
      <c r="B2582" s="2" t="s">
        <v>540</v>
      </c>
      <c r="C2582" s="3">
        <v>20719</v>
      </c>
    </row>
    <row r="2583" spans="1:3" x14ac:dyDescent="0.25">
      <c r="A2583" s="4">
        <v>5150001</v>
      </c>
      <c r="B2583" s="2" t="s">
        <v>270</v>
      </c>
      <c r="C2583" s="3">
        <v>25283.359999999997</v>
      </c>
    </row>
    <row r="2584" spans="1:3" x14ac:dyDescent="0.25">
      <c r="A2584" s="4">
        <v>5150001</v>
      </c>
      <c r="B2584" s="2" t="s">
        <v>270</v>
      </c>
      <c r="C2584" s="3">
        <v>25283.359999999997</v>
      </c>
    </row>
    <row r="2585" spans="1:3" x14ac:dyDescent="0.25">
      <c r="A2585" s="4">
        <v>5150001</v>
      </c>
      <c r="B2585" s="11" t="s">
        <v>227</v>
      </c>
      <c r="C2585" s="3">
        <v>849.11999999999989</v>
      </c>
    </row>
    <row r="2586" spans="1:3" x14ac:dyDescent="0.25">
      <c r="A2586" s="6">
        <v>5150001</v>
      </c>
      <c r="B2586" s="7" t="s">
        <v>1143</v>
      </c>
      <c r="C2586" s="8">
        <v>11097.72</v>
      </c>
    </row>
    <row r="2587" spans="1:3" x14ac:dyDescent="0.25">
      <c r="A2587" s="6">
        <v>5150001</v>
      </c>
      <c r="B2587" s="7" t="s">
        <v>1143</v>
      </c>
      <c r="C2587" s="8">
        <v>11097.72</v>
      </c>
    </row>
    <row r="2588" spans="1:3" x14ac:dyDescent="0.25">
      <c r="A2588" s="6">
        <v>5150001</v>
      </c>
      <c r="B2588" s="7" t="s">
        <v>1143</v>
      </c>
      <c r="C2588" s="8">
        <v>11097.72</v>
      </c>
    </row>
    <row r="2589" spans="1:3" x14ac:dyDescent="0.25">
      <c r="A2589" s="6">
        <v>5150001</v>
      </c>
      <c r="B2589" s="7" t="s">
        <v>1143</v>
      </c>
      <c r="C2589" s="8">
        <v>11097.72</v>
      </c>
    </row>
    <row r="2590" spans="1:3" x14ac:dyDescent="0.25">
      <c r="A2590" s="6">
        <v>5150001</v>
      </c>
      <c r="B2590" s="7" t="s">
        <v>1143</v>
      </c>
      <c r="C2590" s="8">
        <v>11097.72</v>
      </c>
    </row>
    <row r="2591" spans="1:3" x14ac:dyDescent="0.25">
      <c r="A2591" s="6">
        <v>5150001</v>
      </c>
      <c r="B2591" s="7" t="s">
        <v>1143</v>
      </c>
      <c r="C2591" s="8">
        <v>11097.72</v>
      </c>
    </row>
    <row r="2592" spans="1:3" x14ac:dyDescent="0.25">
      <c r="A2592" s="6">
        <v>5150001</v>
      </c>
      <c r="B2592" s="7" t="s">
        <v>1143</v>
      </c>
      <c r="C2592" s="8">
        <v>11097.72</v>
      </c>
    </row>
    <row r="2593" spans="1:3" x14ac:dyDescent="0.25">
      <c r="A2593" s="6">
        <v>5150001</v>
      </c>
      <c r="B2593" s="7" t="s">
        <v>1143</v>
      </c>
      <c r="C2593" s="8">
        <v>11097.72</v>
      </c>
    </row>
    <row r="2594" spans="1:3" x14ac:dyDescent="0.25">
      <c r="A2594" s="6">
        <v>5150001</v>
      </c>
      <c r="B2594" s="7" t="s">
        <v>615</v>
      </c>
      <c r="C2594" s="8">
        <v>40699.230000000003</v>
      </c>
    </row>
    <row r="2595" spans="1:3" x14ac:dyDescent="0.25">
      <c r="A2595" s="6">
        <v>5150001</v>
      </c>
      <c r="B2595" s="7" t="s">
        <v>619</v>
      </c>
      <c r="C2595" s="8">
        <v>1570.23</v>
      </c>
    </row>
    <row r="2596" spans="1:3" x14ac:dyDescent="0.25">
      <c r="A2596" s="6">
        <v>5150001</v>
      </c>
      <c r="B2596" s="7" t="s">
        <v>619</v>
      </c>
      <c r="C2596" s="8">
        <v>1570.23</v>
      </c>
    </row>
    <row r="2597" spans="1:3" x14ac:dyDescent="0.25">
      <c r="A2597" s="6">
        <v>5150001</v>
      </c>
      <c r="B2597" s="7" t="s">
        <v>619</v>
      </c>
      <c r="C2597" s="8">
        <v>1570.23</v>
      </c>
    </row>
    <row r="2598" spans="1:3" x14ac:dyDescent="0.25">
      <c r="A2598" s="12">
        <v>5150001</v>
      </c>
      <c r="B2598" s="11" t="s">
        <v>563</v>
      </c>
      <c r="C2598" s="5">
        <v>15576.990399999999</v>
      </c>
    </row>
    <row r="2599" spans="1:3" x14ac:dyDescent="0.25">
      <c r="A2599" s="4">
        <v>5150001</v>
      </c>
      <c r="B2599" s="11" t="s">
        <v>568</v>
      </c>
      <c r="C2599" s="5">
        <v>13783.6188</v>
      </c>
    </row>
    <row r="2600" spans="1:3" x14ac:dyDescent="0.25">
      <c r="A2600" s="4">
        <v>5150001</v>
      </c>
      <c r="B2600" s="11" t="s">
        <v>568</v>
      </c>
      <c r="C2600" s="5">
        <v>13783.6188</v>
      </c>
    </row>
    <row r="2601" spans="1:3" x14ac:dyDescent="0.25">
      <c r="A2601" s="4">
        <v>5150001</v>
      </c>
      <c r="B2601" s="11" t="s">
        <v>568</v>
      </c>
      <c r="C2601" s="5">
        <v>13783.6188</v>
      </c>
    </row>
    <row r="2602" spans="1:3" x14ac:dyDescent="0.25">
      <c r="A2602" s="4">
        <v>5150001</v>
      </c>
      <c r="B2602" s="11" t="s">
        <v>568</v>
      </c>
      <c r="C2602" s="5">
        <v>13783.6188</v>
      </c>
    </row>
    <row r="2603" spans="1:3" x14ac:dyDescent="0.25">
      <c r="A2603" s="4">
        <v>5150001</v>
      </c>
      <c r="B2603" s="11" t="s">
        <v>568</v>
      </c>
      <c r="C2603" s="5">
        <v>13783.6188</v>
      </c>
    </row>
    <row r="2604" spans="1:3" x14ac:dyDescent="0.25">
      <c r="A2604" s="4">
        <v>5150001</v>
      </c>
      <c r="B2604" s="11" t="s">
        <v>568</v>
      </c>
      <c r="C2604" s="5">
        <v>13783.6188</v>
      </c>
    </row>
    <row r="2605" spans="1:3" x14ac:dyDescent="0.25">
      <c r="A2605" s="4">
        <v>5150001</v>
      </c>
      <c r="B2605" s="11" t="s">
        <v>569</v>
      </c>
      <c r="C2605" s="3">
        <v>9044.8680000000004</v>
      </c>
    </row>
    <row r="2606" spans="1:3" x14ac:dyDescent="0.25">
      <c r="A2606" s="4">
        <v>5150001</v>
      </c>
      <c r="B2606" s="11" t="s">
        <v>569</v>
      </c>
      <c r="C2606" s="3">
        <v>9044.8680000000004</v>
      </c>
    </row>
    <row r="2607" spans="1:3" x14ac:dyDescent="0.25">
      <c r="A2607" s="4">
        <v>5150001</v>
      </c>
      <c r="B2607" s="11" t="s">
        <v>569</v>
      </c>
      <c r="C2607" s="3">
        <v>9044.8680000000004</v>
      </c>
    </row>
    <row r="2608" spans="1:3" x14ac:dyDescent="0.25">
      <c r="A2608" s="4">
        <v>5150001</v>
      </c>
      <c r="B2608" s="11" t="s">
        <v>569</v>
      </c>
      <c r="C2608" s="3">
        <v>9044.8680000000004</v>
      </c>
    </row>
    <row r="2609" spans="1:3" x14ac:dyDescent="0.25">
      <c r="A2609" s="4">
        <v>5150001</v>
      </c>
      <c r="B2609" s="11" t="s">
        <v>569</v>
      </c>
      <c r="C2609" s="3">
        <v>9044.8680000000004</v>
      </c>
    </row>
    <row r="2610" spans="1:3" x14ac:dyDescent="0.25">
      <c r="A2610" s="4">
        <v>5150001</v>
      </c>
      <c r="B2610" s="11" t="s">
        <v>569</v>
      </c>
      <c r="C2610" s="3">
        <v>9044.8680000000004</v>
      </c>
    </row>
    <row r="2611" spans="1:3" x14ac:dyDescent="0.25">
      <c r="A2611" s="4">
        <v>5150001</v>
      </c>
      <c r="B2611" s="2" t="s">
        <v>583</v>
      </c>
      <c r="C2611" s="3">
        <v>2009.12</v>
      </c>
    </row>
    <row r="2612" spans="1:3" x14ac:dyDescent="0.25">
      <c r="A2612" s="4">
        <v>5150001</v>
      </c>
      <c r="B2612" s="2" t="s">
        <v>166</v>
      </c>
      <c r="C2612" s="3">
        <v>39754.36</v>
      </c>
    </row>
    <row r="2613" spans="1:3" x14ac:dyDescent="0.25">
      <c r="A2613" s="4">
        <v>5150001</v>
      </c>
      <c r="B2613" s="2" t="s">
        <v>474</v>
      </c>
      <c r="C2613" s="3">
        <v>1005.0999999999999</v>
      </c>
    </row>
    <row r="2614" spans="1:3" x14ac:dyDescent="0.25">
      <c r="A2614" s="4">
        <v>5150001</v>
      </c>
      <c r="B2614" s="2" t="s">
        <v>474</v>
      </c>
      <c r="C2614" s="3">
        <v>1005.0999999999999</v>
      </c>
    </row>
    <row r="2615" spans="1:3" x14ac:dyDescent="0.25">
      <c r="A2615" s="4">
        <v>5150001</v>
      </c>
      <c r="B2615" s="2" t="s">
        <v>474</v>
      </c>
      <c r="C2615" s="3">
        <v>1005.0999999999999</v>
      </c>
    </row>
    <row r="2616" spans="1:3" x14ac:dyDescent="0.25">
      <c r="A2616" s="4">
        <v>5150001</v>
      </c>
      <c r="B2616" s="2" t="s">
        <v>474</v>
      </c>
      <c r="C2616" s="3">
        <v>1005.0999999999999</v>
      </c>
    </row>
    <row r="2617" spans="1:3" x14ac:dyDescent="0.25">
      <c r="A2617" s="4">
        <v>5150001</v>
      </c>
      <c r="B2617" s="2" t="s">
        <v>474</v>
      </c>
      <c r="C2617" s="3">
        <v>1005.0999999999999</v>
      </c>
    </row>
    <row r="2618" spans="1:3" x14ac:dyDescent="0.25">
      <c r="A2618" s="4">
        <v>5150001</v>
      </c>
      <c r="B2618" s="2" t="s">
        <v>474</v>
      </c>
      <c r="C2618" s="3">
        <v>1005.0999999999999</v>
      </c>
    </row>
    <row r="2619" spans="1:3" x14ac:dyDescent="0.25">
      <c r="A2619" s="4">
        <v>5150001</v>
      </c>
      <c r="B2619" s="2" t="s">
        <v>474</v>
      </c>
      <c r="C2619" s="3">
        <v>1005.0999999999999</v>
      </c>
    </row>
    <row r="2620" spans="1:3" x14ac:dyDescent="0.25">
      <c r="A2620" s="4">
        <v>5150001</v>
      </c>
      <c r="B2620" s="2" t="s">
        <v>474</v>
      </c>
      <c r="C2620" s="3">
        <v>1005.0999999999999</v>
      </c>
    </row>
    <row r="2621" spans="1:3" x14ac:dyDescent="0.25">
      <c r="A2621" s="4">
        <v>5150001</v>
      </c>
      <c r="B2621" s="2" t="s">
        <v>474</v>
      </c>
      <c r="C2621" s="3">
        <v>1005.0999999999999</v>
      </c>
    </row>
    <row r="2622" spans="1:3" x14ac:dyDescent="0.25">
      <c r="A2622" s="4">
        <v>5150001</v>
      </c>
      <c r="B2622" s="2" t="s">
        <v>474</v>
      </c>
      <c r="C2622" s="3">
        <v>1005.0999999999999</v>
      </c>
    </row>
    <row r="2623" spans="1:3" x14ac:dyDescent="0.25">
      <c r="A2623" s="4">
        <v>5150001</v>
      </c>
      <c r="B2623" s="2" t="s">
        <v>631</v>
      </c>
      <c r="C2623" s="3">
        <v>25283.359999999997</v>
      </c>
    </row>
    <row r="2624" spans="1:3" x14ac:dyDescent="0.25">
      <c r="A2624" s="4">
        <v>5150001</v>
      </c>
      <c r="B2624" s="2" t="s">
        <v>631</v>
      </c>
      <c r="C2624" s="3">
        <v>25283.359999999997</v>
      </c>
    </row>
    <row r="2625" spans="1:3" x14ac:dyDescent="0.25">
      <c r="A2625" s="4">
        <v>5150001</v>
      </c>
      <c r="B2625" s="2" t="s">
        <v>642</v>
      </c>
      <c r="C2625" s="3">
        <v>99829.6</v>
      </c>
    </row>
    <row r="2626" spans="1:3" x14ac:dyDescent="0.25">
      <c r="A2626" s="4">
        <v>5190001</v>
      </c>
      <c r="B2626" s="2" t="s">
        <v>1144</v>
      </c>
      <c r="C2626" s="3">
        <v>35163.25</v>
      </c>
    </row>
    <row r="2627" spans="1:3" x14ac:dyDescent="0.25">
      <c r="A2627" s="4">
        <v>5190001</v>
      </c>
      <c r="B2627" s="2" t="s">
        <v>436</v>
      </c>
      <c r="C2627" s="3">
        <v>124868.78249999999</v>
      </c>
    </row>
    <row r="2628" spans="1:3" x14ac:dyDescent="0.25">
      <c r="A2628" s="4">
        <v>5190001</v>
      </c>
      <c r="B2628" s="2" t="s">
        <v>42</v>
      </c>
      <c r="C2628" s="3">
        <v>12250</v>
      </c>
    </row>
    <row r="2629" spans="1:3" x14ac:dyDescent="0.25">
      <c r="A2629" s="4">
        <v>5190001</v>
      </c>
      <c r="B2629" s="2" t="s">
        <v>578</v>
      </c>
      <c r="C2629" s="3">
        <v>10382</v>
      </c>
    </row>
    <row r="2630" spans="1:3" x14ac:dyDescent="0.25">
      <c r="A2630" s="4">
        <v>5190001</v>
      </c>
      <c r="B2630" s="2" t="s">
        <v>578</v>
      </c>
      <c r="C2630" s="3">
        <v>10382</v>
      </c>
    </row>
    <row r="2631" spans="1:3" x14ac:dyDescent="0.25">
      <c r="A2631" s="4">
        <v>5190001</v>
      </c>
      <c r="B2631" s="2" t="s">
        <v>578</v>
      </c>
      <c r="C2631" s="3">
        <v>10382</v>
      </c>
    </row>
    <row r="2632" spans="1:3" x14ac:dyDescent="0.25">
      <c r="A2632" s="4">
        <v>5190001</v>
      </c>
      <c r="B2632" s="2" t="s">
        <v>578</v>
      </c>
      <c r="C2632" s="3">
        <v>10382</v>
      </c>
    </row>
    <row r="2633" spans="1:3" x14ac:dyDescent="0.25">
      <c r="A2633" s="4">
        <v>5190001</v>
      </c>
      <c r="B2633" s="2" t="s">
        <v>578</v>
      </c>
      <c r="C2633" s="3">
        <v>10382</v>
      </c>
    </row>
    <row r="2634" spans="1:3" x14ac:dyDescent="0.25">
      <c r="A2634" s="4">
        <v>5190001</v>
      </c>
      <c r="B2634" s="2" t="s">
        <v>578</v>
      </c>
      <c r="C2634" s="3">
        <v>10382</v>
      </c>
    </row>
    <row r="2635" spans="1:3" x14ac:dyDescent="0.25">
      <c r="A2635" s="12">
        <v>5190001</v>
      </c>
      <c r="B2635" s="11" t="s">
        <v>82</v>
      </c>
      <c r="C2635" s="5">
        <v>3498.9891999999995</v>
      </c>
    </row>
    <row r="2636" spans="1:3" x14ac:dyDescent="0.25">
      <c r="A2636" s="12">
        <v>5190001</v>
      </c>
      <c r="B2636" s="11" t="s">
        <v>82</v>
      </c>
      <c r="C2636" s="5">
        <v>3498.9891999999995</v>
      </c>
    </row>
    <row r="2637" spans="1:3" x14ac:dyDescent="0.25">
      <c r="A2637" s="12">
        <v>5190001</v>
      </c>
      <c r="B2637" s="11" t="s">
        <v>82</v>
      </c>
      <c r="C2637" s="5">
        <v>3498.9891999999995</v>
      </c>
    </row>
    <row r="2638" spans="1:3" x14ac:dyDescent="0.25">
      <c r="A2638" s="4">
        <v>5190001</v>
      </c>
      <c r="B2638" s="2" t="s">
        <v>168</v>
      </c>
      <c r="C2638" s="3">
        <v>9365.84</v>
      </c>
    </row>
    <row r="2639" spans="1:3" x14ac:dyDescent="0.25">
      <c r="A2639" s="4">
        <v>5210001</v>
      </c>
      <c r="B2639" s="2" t="s">
        <v>340</v>
      </c>
      <c r="C2639" s="3">
        <v>18998</v>
      </c>
    </row>
    <row r="2640" spans="1:3" x14ac:dyDescent="0.25">
      <c r="A2640" s="4">
        <v>5210001</v>
      </c>
      <c r="B2640" s="2" t="s">
        <v>6</v>
      </c>
      <c r="C2640" s="3">
        <v>11672.5</v>
      </c>
    </row>
    <row r="2641" spans="1:3" x14ac:dyDescent="0.25">
      <c r="A2641" s="4">
        <v>5210001</v>
      </c>
      <c r="B2641" s="2" t="s">
        <v>6</v>
      </c>
      <c r="C2641" s="3">
        <v>11672.5</v>
      </c>
    </row>
    <row r="2642" spans="1:3" x14ac:dyDescent="0.25">
      <c r="A2642" s="4">
        <v>5210001</v>
      </c>
      <c r="B2642" s="2" t="s">
        <v>6</v>
      </c>
      <c r="C2642" s="3">
        <v>11672.5</v>
      </c>
    </row>
    <row r="2643" spans="1:3" x14ac:dyDescent="0.25">
      <c r="A2643" s="4">
        <v>5210001</v>
      </c>
      <c r="B2643" s="2" t="s">
        <v>6</v>
      </c>
      <c r="C2643" s="3">
        <v>11672.5</v>
      </c>
    </row>
    <row r="2644" spans="1:3" x14ac:dyDescent="0.25">
      <c r="A2644" s="4">
        <v>5210001</v>
      </c>
      <c r="B2644" s="2" t="s">
        <v>6</v>
      </c>
      <c r="C2644" s="3">
        <v>11672.5</v>
      </c>
    </row>
    <row r="2645" spans="1:3" x14ac:dyDescent="0.25">
      <c r="A2645" s="4">
        <v>5210001</v>
      </c>
      <c r="B2645" s="2" t="s">
        <v>6</v>
      </c>
      <c r="C2645" s="3">
        <v>11672.5</v>
      </c>
    </row>
    <row r="2646" spans="1:3" x14ac:dyDescent="0.25">
      <c r="A2646" s="4">
        <v>5210001</v>
      </c>
      <c r="B2646" s="2" t="s">
        <v>6</v>
      </c>
      <c r="C2646" s="3">
        <v>11672.5</v>
      </c>
    </row>
    <row r="2647" spans="1:3" x14ac:dyDescent="0.25">
      <c r="A2647" s="12">
        <v>5210001</v>
      </c>
      <c r="B2647" s="11" t="s">
        <v>373</v>
      </c>
      <c r="C2647" s="5">
        <v>15594</v>
      </c>
    </row>
    <row r="2648" spans="1:3" x14ac:dyDescent="0.25">
      <c r="A2648" s="12">
        <v>5210001</v>
      </c>
      <c r="B2648" s="11" t="s">
        <v>379</v>
      </c>
      <c r="C2648" s="5">
        <v>95383.61</v>
      </c>
    </row>
    <row r="2649" spans="1:3" x14ac:dyDescent="0.25">
      <c r="A2649" s="4">
        <v>5210001</v>
      </c>
      <c r="B2649" s="2" t="s">
        <v>283</v>
      </c>
      <c r="C2649" s="3">
        <v>7526.03</v>
      </c>
    </row>
    <row r="2650" spans="1:3" x14ac:dyDescent="0.25">
      <c r="A2650" s="4">
        <v>5210001</v>
      </c>
      <c r="B2650" s="2" t="s">
        <v>283</v>
      </c>
      <c r="C2650" s="3">
        <v>7526.03</v>
      </c>
    </row>
    <row r="2651" spans="1:3" x14ac:dyDescent="0.25">
      <c r="A2651" s="4">
        <v>5210001</v>
      </c>
      <c r="B2651" s="2" t="s">
        <v>283</v>
      </c>
      <c r="C2651" s="3">
        <v>7526.03</v>
      </c>
    </row>
    <row r="2652" spans="1:3" x14ac:dyDescent="0.25">
      <c r="A2652" s="4">
        <v>5210001</v>
      </c>
      <c r="B2652" s="2" t="s">
        <v>283</v>
      </c>
      <c r="C2652" s="3">
        <v>7526.03</v>
      </c>
    </row>
    <row r="2653" spans="1:3" x14ac:dyDescent="0.25">
      <c r="A2653" s="4">
        <v>5210001</v>
      </c>
      <c r="B2653" s="2" t="s">
        <v>283</v>
      </c>
      <c r="C2653" s="3">
        <v>7526.03</v>
      </c>
    </row>
    <row r="2654" spans="1:3" x14ac:dyDescent="0.25">
      <c r="A2654" s="4">
        <v>5210001</v>
      </c>
      <c r="B2654" s="2" t="s">
        <v>283</v>
      </c>
      <c r="C2654" s="3">
        <v>7526.03</v>
      </c>
    </row>
    <row r="2655" spans="1:3" x14ac:dyDescent="0.25">
      <c r="A2655" s="4">
        <v>5210001</v>
      </c>
      <c r="B2655" s="2" t="s">
        <v>283</v>
      </c>
      <c r="C2655" s="3">
        <v>7526.03</v>
      </c>
    </row>
    <row r="2656" spans="1:3" x14ac:dyDescent="0.25">
      <c r="A2656" s="4">
        <v>5210001</v>
      </c>
      <c r="B2656" s="2" t="s">
        <v>283</v>
      </c>
      <c r="C2656" s="3">
        <v>7526.03</v>
      </c>
    </row>
    <row r="2657" spans="1:3" x14ac:dyDescent="0.25">
      <c r="A2657" s="4">
        <v>5210001</v>
      </c>
      <c r="B2657" s="2" t="s">
        <v>283</v>
      </c>
      <c r="C2657" s="3">
        <v>7526.03</v>
      </c>
    </row>
    <row r="2658" spans="1:3" x14ac:dyDescent="0.25">
      <c r="A2658" s="4">
        <v>5210001</v>
      </c>
      <c r="B2658" s="2" t="s">
        <v>283</v>
      </c>
      <c r="C2658" s="3">
        <v>7526.03</v>
      </c>
    </row>
    <row r="2659" spans="1:3" x14ac:dyDescent="0.25">
      <c r="A2659" s="4">
        <v>5210001</v>
      </c>
      <c r="B2659" s="2" t="s">
        <v>283</v>
      </c>
      <c r="C2659" s="3">
        <v>7526.03</v>
      </c>
    </row>
    <row r="2660" spans="1:3" x14ac:dyDescent="0.25">
      <c r="A2660" s="4">
        <v>5210001</v>
      </c>
      <c r="B2660" s="2" t="s">
        <v>283</v>
      </c>
      <c r="C2660" s="3">
        <v>7526.03</v>
      </c>
    </row>
    <row r="2661" spans="1:3" x14ac:dyDescent="0.25">
      <c r="A2661" s="4">
        <v>5210001</v>
      </c>
      <c r="B2661" s="2" t="s">
        <v>283</v>
      </c>
      <c r="C2661" s="3">
        <v>7526.03</v>
      </c>
    </row>
    <row r="2662" spans="1:3" x14ac:dyDescent="0.25">
      <c r="A2662" s="4">
        <v>5210001</v>
      </c>
      <c r="B2662" s="2" t="s">
        <v>283</v>
      </c>
      <c r="C2662" s="3">
        <v>7526.03</v>
      </c>
    </row>
    <row r="2663" spans="1:3" x14ac:dyDescent="0.25">
      <c r="A2663" s="4">
        <v>5210001</v>
      </c>
      <c r="B2663" s="2" t="s">
        <v>283</v>
      </c>
      <c r="C2663" s="3">
        <v>7526.03</v>
      </c>
    </row>
    <row r="2664" spans="1:3" x14ac:dyDescent="0.25">
      <c r="A2664" s="4">
        <v>5210001</v>
      </c>
      <c r="B2664" s="2" t="s">
        <v>283</v>
      </c>
      <c r="C2664" s="3">
        <v>7526.03</v>
      </c>
    </row>
    <row r="2665" spans="1:3" x14ac:dyDescent="0.25">
      <c r="A2665" s="4">
        <v>5210001</v>
      </c>
      <c r="B2665" s="2" t="s">
        <v>283</v>
      </c>
      <c r="C2665" s="3">
        <v>7526.03</v>
      </c>
    </row>
    <row r="2666" spans="1:3" x14ac:dyDescent="0.25">
      <c r="A2666" s="4">
        <v>5210001</v>
      </c>
      <c r="B2666" s="2" t="s">
        <v>283</v>
      </c>
      <c r="C2666" s="3">
        <v>7526.03</v>
      </c>
    </row>
    <row r="2667" spans="1:3" x14ac:dyDescent="0.25">
      <c r="A2667" s="4">
        <v>5210001</v>
      </c>
      <c r="B2667" s="2" t="s">
        <v>283</v>
      </c>
      <c r="C2667" s="3">
        <v>7526.03</v>
      </c>
    </row>
    <row r="2668" spans="1:3" x14ac:dyDescent="0.25">
      <c r="A2668" s="4">
        <v>5210001</v>
      </c>
      <c r="B2668" s="2" t="s">
        <v>283</v>
      </c>
      <c r="C2668" s="3">
        <v>7526.03</v>
      </c>
    </row>
    <row r="2669" spans="1:3" x14ac:dyDescent="0.25">
      <c r="A2669" s="4">
        <v>5210001</v>
      </c>
      <c r="B2669" s="2" t="s">
        <v>283</v>
      </c>
      <c r="C2669" s="3">
        <v>7526.03</v>
      </c>
    </row>
    <row r="2670" spans="1:3" x14ac:dyDescent="0.25">
      <c r="A2670" s="4">
        <v>5210001</v>
      </c>
      <c r="B2670" s="2" t="s">
        <v>283</v>
      </c>
      <c r="C2670" s="3">
        <v>7526.03</v>
      </c>
    </row>
    <row r="2671" spans="1:3" x14ac:dyDescent="0.25">
      <c r="A2671" s="4">
        <v>5210001</v>
      </c>
      <c r="B2671" s="2" t="s">
        <v>283</v>
      </c>
      <c r="C2671" s="3">
        <v>7526.03</v>
      </c>
    </row>
    <row r="2672" spans="1:3" x14ac:dyDescent="0.25">
      <c r="A2672" s="4">
        <v>5210001</v>
      </c>
      <c r="B2672" s="2" t="s">
        <v>283</v>
      </c>
      <c r="C2672" s="3">
        <v>7526.03</v>
      </c>
    </row>
    <row r="2673" spans="1:3" x14ac:dyDescent="0.25">
      <c r="A2673" s="4">
        <v>5210001</v>
      </c>
      <c r="B2673" s="2" t="s">
        <v>283</v>
      </c>
      <c r="C2673" s="3">
        <v>7526.03</v>
      </c>
    </row>
    <row r="2674" spans="1:3" x14ac:dyDescent="0.25">
      <c r="A2674" s="4">
        <v>5210001</v>
      </c>
      <c r="B2674" s="2" t="s">
        <v>283</v>
      </c>
      <c r="C2674" s="3">
        <v>7526.03</v>
      </c>
    </row>
    <row r="2675" spans="1:3" x14ac:dyDescent="0.25">
      <c r="A2675" s="4">
        <v>5210001</v>
      </c>
      <c r="B2675" s="2" t="s">
        <v>283</v>
      </c>
      <c r="C2675" s="3">
        <v>7526.03</v>
      </c>
    </row>
    <row r="2676" spans="1:3" x14ac:dyDescent="0.25">
      <c r="A2676" s="4">
        <v>5210001</v>
      </c>
      <c r="B2676" s="2" t="s">
        <v>283</v>
      </c>
      <c r="C2676" s="3">
        <v>7526.03</v>
      </c>
    </row>
    <row r="2677" spans="1:3" x14ac:dyDescent="0.25">
      <c r="A2677" s="4">
        <v>5210001</v>
      </c>
      <c r="B2677" s="2" t="s">
        <v>283</v>
      </c>
      <c r="C2677" s="3">
        <v>7526.03</v>
      </c>
    </row>
    <row r="2678" spans="1:3" x14ac:dyDescent="0.25">
      <c r="A2678" s="4">
        <v>5210001</v>
      </c>
      <c r="B2678" s="2" t="s">
        <v>283</v>
      </c>
      <c r="C2678" s="3">
        <v>7526.03</v>
      </c>
    </row>
    <row r="2679" spans="1:3" x14ac:dyDescent="0.25">
      <c r="A2679" s="4">
        <v>5210001</v>
      </c>
      <c r="B2679" s="2" t="s">
        <v>283</v>
      </c>
      <c r="C2679" s="3">
        <v>7526.03</v>
      </c>
    </row>
    <row r="2680" spans="1:3" x14ac:dyDescent="0.25">
      <c r="A2680" s="4">
        <v>5210001</v>
      </c>
      <c r="B2680" s="2" t="s">
        <v>283</v>
      </c>
      <c r="C2680" s="3">
        <v>7526.03</v>
      </c>
    </row>
    <row r="2681" spans="1:3" x14ac:dyDescent="0.25">
      <c r="A2681" s="4">
        <v>5210001</v>
      </c>
      <c r="B2681" s="2" t="s">
        <v>283</v>
      </c>
      <c r="C2681" s="3">
        <v>7526.03</v>
      </c>
    </row>
    <row r="2682" spans="1:3" x14ac:dyDescent="0.25">
      <c r="A2682" s="4">
        <v>5210001</v>
      </c>
      <c r="B2682" s="2" t="s">
        <v>283</v>
      </c>
      <c r="C2682" s="3">
        <v>7526.03</v>
      </c>
    </row>
    <row r="2683" spans="1:3" x14ac:dyDescent="0.25">
      <c r="A2683" s="4">
        <v>5210001</v>
      </c>
      <c r="B2683" s="2" t="s">
        <v>283</v>
      </c>
      <c r="C2683" s="3">
        <v>7526.03</v>
      </c>
    </row>
    <row r="2684" spans="1:3" x14ac:dyDescent="0.25">
      <c r="A2684" s="4">
        <v>5210001</v>
      </c>
      <c r="B2684" s="2" t="s">
        <v>283</v>
      </c>
      <c r="C2684" s="3">
        <v>7526.03</v>
      </c>
    </row>
    <row r="2685" spans="1:3" x14ac:dyDescent="0.25">
      <c r="A2685" s="4">
        <v>5210001</v>
      </c>
      <c r="B2685" s="2" t="s">
        <v>283</v>
      </c>
      <c r="C2685" s="3">
        <v>7526.03</v>
      </c>
    </row>
    <row r="2686" spans="1:3" x14ac:dyDescent="0.25">
      <c r="A2686" s="4">
        <v>5210001</v>
      </c>
      <c r="B2686" s="2" t="s">
        <v>283</v>
      </c>
      <c r="C2686" s="3">
        <v>7526.03</v>
      </c>
    </row>
    <row r="2687" spans="1:3" x14ac:dyDescent="0.25">
      <c r="A2687" s="4">
        <v>5210001</v>
      </c>
      <c r="B2687" s="2" t="s">
        <v>283</v>
      </c>
      <c r="C2687" s="3">
        <v>7526.03</v>
      </c>
    </row>
    <row r="2688" spans="1:3" x14ac:dyDescent="0.25">
      <c r="A2688" s="4">
        <v>5210001</v>
      </c>
      <c r="B2688" s="2" t="s">
        <v>283</v>
      </c>
      <c r="C2688" s="3">
        <v>7526.03</v>
      </c>
    </row>
    <row r="2689" spans="1:3" x14ac:dyDescent="0.25">
      <c r="A2689" s="4">
        <v>5210001</v>
      </c>
      <c r="B2689" s="2" t="s">
        <v>283</v>
      </c>
      <c r="C2689" s="3">
        <v>7526.03</v>
      </c>
    </row>
    <row r="2690" spans="1:3" x14ac:dyDescent="0.25">
      <c r="A2690" s="6">
        <v>5210001</v>
      </c>
      <c r="B2690" s="7" t="s">
        <v>1145</v>
      </c>
      <c r="C2690" s="8">
        <v>11749.99</v>
      </c>
    </row>
    <row r="2691" spans="1:3" x14ac:dyDescent="0.25">
      <c r="A2691" s="6">
        <v>5210001</v>
      </c>
      <c r="B2691" s="7" t="s">
        <v>1145</v>
      </c>
      <c r="C2691" s="8">
        <v>11749.99</v>
      </c>
    </row>
    <row r="2692" spans="1:3" x14ac:dyDescent="0.25">
      <c r="A2692" s="6">
        <v>5210001</v>
      </c>
      <c r="B2692" s="7" t="s">
        <v>1145</v>
      </c>
      <c r="C2692" s="8">
        <v>11749.99</v>
      </c>
    </row>
    <row r="2693" spans="1:3" x14ac:dyDescent="0.25">
      <c r="A2693" s="6">
        <v>5210001</v>
      </c>
      <c r="B2693" s="7" t="s">
        <v>1145</v>
      </c>
      <c r="C2693" s="8">
        <v>11749.99</v>
      </c>
    </row>
    <row r="2694" spans="1:3" x14ac:dyDescent="0.25">
      <c r="A2694" s="6">
        <v>5210001</v>
      </c>
      <c r="B2694" s="7" t="s">
        <v>1145</v>
      </c>
      <c r="C2694" s="8">
        <v>11749.99</v>
      </c>
    </row>
    <row r="2695" spans="1:3" x14ac:dyDescent="0.25">
      <c r="A2695" s="6">
        <v>5210001</v>
      </c>
      <c r="B2695" s="7" t="s">
        <v>1145</v>
      </c>
      <c r="C2695" s="8">
        <v>11749.99</v>
      </c>
    </row>
    <row r="2696" spans="1:3" x14ac:dyDescent="0.25">
      <c r="A2696" s="6">
        <v>5210001</v>
      </c>
      <c r="B2696" s="7" t="s">
        <v>1145</v>
      </c>
      <c r="C2696" s="8">
        <v>11749.99</v>
      </c>
    </row>
    <row r="2697" spans="1:3" x14ac:dyDescent="0.25">
      <c r="A2697" s="6">
        <v>5210001</v>
      </c>
      <c r="B2697" s="7" t="s">
        <v>1146</v>
      </c>
      <c r="C2697" s="8">
        <v>7499</v>
      </c>
    </row>
    <row r="2698" spans="1:3" x14ac:dyDescent="0.25">
      <c r="A2698" s="6">
        <v>5210001</v>
      </c>
      <c r="B2698" s="7" t="s">
        <v>1147</v>
      </c>
      <c r="C2698" s="8">
        <v>8591.4500000000007</v>
      </c>
    </row>
    <row r="2699" spans="1:3" x14ac:dyDescent="0.25">
      <c r="A2699" s="4">
        <v>5210001</v>
      </c>
      <c r="B2699" s="2" t="s">
        <v>464</v>
      </c>
      <c r="C2699" s="3">
        <v>15547.05</v>
      </c>
    </row>
    <row r="2700" spans="1:3" x14ac:dyDescent="0.25">
      <c r="A2700" s="4">
        <v>5210001</v>
      </c>
      <c r="B2700" s="2" t="s">
        <v>464</v>
      </c>
      <c r="C2700" s="3">
        <v>15547.05</v>
      </c>
    </row>
    <row r="2701" spans="1:3" x14ac:dyDescent="0.25">
      <c r="A2701" s="4">
        <v>5210001</v>
      </c>
      <c r="B2701" s="2" t="s">
        <v>464</v>
      </c>
      <c r="C2701" s="3">
        <v>15547.05</v>
      </c>
    </row>
    <row r="2702" spans="1:3" x14ac:dyDescent="0.25">
      <c r="A2702" s="4">
        <v>5210001</v>
      </c>
      <c r="B2702" s="2" t="s">
        <v>464</v>
      </c>
      <c r="C2702" s="3">
        <v>15547.05</v>
      </c>
    </row>
    <row r="2703" spans="1:3" x14ac:dyDescent="0.25">
      <c r="A2703" s="4">
        <v>5210001</v>
      </c>
      <c r="B2703" s="2" t="s">
        <v>464</v>
      </c>
      <c r="C2703" s="3">
        <v>15547.05</v>
      </c>
    </row>
    <row r="2704" spans="1:3" x14ac:dyDescent="0.25">
      <c r="A2704" s="4">
        <v>5210001</v>
      </c>
      <c r="B2704" s="2" t="s">
        <v>464</v>
      </c>
      <c r="C2704" s="3">
        <v>15547.05</v>
      </c>
    </row>
    <row r="2705" spans="1:3" x14ac:dyDescent="0.25">
      <c r="A2705" s="4">
        <v>5210001</v>
      </c>
      <c r="B2705" s="2" t="s">
        <v>464</v>
      </c>
      <c r="C2705" s="3">
        <v>15547.05</v>
      </c>
    </row>
    <row r="2706" spans="1:3" x14ac:dyDescent="0.25">
      <c r="A2706" s="4">
        <v>5210001</v>
      </c>
      <c r="B2706" s="2" t="s">
        <v>464</v>
      </c>
      <c r="C2706" s="3">
        <v>15547.05</v>
      </c>
    </row>
    <row r="2707" spans="1:3" x14ac:dyDescent="0.25">
      <c r="A2707" s="4">
        <v>5210001</v>
      </c>
      <c r="B2707" s="2" t="s">
        <v>464</v>
      </c>
      <c r="C2707" s="3">
        <v>15547.05</v>
      </c>
    </row>
    <row r="2708" spans="1:3" x14ac:dyDescent="0.25">
      <c r="A2708" s="4">
        <v>5210001</v>
      </c>
      <c r="B2708" s="2" t="s">
        <v>464</v>
      </c>
      <c r="C2708" s="3">
        <v>15547.05</v>
      </c>
    </row>
    <row r="2709" spans="1:3" x14ac:dyDescent="0.25">
      <c r="A2709" s="4">
        <v>5210001</v>
      </c>
      <c r="B2709" s="2" t="s">
        <v>464</v>
      </c>
      <c r="C2709" s="3">
        <v>15547.05</v>
      </c>
    </row>
    <row r="2710" spans="1:3" x14ac:dyDescent="0.25">
      <c r="A2710" s="4">
        <v>5210001</v>
      </c>
      <c r="B2710" s="2" t="s">
        <v>464</v>
      </c>
      <c r="C2710" s="3">
        <v>15547.05</v>
      </c>
    </row>
    <row r="2711" spans="1:3" x14ac:dyDescent="0.25">
      <c r="A2711" s="4">
        <v>5210001</v>
      </c>
      <c r="B2711" s="2" t="s">
        <v>464</v>
      </c>
      <c r="C2711" s="3">
        <v>15547.05</v>
      </c>
    </row>
    <row r="2712" spans="1:3" x14ac:dyDescent="0.25">
      <c r="A2712" s="4">
        <v>5210001</v>
      </c>
      <c r="B2712" s="2" t="s">
        <v>464</v>
      </c>
      <c r="C2712" s="3">
        <v>15547.05</v>
      </c>
    </row>
    <row r="2713" spans="1:3" x14ac:dyDescent="0.25">
      <c r="A2713" s="4">
        <v>5210001</v>
      </c>
      <c r="B2713" s="2" t="s">
        <v>464</v>
      </c>
      <c r="C2713" s="3">
        <v>15547.05</v>
      </c>
    </row>
    <row r="2714" spans="1:3" x14ac:dyDescent="0.25">
      <c r="A2714" s="4">
        <v>5210001</v>
      </c>
      <c r="B2714" s="2" t="s">
        <v>464</v>
      </c>
      <c r="C2714" s="3">
        <v>15547.05</v>
      </c>
    </row>
    <row r="2715" spans="1:3" x14ac:dyDescent="0.25">
      <c r="A2715" s="4">
        <v>5210001</v>
      </c>
      <c r="B2715" s="2" t="s">
        <v>464</v>
      </c>
      <c r="C2715" s="3">
        <v>15547.05</v>
      </c>
    </row>
    <row r="2716" spans="1:3" x14ac:dyDescent="0.25">
      <c r="A2716" s="4">
        <v>5210001</v>
      </c>
      <c r="B2716" s="2" t="s">
        <v>464</v>
      </c>
      <c r="C2716" s="3">
        <v>15547.05</v>
      </c>
    </row>
    <row r="2717" spans="1:3" x14ac:dyDescent="0.25">
      <c r="A2717" s="4">
        <v>5210001</v>
      </c>
      <c r="B2717" s="2" t="s">
        <v>464</v>
      </c>
      <c r="C2717" s="3">
        <v>15547.05</v>
      </c>
    </row>
    <row r="2718" spans="1:3" x14ac:dyDescent="0.25">
      <c r="A2718" s="4">
        <v>5210001</v>
      </c>
      <c r="B2718" s="2" t="s">
        <v>464</v>
      </c>
      <c r="C2718" s="3">
        <v>15547.05</v>
      </c>
    </row>
    <row r="2719" spans="1:3" x14ac:dyDescent="0.25">
      <c r="A2719" s="4">
        <v>5210001</v>
      </c>
      <c r="B2719" s="2" t="s">
        <v>464</v>
      </c>
      <c r="C2719" s="3">
        <v>15547.05</v>
      </c>
    </row>
    <row r="2720" spans="1:3" x14ac:dyDescent="0.25">
      <c r="A2720" s="4">
        <v>5210001</v>
      </c>
      <c r="B2720" s="2" t="s">
        <v>75</v>
      </c>
      <c r="C2720" s="3">
        <v>8591.4500000000007</v>
      </c>
    </row>
    <row r="2721" spans="1:3" x14ac:dyDescent="0.25">
      <c r="A2721" s="4">
        <v>5230001</v>
      </c>
      <c r="B2721" s="2" t="s">
        <v>443</v>
      </c>
      <c r="C2721" s="3">
        <v>2012.5</v>
      </c>
    </row>
    <row r="2722" spans="1:3" x14ac:dyDescent="0.25">
      <c r="A2722" s="4">
        <v>5230001</v>
      </c>
      <c r="B2722" s="11" t="s">
        <v>258</v>
      </c>
      <c r="C2722" s="3">
        <v>4693</v>
      </c>
    </row>
    <row r="2723" spans="1:3" x14ac:dyDescent="0.25">
      <c r="A2723" s="4">
        <v>5230001</v>
      </c>
      <c r="B2723" s="2" t="s">
        <v>148</v>
      </c>
      <c r="C2723" s="3">
        <v>5631.8</v>
      </c>
    </row>
    <row r="2724" spans="1:3" x14ac:dyDescent="0.25">
      <c r="A2724" s="4">
        <v>5230001</v>
      </c>
      <c r="B2724" s="2" t="s">
        <v>148</v>
      </c>
      <c r="C2724" s="3">
        <v>5631.8</v>
      </c>
    </row>
    <row r="2725" spans="1:3" x14ac:dyDescent="0.25">
      <c r="A2725" s="4">
        <v>5230001</v>
      </c>
      <c r="B2725" s="2" t="s">
        <v>148</v>
      </c>
      <c r="C2725" s="3">
        <v>5631.8</v>
      </c>
    </row>
    <row r="2726" spans="1:3" x14ac:dyDescent="0.25">
      <c r="A2726" s="4">
        <v>5230001</v>
      </c>
      <c r="B2726" s="2" t="s">
        <v>148</v>
      </c>
      <c r="C2726" s="3">
        <v>5631.8</v>
      </c>
    </row>
    <row r="2727" spans="1:3" x14ac:dyDescent="0.25">
      <c r="A2727" s="4">
        <v>5230001</v>
      </c>
      <c r="B2727" s="2" t="s">
        <v>169</v>
      </c>
      <c r="C2727" s="3">
        <v>11298.4</v>
      </c>
    </row>
    <row r="2728" spans="1:3" x14ac:dyDescent="0.25">
      <c r="A2728" s="12">
        <v>5230001</v>
      </c>
      <c r="B2728" s="11" t="s">
        <v>90</v>
      </c>
      <c r="C2728" s="5">
        <v>5559.88</v>
      </c>
    </row>
    <row r="2729" spans="1:3" x14ac:dyDescent="0.25">
      <c r="A2729" s="4">
        <v>5290001</v>
      </c>
      <c r="B2729" s="2" t="s">
        <v>499</v>
      </c>
      <c r="C2729" s="3">
        <v>85</v>
      </c>
    </row>
    <row r="2730" spans="1:3" x14ac:dyDescent="0.25">
      <c r="A2730" s="4">
        <v>5290001</v>
      </c>
      <c r="B2730" s="2" t="s">
        <v>501</v>
      </c>
      <c r="C2730" s="3">
        <v>2431.71</v>
      </c>
    </row>
    <row r="2731" spans="1:3" x14ac:dyDescent="0.25">
      <c r="A2731" s="4">
        <v>5290001</v>
      </c>
      <c r="B2731" s="2" t="s">
        <v>501</v>
      </c>
      <c r="C2731" s="3">
        <v>2431.71</v>
      </c>
    </row>
    <row r="2732" spans="1:3" x14ac:dyDescent="0.25">
      <c r="A2732" s="4">
        <v>5290001</v>
      </c>
      <c r="B2732" s="2" t="s">
        <v>501</v>
      </c>
      <c r="C2732" s="3">
        <v>2431.71</v>
      </c>
    </row>
    <row r="2733" spans="1:3" x14ac:dyDescent="0.25">
      <c r="A2733" s="4">
        <v>5290001</v>
      </c>
      <c r="B2733" s="2" t="s">
        <v>501</v>
      </c>
      <c r="C2733" s="3">
        <v>2431.71</v>
      </c>
    </row>
    <row r="2734" spans="1:3" x14ac:dyDescent="0.25">
      <c r="A2734" s="4">
        <v>5290001</v>
      </c>
      <c r="B2734" s="2" t="s">
        <v>501</v>
      </c>
      <c r="C2734" s="3">
        <v>2431.71</v>
      </c>
    </row>
    <row r="2735" spans="1:3" x14ac:dyDescent="0.25">
      <c r="A2735" s="4">
        <v>5290001</v>
      </c>
      <c r="B2735" s="2" t="s">
        <v>501</v>
      </c>
      <c r="C2735" s="3">
        <v>2431.71</v>
      </c>
    </row>
    <row r="2736" spans="1:3" x14ac:dyDescent="0.25">
      <c r="A2736" s="4">
        <v>5310001</v>
      </c>
      <c r="B2736" s="2" t="s">
        <v>507</v>
      </c>
      <c r="C2736" s="3">
        <v>2266.25</v>
      </c>
    </row>
    <row r="2737" spans="1:3" x14ac:dyDescent="0.25">
      <c r="A2737" s="4">
        <v>5310001</v>
      </c>
      <c r="B2737" s="2" t="s">
        <v>507</v>
      </c>
      <c r="C2737" s="3">
        <v>2266.25</v>
      </c>
    </row>
    <row r="2738" spans="1:3" x14ac:dyDescent="0.25">
      <c r="A2738" s="4">
        <v>5310001</v>
      </c>
      <c r="B2738" s="2" t="s">
        <v>550</v>
      </c>
      <c r="C2738" s="3">
        <v>183330.77</v>
      </c>
    </row>
    <row r="2739" spans="1:3" x14ac:dyDescent="0.25">
      <c r="A2739" s="4">
        <v>5310001</v>
      </c>
      <c r="B2739" s="2" t="s">
        <v>551</v>
      </c>
      <c r="C2739" s="3">
        <v>17085.89</v>
      </c>
    </row>
    <row r="2740" spans="1:3" x14ac:dyDescent="0.25">
      <c r="A2740" s="4">
        <v>5310001</v>
      </c>
      <c r="B2740" s="2" t="s">
        <v>552</v>
      </c>
      <c r="C2740" s="3">
        <v>15806.77</v>
      </c>
    </row>
    <row r="2741" spans="1:3" x14ac:dyDescent="0.25">
      <c r="A2741" s="4">
        <v>5310001</v>
      </c>
      <c r="B2741" s="2" t="s">
        <v>17</v>
      </c>
      <c r="C2741" s="3">
        <v>33237.72</v>
      </c>
    </row>
    <row r="2742" spans="1:3" x14ac:dyDescent="0.25">
      <c r="A2742" s="4">
        <v>5310001</v>
      </c>
      <c r="B2742" s="2" t="s">
        <v>554</v>
      </c>
      <c r="C2742" s="3">
        <v>688.39</v>
      </c>
    </row>
    <row r="2743" spans="1:3" x14ac:dyDescent="0.25">
      <c r="A2743" s="6">
        <v>5310001</v>
      </c>
      <c r="B2743" s="15" t="s">
        <v>1148</v>
      </c>
      <c r="C2743" s="8">
        <v>3122.31</v>
      </c>
    </row>
    <row r="2744" spans="1:3" x14ac:dyDescent="0.25">
      <c r="A2744" s="6">
        <v>5310001</v>
      </c>
      <c r="B2744" s="15" t="s">
        <v>1148</v>
      </c>
      <c r="C2744" s="8">
        <v>3122.31</v>
      </c>
    </row>
    <row r="2745" spans="1:3" x14ac:dyDescent="0.25">
      <c r="A2745" s="4">
        <v>5310001</v>
      </c>
      <c r="B2745" s="2" t="s">
        <v>158</v>
      </c>
      <c r="C2745" s="3">
        <v>3190</v>
      </c>
    </row>
    <row r="2746" spans="1:3" x14ac:dyDescent="0.25">
      <c r="A2746" s="4">
        <v>5320001</v>
      </c>
      <c r="B2746" s="2" t="s">
        <v>346</v>
      </c>
      <c r="C2746" s="3">
        <v>3446</v>
      </c>
    </row>
    <row r="2747" spans="1:3" x14ac:dyDescent="0.25">
      <c r="A2747" s="4">
        <v>5410001</v>
      </c>
      <c r="B2747" s="2" t="s">
        <v>338</v>
      </c>
      <c r="C2747" s="3">
        <v>268404</v>
      </c>
    </row>
    <row r="2748" spans="1:3" x14ac:dyDescent="0.25">
      <c r="A2748" s="4">
        <v>5410001</v>
      </c>
      <c r="B2748" s="2" t="s">
        <v>588</v>
      </c>
      <c r="C2748" s="3">
        <v>319900</v>
      </c>
    </row>
    <row r="2749" spans="1:3" x14ac:dyDescent="0.25">
      <c r="A2749" s="4">
        <v>5420001</v>
      </c>
      <c r="B2749" s="2" t="s">
        <v>475</v>
      </c>
      <c r="C2749" s="3">
        <v>16500</v>
      </c>
    </row>
    <row r="2750" spans="1:3" x14ac:dyDescent="0.25">
      <c r="A2750" s="4">
        <v>5620001</v>
      </c>
      <c r="B2750" s="2" t="s">
        <v>528</v>
      </c>
      <c r="C2750" s="3">
        <v>15945.05</v>
      </c>
    </row>
    <row r="2751" spans="1:3" x14ac:dyDescent="0.25">
      <c r="A2751" s="4">
        <v>5650001</v>
      </c>
      <c r="B2751" s="11" t="s">
        <v>262</v>
      </c>
      <c r="C2751" s="3">
        <v>2375.1</v>
      </c>
    </row>
    <row r="2752" spans="1:3" x14ac:dyDescent="0.25">
      <c r="A2752" s="4">
        <v>5650001</v>
      </c>
      <c r="B2752" s="11" t="s">
        <v>262</v>
      </c>
      <c r="C2752" s="3">
        <v>2375.1</v>
      </c>
    </row>
    <row r="2753" spans="1:3" x14ac:dyDescent="0.25">
      <c r="A2753" s="4">
        <v>5650001</v>
      </c>
      <c r="B2753" s="11" t="s">
        <v>262</v>
      </c>
      <c r="C2753" s="3">
        <v>2375.1</v>
      </c>
    </row>
    <row r="2754" spans="1:3" x14ac:dyDescent="0.25">
      <c r="A2754" s="4">
        <v>5650001</v>
      </c>
      <c r="B2754" s="11" t="s">
        <v>262</v>
      </c>
      <c r="C2754" s="3">
        <v>2375.1</v>
      </c>
    </row>
    <row r="2755" spans="1:3" x14ac:dyDescent="0.25">
      <c r="A2755" s="4">
        <v>5650001</v>
      </c>
      <c r="B2755" s="11" t="s">
        <v>262</v>
      </c>
      <c r="C2755" s="3">
        <v>2375.1</v>
      </c>
    </row>
    <row r="2756" spans="1:3" x14ac:dyDescent="0.25">
      <c r="A2756" s="6">
        <v>5650001</v>
      </c>
      <c r="B2756" s="7" t="s">
        <v>620</v>
      </c>
      <c r="C2756" s="8">
        <v>12203.54</v>
      </c>
    </row>
    <row r="2757" spans="1:3" x14ac:dyDescent="0.25">
      <c r="A2757" s="6">
        <v>5650001</v>
      </c>
      <c r="B2757" s="7" t="s">
        <v>1149</v>
      </c>
      <c r="C2757" s="8">
        <v>2581.62</v>
      </c>
    </row>
    <row r="2758" spans="1:3" x14ac:dyDescent="0.25">
      <c r="A2758" s="6">
        <v>5650001</v>
      </c>
      <c r="B2758" s="7" t="s">
        <v>1149</v>
      </c>
      <c r="C2758" s="8">
        <v>2581.62</v>
      </c>
    </row>
    <row r="2759" spans="1:3" x14ac:dyDescent="0.25">
      <c r="A2759" s="6">
        <v>5650001</v>
      </c>
      <c r="B2759" s="7" t="s">
        <v>1149</v>
      </c>
      <c r="C2759" s="8">
        <v>2581.62</v>
      </c>
    </row>
    <row r="2760" spans="1:3" x14ac:dyDescent="0.25">
      <c r="A2760" s="6">
        <v>5650001</v>
      </c>
      <c r="B2760" s="7" t="s">
        <v>1149</v>
      </c>
      <c r="C2760" s="8">
        <v>2581.62</v>
      </c>
    </row>
    <row r="2761" spans="1:3" x14ac:dyDescent="0.25">
      <c r="A2761" s="4">
        <v>5660001</v>
      </c>
      <c r="B2761" s="2" t="s">
        <v>595</v>
      </c>
      <c r="C2761" s="3">
        <v>135134.20000000001</v>
      </c>
    </row>
    <row r="2762" spans="1:3" x14ac:dyDescent="0.25">
      <c r="A2762" s="4">
        <v>5660001</v>
      </c>
      <c r="B2762" s="2" t="s">
        <v>597</v>
      </c>
      <c r="C2762" s="3">
        <v>1017393.71</v>
      </c>
    </row>
    <row r="2763" spans="1:3" x14ac:dyDescent="0.25">
      <c r="A2763" s="4">
        <v>5660001</v>
      </c>
      <c r="B2763" s="2" t="s">
        <v>118</v>
      </c>
      <c r="C2763" s="3">
        <v>273760</v>
      </c>
    </row>
    <row r="2764" spans="1:3" x14ac:dyDescent="0.25">
      <c r="A2764" s="4">
        <v>5660001</v>
      </c>
      <c r="B2764" s="2" t="s">
        <v>74</v>
      </c>
      <c r="C2764" s="3">
        <v>135134.20000000001</v>
      </c>
    </row>
    <row r="2765" spans="1:3" x14ac:dyDescent="0.25">
      <c r="A2765" s="4">
        <v>5670001</v>
      </c>
      <c r="B2765" s="2" t="s">
        <v>449</v>
      </c>
      <c r="C2765" s="3">
        <v>3323.4999999999995</v>
      </c>
    </row>
    <row r="2766" spans="1:3" x14ac:dyDescent="0.25">
      <c r="A2766" s="4">
        <v>5670001</v>
      </c>
      <c r="B2766" s="2" t="s">
        <v>453</v>
      </c>
      <c r="C2766" s="3">
        <v>2840.5</v>
      </c>
    </row>
    <row r="2767" spans="1:3" x14ac:dyDescent="0.25">
      <c r="A2767" s="4">
        <v>5670001</v>
      </c>
      <c r="B2767" s="2" t="s">
        <v>478</v>
      </c>
      <c r="C2767" s="3">
        <v>1875.65</v>
      </c>
    </row>
    <row r="2768" spans="1:3" x14ac:dyDescent="0.25">
      <c r="A2768" s="12">
        <v>5670001</v>
      </c>
      <c r="B2768" s="11" t="s">
        <v>94</v>
      </c>
      <c r="C2768" s="5">
        <v>7199</v>
      </c>
    </row>
    <row r="2769" spans="1:3" x14ac:dyDescent="0.25">
      <c r="A2769" s="4">
        <v>5690001</v>
      </c>
      <c r="B2769" s="11" t="s">
        <v>293</v>
      </c>
      <c r="C2769" s="5">
        <v>9000</v>
      </c>
    </row>
    <row r="2770" spans="1:3" x14ac:dyDescent="0.25">
      <c r="A2770" s="4">
        <v>5690001</v>
      </c>
      <c r="B2770" s="2" t="s">
        <v>537</v>
      </c>
      <c r="C2770" s="3">
        <v>72187.5</v>
      </c>
    </row>
    <row r="2771" spans="1:3" x14ac:dyDescent="0.25">
      <c r="A2771" s="4">
        <v>5690001</v>
      </c>
      <c r="B2771" s="2" t="s">
        <v>538</v>
      </c>
      <c r="C2771" s="3">
        <v>10793.75</v>
      </c>
    </row>
    <row r="2772" spans="1:3" x14ac:dyDescent="0.25">
      <c r="A2772" s="4">
        <v>5690001</v>
      </c>
      <c r="B2772" s="2" t="s">
        <v>539</v>
      </c>
      <c r="C2772" s="3">
        <v>9350</v>
      </c>
    </row>
    <row r="2773" spans="1:3" x14ac:dyDescent="0.25">
      <c r="A2773" s="4">
        <v>5690001</v>
      </c>
      <c r="B2773" s="2" t="s">
        <v>539</v>
      </c>
      <c r="C2773" s="3">
        <v>9350</v>
      </c>
    </row>
    <row r="2774" spans="1:3" x14ac:dyDescent="0.25">
      <c r="A2774" s="4">
        <v>5690001</v>
      </c>
      <c r="B2774" s="2" t="s">
        <v>539</v>
      </c>
      <c r="C2774" s="3">
        <v>9350</v>
      </c>
    </row>
    <row r="2775" spans="1:3" x14ac:dyDescent="0.25">
      <c r="A2775" s="6">
        <v>5210001</v>
      </c>
      <c r="B2775" s="7" t="s">
        <v>680</v>
      </c>
      <c r="C2775" s="8">
        <v>6322.87</v>
      </c>
    </row>
    <row r="2776" spans="1:3" x14ac:dyDescent="0.25">
      <c r="A2776" s="6">
        <v>5210001</v>
      </c>
      <c r="B2776" s="7" t="s">
        <v>680</v>
      </c>
      <c r="C2776" s="8">
        <v>6322.87</v>
      </c>
    </row>
    <row r="2777" spans="1:3" x14ac:dyDescent="0.25">
      <c r="A2777" s="6">
        <v>5210001</v>
      </c>
      <c r="B2777" s="7" t="s">
        <v>680</v>
      </c>
      <c r="C2777" s="8">
        <v>6322.87</v>
      </c>
    </row>
    <row r="2778" spans="1:3" x14ac:dyDescent="0.25">
      <c r="A2778" s="6">
        <v>5210001</v>
      </c>
      <c r="B2778" s="7" t="s">
        <v>680</v>
      </c>
      <c r="C2778" s="8">
        <v>6322.87</v>
      </c>
    </row>
    <row r="2779" spans="1:3" x14ac:dyDescent="0.25">
      <c r="A2779" s="6">
        <v>5210001</v>
      </c>
      <c r="B2779" s="7" t="s">
        <v>680</v>
      </c>
      <c r="C2779" s="8">
        <v>6322.87</v>
      </c>
    </row>
    <row r="2780" spans="1:3" x14ac:dyDescent="0.25">
      <c r="A2780" s="6">
        <v>5210001</v>
      </c>
      <c r="B2780" s="7" t="s">
        <v>680</v>
      </c>
      <c r="C2780" s="8">
        <v>6322.87</v>
      </c>
    </row>
    <row r="2781" spans="1:3" x14ac:dyDescent="0.25">
      <c r="A2781" s="6">
        <v>5210001</v>
      </c>
      <c r="B2781" s="7" t="s">
        <v>680</v>
      </c>
      <c r="C2781" s="8">
        <v>6322.87</v>
      </c>
    </row>
    <row r="2782" spans="1:3" x14ac:dyDescent="0.25">
      <c r="A2782" s="6">
        <v>5210001</v>
      </c>
      <c r="B2782" s="7" t="s">
        <v>680</v>
      </c>
      <c r="C2782" s="8">
        <v>6322.87</v>
      </c>
    </row>
    <row r="2783" spans="1:3" x14ac:dyDescent="0.25">
      <c r="A2783" s="6">
        <v>5210001</v>
      </c>
      <c r="B2783" s="7" t="s">
        <v>680</v>
      </c>
      <c r="C2783" s="8">
        <v>6322.87</v>
      </c>
    </row>
    <row r="2784" spans="1:3" x14ac:dyDescent="0.25">
      <c r="A2784" s="6">
        <v>5210001</v>
      </c>
      <c r="B2784" s="7" t="s">
        <v>680</v>
      </c>
      <c r="C2784" s="8">
        <v>6322.87</v>
      </c>
    </row>
    <row r="2785" spans="1:3" x14ac:dyDescent="0.25">
      <c r="A2785" s="6">
        <v>5210001</v>
      </c>
      <c r="B2785" s="7" t="s">
        <v>680</v>
      </c>
      <c r="C2785" s="8">
        <v>6322.87</v>
      </c>
    </row>
    <row r="2786" spans="1:3" x14ac:dyDescent="0.25">
      <c r="A2786" s="6">
        <v>5210001</v>
      </c>
      <c r="B2786" s="7" t="s">
        <v>680</v>
      </c>
      <c r="C2786" s="8">
        <v>6322.87</v>
      </c>
    </row>
    <row r="2787" spans="1:3" x14ac:dyDescent="0.25">
      <c r="A2787" s="6">
        <v>5210001</v>
      </c>
      <c r="B2787" s="7" t="s">
        <v>680</v>
      </c>
      <c r="C2787" s="8">
        <v>6322.87</v>
      </c>
    </row>
    <row r="2788" spans="1:3" x14ac:dyDescent="0.25">
      <c r="A2788" s="6">
        <v>5210001</v>
      </c>
      <c r="B2788" s="7" t="s">
        <v>680</v>
      </c>
      <c r="C2788" s="8">
        <v>6322.87</v>
      </c>
    </row>
    <row r="2789" spans="1:3" x14ac:dyDescent="0.25">
      <c r="A2789" s="6">
        <v>5210001</v>
      </c>
      <c r="B2789" s="7" t="s">
        <v>680</v>
      </c>
      <c r="C2789" s="8">
        <v>6322.87</v>
      </c>
    </row>
    <row r="2790" spans="1:3" x14ac:dyDescent="0.25">
      <c r="A2790" s="6">
        <v>5210001</v>
      </c>
      <c r="B2790" s="7" t="s">
        <v>680</v>
      </c>
      <c r="C2790" s="8">
        <v>6322.87</v>
      </c>
    </row>
    <row r="2791" spans="1:3" x14ac:dyDescent="0.25">
      <c r="A2791" s="6">
        <v>5210001</v>
      </c>
      <c r="B2791" s="7" t="s">
        <v>680</v>
      </c>
      <c r="C2791" s="8">
        <v>6322.87</v>
      </c>
    </row>
    <row r="2792" spans="1:3" x14ac:dyDescent="0.25">
      <c r="A2792" s="6">
        <v>5210001</v>
      </c>
      <c r="B2792" s="7" t="s">
        <v>680</v>
      </c>
      <c r="C2792" s="8">
        <v>6322.87</v>
      </c>
    </row>
    <row r="2793" spans="1:3" x14ac:dyDescent="0.25">
      <c r="A2793" s="6">
        <v>5210001</v>
      </c>
      <c r="B2793" s="7" t="s">
        <v>680</v>
      </c>
      <c r="C2793" s="8">
        <v>6322.87</v>
      </c>
    </row>
    <row r="2794" spans="1:3" x14ac:dyDescent="0.25">
      <c r="A2794" s="6">
        <v>51100017</v>
      </c>
      <c r="B2794" s="7" t="s">
        <v>686</v>
      </c>
      <c r="C2794" s="8">
        <v>5214.2</v>
      </c>
    </row>
    <row r="2795" spans="1:3" x14ac:dyDescent="0.25">
      <c r="A2795" s="6">
        <v>51100017</v>
      </c>
      <c r="B2795" s="7" t="s">
        <v>686</v>
      </c>
      <c r="C2795" s="8">
        <v>5214.2</v>
      </c>
    </row>
    <row r="2796" spans="1:3" x14ac:dyDescent="0.25">
      <c r="A2796" s="6">
        <v>51100017</v>
      </c>
      <c r="B2796" s="7" t="s">
        <v>686</v>
      </c>
      <c r="C2796" s="8">
        <v>5214.2</v>
      </c>
    </row>
    <row r="2797" spans="1:3" x14ac:dyDescent="0.25">
      <c r="A2797" s="6">
        <v>51100017</v>
      </c>
      <c r="B2797" s="7" t="s">
        <v>686</v>
      </c>
      <c r="C2797" s="8">
        <v>5214.2</v>
      </c>
    </row>
    <row r="2798" spans="1:3" x14ac:dyDescent="0.25">
      <c r="A2798" s="6">
        <v>5110001</v>
      </c>
      <c r="B2798" s="7" t="s">
        <v>703</v>
      </c>
      <c r="C2798" s="9">
        <v>929</v>
      </c>
    </row>
    <row r="2799" spans="1:3" x14ac:dyDescent="0.25">
      <c r="A2799" s="6">
        <v>5110001</v>
      </c>
      <c r="B2799" s="7" t="s">
        <v>704</v>
      </c>
      <c r="C2799" s="9">
        <v>5832.48</v>
      </c>
    </row>
    <row r="2800" spans="1:3" x14ac:dyDescent="0.25">
      <c r="A2800" s="6">
        <v>5210001</v>
      </c>
      <c r="B2800" s="2" t="s">
        <v>718</v>
      </c>
      <c r="C2800" s="9">
        <v>9436.32</v>
      </c>
    </row>
    <row r="2801" spans="1:3" x14ac:dyDescent="0.25">
      <c r="A2801" s="6">
        <v>5210001</v>
      </c>
      <c r="B2801" s="2" t="s">
        <v>718</v>
      </c>
      <c r="C2801" s="9">
        <v>9436.32</v>
      </c>
    </row>
    <row r="2802" spans="1:3" x14ac:dyDescent="0.25">
      <c r="A2802" s="6">
        <v>5210001</v>
      </c>
      <c r="B2802" s="2" t="s">
        <v>718</v>
      </c>
      <c r="C2802" s="9">
        <v>9436.32</v>
      </c>
    </row>
    <row r="2803" spans="1:3" x14ac:dyDescent="0.25">
      <c r="A2803" s="6">
        <v>5210001</v>
      </c>
      <c r="B2803" s="2" t="s">
        <v>718</v>
      </c>
      <c r="C2803" s="9">
        <v>9436.32</v>
      </c>
    </row>
    <row r="2804" spans="1:3" x14ac:dyDescent="0.25">
      <c r="A2804" s="6">
        <v>5310001</v>
      </c>
      <c r="B2804" s="2" t="s">
        <v>722</v>
      </c>
      <c r="C2804" s="9">
        <v>58000</v>
      </c>
    </row>
    <row r="2805" spans="1:3" x14ac:dyDescent="0.25">
      <c r="A2805" s="6">
        <v>51100017</v>
      </c>
      <c r="B2805" s="2" t="s">
        <v>727</v>
      </c>
      <c r="C2805" s="3">
        <v>9897</v>
      </c>
    </row>
    <row r="2806" spans="1:3" x14ac:dyDescent="0.25">
      <c r="A2806" s="6">
        <v>52100019</v>
      </c>
      <c r="B2806" s="2" t="s">
        <v>751</v>
      </c>
      <c r="C2806" s="3">
        <v>7560</v>
      </c>
    </row>
    <row r="2807" spans="1:3" x14ac:dyDescent="0.25">
      <c r="A2807" s="6">
        <v>52100019</v>
      </c>
      <c r="B2807" s="2" t="s">
        <v>751</v>
      </c>
      <c r="C2807" s="3">
        <v>7560</v>
      </c>
    </row>
    <row r="2808" spans="1:3" x14ac:dyDescent="0.25">
      <c r="A2808" s="6">
        <v>52100019</v>
      </c>
      <c r="B2808" s="2" t="s">
        <v>751</v>
      </c>
      <c r="C2808" s="3">
        <v>7560</v>
      </c>
    </row>
    <row r="2809" spans="1:3" x14ac:dyDescent="0.25">
      <c r="A2809" s="6">
        <v>5665011</v>
      </c>
      <c r="B2809" s="2" t="s">
        <v>743</v>
      </c>
      <c r="C2809" s="3">
        <v>13621.88</v>
      </c>
    </row>
    <row r="2810" spans="1:3" x14ac:dyDescent="0.25">
      <c r="A2810" s="6">
        <v>5665011</v>
      </c>
      <c r="B2810" s="2" t="s">
        <v>743</v>
      </c>
      <c r="C2810" s="3">
        <v>13621.88</v>
      </c>
    </row>
    <row r="2811" spans="1:3" x14ac:dyDescent="0.25">
      <c r="A2811" s="6">
        <v>5665011</v>
      </c>
      <c r="B2811" s="2" t="s">
        <v>743</v>
      </c>
      <c r="C2811" s="3">
        <v>13621.88</v>
      </c>
    </row>
    <row r="2812" spans="1:3" x14ac:dyDescent="0.25">
      <c r="A2812" s="6">
        <v>53100026</v>
      </c>
      <c r="B2812" s="2" t="s">
        <v>750</v>
      </c>
      <c r="C2812" s="3">
        <v>6182.8</v>
      </c>
    </row>
    <row r="2813" spans="1:3" x14ac:dyDescent="0.25">
      <c r="A2813" s="6">
        <v>53100026</v>
      </c>
      <c r="B2813" s="2" t="s">
        <v>750</v>
      </c>
      <c r="C2813" s="3">
        <v>6182.8</v>
      </c>
    </row>
    <row r="2814" spans="1:3" x14ac:dyDescent="0.25">
      <c r="A2814" s="6">
        <v>53100026</v>
      </c>
      <c r="B2814" s="2" t="s">
        <v>750</v>
      </c>
      <c r="C2814" s="3">
        <v>6182.8</v>
      </c>
    </row>
    <row r="2815" spans="1:3" x14ac:dyDescent="0.25">
      <c r="A2815" s="6">
        <v>53100026</v>
      </c>
      <c r="B2815" s="2" t="s">
        <v>750</v>
      </c>
      <c r="C2815" s="3">
        <v>6182.8</v>
      </c>
    </row>
    <row r="2816" spans="1:3" x14ac:dyDescent="0.25">
      <c r="A2816" s="6">
        <v>53100026</v>
      </c>
      <c r="B2816" s="2" t="s">
        <v>750</v>
      </c>
      <c r="C2816" s="3">
        <v>6182.8</v>
      </c>
    </row>
    <row r="2817" spans="1:3" x14ac:dyDescent="0.25">
      <c r="A2817" s="6">
        <v>51100018</v>
      </c>
      <c r="B2817" s="2" t="s">
        <v>752</v>
      </c>
      <c r="C2817" s="3">
        <v>1157.68</v>
      </c>
    </row>
    <row r="2818" spans="1:3" x14ac:dyDescent="0.25">
      <c r="A2818" s="6">
        <v>51200077</v>
      </c>
      <c r="B2818" s="2" t="s">
        <v>756</v>
      </c>
      <c r="C2818" s="3">
        <v>59113.599999999999</v>
      </c>
    </row>
    <row r="2819" spans="1:3" x14ac:dyDescent="0.25">
      <c r="A2819" s="6">
        <v>511000251</v>
      </c>
      <c r="B2819" s="2" t="s">
        <v>757</v>
      </c>
      <c r="C2819" s="3">
        <v>27173</v>
      </c>
    </row>
    <row r="2820" spans="1:3" x14ac:dyDescent="0.25">
      <c r="A2820" s="6">
        <v>52100020</v>
      </c>
      <c r="B2820" s="2" t="s">
        <v>777</v>
      </c>
      <c r="C2820" s="3">
        <v>7775.96</v>
      </c>
    </row>
    <row r="2821" spans="1:3" x14ac:dyDescent="0.25">
      <c r="A2821" s="6">
        <v>52100017</v>
      </c>
      <c r="B2821" s="2" t="s">
        <v>778</v>
      </c>
      <c r="C2821" s="3">
        <v>36254.870000000003</v>
      </c>
    </row>
    <row r="2822" spans="1:3" x14ac:dyDescent="0.25">
      <c r="A2822" s="6">
        <v>52100017</v>
      </c>
      <c r="B2822" s="2" t="s">
        <v>778</v>
      </c>
      <c r="C2822" s="3">
        <v>36254.870000000003</v>
      </c>
    </row>
    <row r="2823" spans="1:3" x14ac:dyDescent="0.25">
      <c r="A2823" s="6">
        <v>52100021</v>
      </c>
      <c r="B2823" s="2" t="s">
        <v>779</v>
      </c>
      <c r="C2823" s="3">
        <v>5700.24</v>
      </c>
    </row>
    <row r="2824" spans="1:3" x14ac:dyDescent="0.25">
      <c r="A2824" s="6">
        <v>52900011</v>
      </c>
      <c r="B2824" s="2" t="s">
        <v>788</v>
      </c>
      <c r="C2824" s="3">
        <v>3248</v>
      </c>
    </row>
    <row r="2825" spans="1:3" x14ac:dyDescent="0.25">
      <c r="A2825" s="6">
        <v>52900011</v>
      </c>
      <c r="B2825" s="2" t="s">
        <v>788</v>
      </c>
      <c r="C2825" s="3">
        <v>3248</v>
      </c>
    </row>
    <row r="2826" spans="1:3" x14ac:dyDescent="0.25">
      <c r="A2826" s="6">
        <v>51100017</v>
      </c>
      <c r="B2826" s="2" t="s">
        <v>816</v>
      </c>
      <c r="C2826" s="3">
        <v>2668</v>
      </c>
    </row>
    <row r="2827" spans="1:3" x14ac:dyDescent="0.25">
      <c r="A2827" s="6">
        <v>511000174</v>
      </c>
      <c r="B2827" s="7" t="s">
        <v>865</v>
      </c>
      <c r="C2827" s="8">
        <v>2111.1999999999998</v>
      </c>
    </row>
    <row r="2828" spans="1:3" x14ac:dyDescent="0.25">
      <c r="A2828" s="6">
        <v>511000174</v>
      </c>
      <c r="B2828" s="7" t="s">
        <v>865</v>
      </c>
      <c r="C2828" s="8">
        <v>2111.1999999999998</v>
      </c>
    </row>
    <row r="2829" spans="1:3" x14ac:dyDescent="0.25">
      <c r="A2829" s="6">
        <v>511000174</v>
      </c>
      <c r="B2829" s="7" t="s">
        <v>865</v>
      </c>
      <c r="C2829" s="8">
        <v>2111.1999999999998</v>
      </c>
    </row>
    <row r="2830" spans="1:3" x14ac:dyDescent="0.25">
      <c r="A2830" s="6">
        <v>511000174</v>
      </c>
      <c r="B2830" s="7" t="s">
        <v>865</v>
      </c>
      <c r="C2830" s="8">
        <v>2111.1999999999998</v>
      </c>
    </row>
    <row r="2831" spans="1:3" x14ac:dyDescent="0.25">
      <c r="A2831" s="6">
        <v>511000174</v>
      </c>
      <c r="B2831" s="7" t="s">
        <v>865</v>
      </c>
      <c r="C2831" s="8">
        <v>2111.1999999999998</v>
      </c>
    </row>
    <row r="2832" spans="1:3" x14ac:dyDescent="0.25">
      <c r="A2832" s="6">
        <v>511000174</v>
      </c>
      <c r="B2832" s="7" t="s">
        <v>865</v>
      </c>
      <c r="C2832" s="8">
        <v>2111.1999999999998</v>
      </c>
    </row>
    <row r="2833" spans="1:3" x14ac:dyDescent="0.25">
      <c r="A2833" s="6">
        <v>511000174</v>
      </c>
      <c r="B2833" s="7" t="s">
        <v>865</v>
      </c>
      <c r="C2833" s="8">
        <v>2111.1999999999998</v>
      </c>
    </row>
    <row r="2834" spans="1:3" x14ac:dyDescent="0.25">
      <c r="A2834" s="6">
        <v>511000174</v>
      </c>
      <c r="B2834" s="7" t="s">
        <v>865</v>
      </c>
      <c r="C2834" s="8">
        <v>2111.1999999999998</v>
      </c>
    </row>
    <row r="2835" spans="1:3" x14ac:dyDescent="0.25">
      <c r="A2835" s="6">
        <v>511000174</v>
      </c>
      <c r="B2835" s="7" t="s">
        <v>865</v>
      </c>
      <c r="C2835" s="8">
        <v>2111.1999999999998</v>
      </c>
    </row>
    <row r="2836" spans="1:3" x14ac:dyDescent="0.25">
      <c r="A2836" s="6">
        <v>511000174</v>
      </c>
      <c r="B2836" s="7" t="s">
        <v>865</v>
      </c>
      <c r="C2836" s="8">
        <v>2111.1999999999998</v>
      </c>
    </row>
    <row r="2837" spans="1:3" x14ac:dyDescent="0.25">
      <c r="A2837" s="6">
        <v>5110001</v>
      </c>
      <c r="B2837" s="7" t="s">
        <v>866</v>
      </c>
      <c r="C2837" s="8">
        <v>2633.2</v>
      </c>
    </row>
    <row r="2838" spans="1:3" x14ac:dyDescent="0.25">
      <c r="A2838" s="6">
        <v>5110001</v>
      </c>
      <c r="B2838" s="7" t="s">
        <v>866</v>
      </c>
      <c r="C2838" s="8">
        <v>2633.2</v>
      </c>
    </row>
    <row r="2839" spans="1:3" x14ac:dyDescent="0.25">
      <c r="A2839" s="6">
        <v>5110001</v>
      </c>
      <c r="B2839" s="7" t="s">
        <v>866</v>
      </c>
      <c r="C2839" s="8">
        <v>2633.2</v>
      </c>
    </row>
    <row r="2840" spans="1:3" x14ac:dyDescent="0.25">
      <c r="A2840" s="6">
        <v>5110001</v>
      </c>
      <c r="B2840" s="7" t="s">
        <v>866</v>
      </c>
      <c r="C2840" s="8">
        <v>2633.2</v>
      </c>
    </row>
    <row r="2841" spans="1:3" x14ac:dyDescent="0.25">
      <c r="A2841" s="6">
        <v>5110001</v>
      </c>
      <c r="B2841" s="7" t="s">
        <v>866</v>
      </c>
      <c r="C2841" s="8">
        <v>2633.2</v>
      </c>
    </row>
    <row r="2842" spans="1:3" x14ac:dyDescent="0.25">
      <c r="A2842" s="6">
        <v>5110001</v>
      </c>
      <c r="B2842" s="7" t="s">
        <v>866</v>
      </c>
      <c r="C2842" s="8">
        <v>2633.2</v>
      </c>
    </row>
    <row r="2843" spans="1:3" x14ac:dyDescent="0.25">
      <c r="A2843" s="6">
        <v>5110001</v>
      </c>
      <c r="B2843" s="7" t="s">
        <v>867</v>
      </c>
      <c r="C2843" s="8">
        <v>7308</v>
      </c>
    </row>
    <row r="2844" spans="1:3" x14ac:dyDescent="0.25">
      <c r="A2844" s="6">
        <v>515000302</v>
      </c>
      <c r="B2844" s="7" t="s">
        <v>868</v>
      </c>
      <c r="C2844" s="8">
        <v>41064</v>
      </c>
    </row>
    <row r="2845" spans="1:3" x14ac:dyDescent="0.25">
      <c r="A2845" s="6">
        <v>515000302</v>
      </c>
      <c r="B2845" s="7" t="s">
        <v>868</v>
      </c>
      <c r="C2845" s="8">
        <v>41064</v>
      </c>
    </row>
    <row r="2846" spans="1:3" x14ac:dyDescent="0.25">
      <c r="A2846" s="6">
        <v>515000304</v>
      </c>
      <c r="B2846" s="7" t="s">
        <v>869</v>
      </c>
      <c r="C2846" s="8">
        <v>27097.05</v>
      </c>
    </row>
    <row r="2847" spans="1:3" x14ac:dyDescent="0.25">
      <c r="A2847" s="6">
        <v>515000303</v>
      </c>
      <c r="B2847" s="7" t="s">
        <v>870</v>
      </c>
      <c r="C2847" s="8">
        <v>20708.560000000001</v>
      </c>
    </row>
    <row r="2848" spans="1:3" x14ac:dyDescent="0.25">
      <c r="A2848" s="6">
        <v>5150001</v>
      </c>
      <c r="B2848" s="7" t="s">
        <v>871</v>
      </c>
      <c r="C2848" s="8">
        <v>15642.03</v>
      </c>
    </row>
    <row r="2849" spans="1:3" x14ac:dyDescent="0.25">
      <c r="A2849" s="6">
        <v>5150025</v>
      </c>
      <c r="B2849" s="7" t="s">
        <v>872</v>
      </c>
      <c r="C2849" s="8">
        <v>8688.4</v>
      </c>
    </row>
    <row r="2850" spans="1:3" x14ac:dyDescent="0.25">
      <c r="A2850" s="6">
        <v>5150025</v>
      </c>
      <c r="B2850" s="7" t="s">
        <v>872</v>
      </c>
      <c r="C2850" s="8">
        <v>8688.4</v>
      </c>
    </row>
    <row r="2851" spans="1:3" x14ac:dyDescent="0.25">
      <c r="A2851" s="6">
        <v>519000400</v>
      </c>
      <c r="B2851" s="7" t="s">
        <v>873</v>
      </c>
      <c r="C2851" s="8">
        <v>13456</v>
      </c>
    </row>
    <row r="2852" spans="1:3" x14ac:dyDescent="0.25">
      <c r="A2852" s="6">
        <v>519000400</v>
      </c>
      <c r="B2852" s="7" t="s">
        <v>873</v>
      </c>
      <c r="C2852" s="8">
        <v>13456</v>
      </c>
    </row>
    <row r="2853" spans="1:3" x14ac:dyDescent="0.25">
      <c r="A2853" s="6">
        <v>52900026</v>
      </c>
      <c r="B2853" s="7" t="s">
        <v>874</v>
      </c>
      <c r="C2853" s="9">
        <v>2420.9899999999998</v>
      </c>
    </row>
    <row r="2854" spans="1:3" x14ac:dyDescent="0.25">
      <c r="A2854" s="6">
        <v>52900026</v>
      </c>
      <c r="B2854" s="7" t="s">
        <v>874</v>
      </c>
      <c r="C2854" s="9">
        <v>2420.9899999999998</v>
      </c>
    </row>
    <row r="2855" spans="1:3" x14ac:dyDescent="0.25">
      <c r="A2855" s="6">
        <v>52900026</v>
      </c>
      <c r="B2855" s="7" t="s">
        <v>874</v>
      </c>
      <c r="C2855" s="9">
        <v>2420.9899999999998</v>
      </c>
    </row>
    <row r="2856" spans="1:3" x14ac:dyDescent="0.25">
      <c r="A2856" s="6">
        <v>52900028</v>
      </c>
      <c r="B2856" s="7" t="s">
        <v>875</v>
      </c>
      <c r="C2856" s="9">
        <v>8200</v>
      </c>
    </row>
    <row r="2857" spans="1:3" x14ac:dyDescent="0.25">
      <c r="A2857" s="6">
        <v>566001</v>
      </c>
      <c r="B2857" s="2" t="s">
        <v>876</v>
      </c>
      <c r="C2857" s="9">
        <v>7540</v>
      </c>
    </row>
    <row r="2858" spans="1:3" s="10" customFormat="1" x14ac:dyDescent="0.25">
      <c r="A2858" s="6">
        <v>5110021</v>
      </c>
      <c r="B2858" s="2" t="s">
        <v>877</v>
      </c>
      <c r="C2858" s="3">
        <v>3828</v>
      </c>
    </row>
    <row r="2859" spans="1:3" s="10" customFormat="1" x14ac:dyDescent="0.25">
      <c r="A2859" s="6">
        <v>511000266</v>
      </c>
      <c r="B2859" s="2" t="s">
        <v>878</v>
      </c>
      <c r="C2859" s="3">
        <f>5614.4/2</f>
        <v>2807.2</v>
      </c>
    </row>
    <row r="2860" spans="1:3" s="10" customFormat="1" x14ac:dyDescent="0.25">
      <c r="A2860" s="6">
        <v>511000266</v>
      </c>
      <c r="B2860" s="2" t="s">
        <v>878</v>
      </c>
      <c r="C2860" s="3">
        <f>5614.4/2</f>
        <v>2807.2</v>
      </c>
    </row>
    <row r="2861" spans="1:3" s="10" customFormat="1" x14ac:dyDescent="0.25">
      <c r="A2861" s="6">
        <v>511000268</v>
      </c>
      <c r="B2861" s="2" t="s">
        <v>879</v>
      </c>
      <c r="C2861" s="3">
        <v>51649</v>
      </c>
    </row>
    <row r="2862" spans="1:3" s="10" customFormat="1" x14ac:dyDescent="0.25">
      <c r="A2862" s="6">
        <v>51100081</v>
      </c>
      <c r="B2862" s="2" t="s">
        <v>880</v>
      </c>
      <c r="C2862" s="3">
        <v>10672</v>
      </c>
    </row>
    <row r="2863" spans="1:3" s="10" customFormat="1" x14ac:dyDescent="0.25">
      <c r="A2863" s="6">
        <v>51100081</v>
      </c>
      <c r="B2863" s="2" t="s">
        <v>880</v>
      </c>
      <c r="C2863" s="3">
        <v>10672</v>
      </c>
    </row>
    <row r="2864" spans="1:3" s="10" customFormat="1" x14ac:dyDescent="0.25">
      <c r="A2864" s="6">
        <v>51100015</v>
      </c>
      <c r="B2864" s="2" t="s">
        <v>881</v>
      </c>
      <c r="C2864" s="3">
        <v>14604.4</v>
      </c>
    </row>
    <row r="2865" spans="1:3" s="10" customFormat="1" x14ac:dyDescent="0.25">
      <c r="A2865" s="6">
        <v>51100015</v>
      </c>
      <c r="B2865" s="2" t="s">
        <v>881</v>
      </c>
      <c r="C2865" s="3">
        <v>14604.4</v>
      </c>
    </row>
    <row r="2866" spans="1:3" s="10" customFormat="1" x14ac:dyDescent="0.25">
      <c r="A2866" s="6">
        <v>511000269</v>
      </c>
      <c r="B2866" s="2" t="s">
        <v>882</v>
      </c>
      <c r="C2866" s="3">
        <v>37247.599999999999</v>
      </c>
    </row>
    <row r="2867" spans="1:3" s="10" customFormat="1" x14ac:dyDescent="0.25">
      <c r="A2867" s="6">
        <v>511000269</v>
      </c>
      <c r="B2867" s="2" t="s">
        <v>882</v>
      </c>
      <c r="C2867" s="3">
        <v>37247.599999999999</v>
      </c>
    </row>
    <row r="2868" spans="1:3" s="10" customFormat="1" x14ac:dyDescent="0.25">
      <c r="A2868" s="6">
        <v>511000270</v>
      </c>
      <c r="B2868" s="2" t="s">
        <v>883</v>
      </c>
      <c r="C2868" s="3">
        <v>15718</v>
      </c>
    </row>
    <row r="2869" spans="1:3" s="10" customFormat="1" x14ac:dyDescent="0.25">
      <c r="A2869" s="6">
        <v>511000270</v>
      </c>
      <c r="B2869" s="2" t="s">
        <v>883</v>
      </c>
      <c r="C2869" s="3">
        <v>15718</v>
      </c>
    </row>
    <row r="2870" spans="1:3" s="10" customFormat="1" x14ac:dyDescent="0.25">
      <c r="A2870" s="6">
        <v>511000271</v>
      </c>
      <c r="B2870" s="2" t="s">
        <v>885</v>
      </c>
      <c r="C2870" s="3">
        <v>5446.2</v>
      </c>
    </row>
    <row r="2871" spans="1:3" s="10" customFormat="1" x14ac:dyDescent="0.25">
      <c r="A2871" s="6">
        <v>511000271</v>
      </c>
      <c r="B2871" s="2" t="s">
        <v>885</v>
      </c>
      <c r="C2871" s="3">
        <v>5446.2</v>
      </c>
    </row>
    <row r="2872" spans="1:3" s="10" customFormat="1" x14ac:dyDescent="0.25">
      <c r="A2872" s="6">
        <v>511000271</v>
      </c>
      <c r="B2872" s="2" t="s">
        <v>885</v>
      </c>
      <c r="C2872" s="3">
        <v>5446.2</v>
      </c>
    </row>
    <row r="2873" spans="1:3" s="10" customFormat="1" x14ac:dyDescent="0.25">
      <c r="A2873" s="6">
        <v>511000271</v>
      </c>
      <c r="B2873" s="2" t="s">
        <v>885</v>
      </c>
      <c r="C2873" s="3">
        <v>5446.2</v>
      </c>
    </row>
    <row r="2874" spans="1:3" s="10" customFormat="1" x14ac:dyDescent="0.25">
      <c r="A2874" s="6">
        <v>511000271</v>
      </c>
      <c r="B2874" s="2" t="s">
        <v>885</v>
      </c>
      <c r="C2874" s="3">
        <v>5446.2</v>
      </c>
    </row>
    <row r="2875" spans="1:3" s="10" customFormat="1" x14ac:dyDescent="0.25">
      <c r="A2875" s="6">
        <v>511000271</v>
      </c>
      <c r="B2875" s="2" t="s">
        <v>885</v>
      </c>
      <c r="C2875" s="3">
        <v>5446.2</v>
      </c>
    </row>
    <row r="2876" spans="1:3" s="10" customFormat="1" x14ac:dyDescent="0.25">
      <c r="A2876" s="6">
        <v>511000271</v>
      </c>
      <c r="B2876" s="2" t="s">
        <v>885</v>
      </c>
      <c r="C2876" s="3">
        <v>5446.2</v>
      </c>
    </row>
    <row r="2877" spans="1:3" s="10" customFormat="1" x14ac:dyDescent="0.25">
      <c r="A2877" s="6">
        <v>511000271</v>
      </c>
      <c r="B2877" s="2" t="s">
        <v>885</v>
      </c>
      <c r="C2877" s="3">
        <v>5446.2</v>
      </c>
    </row>
    <row r="2878" spans="1:3" s="10" customFormat="1" x14ac:dyDescent="0.25">
      <c r="A2878" s="6">
        <v>511000271</v>
      </c>
      <c r="B2878" s="2" t="s">
        <v>885</v>
      </c>
      <c r="C2878" s="3">
        <v>5446.2</v>
      </c>
    </row>
    <row r="2879" spans="1:3" s="10" customFormat="1" x14ac:dyDescent="0.25">
      <c r="A2879" s="6">
        <v>511000271</v>
      </c>
      <c r="B2879" s="2" t="s">
        <v>885</v>
      </c>
      <c r="C2879" s="3">
        <v>5446.2</v>
      </c>
    </row>
    <row r="2880" spans="1:3" s="10" customFormat="1" x14ac:dyDescent="0.25">
      <c r="A2880" s="6">
        <v>511000271</v>
      </c>
      <c r="B2880" s="2" t="s">
        <v>885</v>
      </c>
      <c r="C2880" s="3">
        <v>5446.2</v>
      </c>
    </row>
    <row r="2881" spans="1:3" s="10" customFormat="1" x14ac:dyDescent="0.25">
      <c r="A2881" s="6">
        <v>511000271</v>
      </c>
      <c r="B2881" s="2" t="s">
        <v>885</v>
      </c>
      <c r="C2881" s="3">
        <v>5446.2</v>
      </c>
    </row>
    <row r="2882" spans="1:3" s="10" customFormat="1" x14ac:dyDescent="0.25">
      <c r="A2882" s="6">
        <v>511000271</v>
      </c>
      <c r="B2882" s="2" t="s">
        <v>885</v>
      </c>
      <c r="C2882" s="3">
        <v>5446.2</v>
      </c>
    </row>
    <row r="2883" spans="1:3" s="10" customFormat="1" x14ac:dyDescent="0.25">
      <c r="A2883" s="6">
        <v>511000273</v>
      </c>
      <c r="B2883" s="2" t="s">
        <v>884</v>
      </c>
      <c r="C2883" s="3">
        <v>3944</v>
      </c>
    </row>
    <row r="2884" spans="1:3" s="10" customFormat="1" x14ac:dyDescent="0.25">
      <c r="A2884" s="6">
        <v>511000273</v>
      </c>
      <c r="B2884" s="2" t="s">
        <v>884</v>
      </c>
      <c r="C2884" s="3">
        <v>3944</v>
      </c>
    </row>
    <row r="2885" spans="1:3" s="10" customFormat="1" x14ac:dyDescent="0.25">
      <c r="A2885" s="6">
        <v>511000273</v>
      </c>
      <c r="B2885" s="2" t="s">
        <v>884</v>
      </c>
      <c r="C2885" s="3">
        <v>3944</v>
      </c>
    </row>
    <row r="2886" spans="1:3" s="10" customFormat="1" x14ac:dyDescent="0.25">
      <c r="A2886" s="6">
        <v>511000273</v>
      </c>
      <c r="B2886" s="2" t="s">
        <v>884</v>
      </c>
      <c r="C2886" s="3">
        <v>3944</v>
      </c>
    </row>
    <row r="2887" spans="1:3" s="10" customFormat="1" x14ac:dyDescent="0.25">
      <c r="A2887" s="6">
        <v>511000273</v>
      </c>
      <c r="B2887" s="2" t="s">
        <v>884</v>
      </c>
      <c r="C2887" s="3">
        <v>3944</v>
      </c>
    </row>
    <row r="2888" spans="1:3" s="10" customFormat="1" x14ac:dyDescent="0.25">
      <c r="A2888" s="6">
        <v>511000273</v>
      </c>
      <c r="B2888" s="2" t="s">
        <v>884</v>
      </c>
      <c r="C2888" s="3">
        <v>3944</v>
      </c>
    </row>
    <row r="2889" spans="1:3" s="10" customFormat="1" x14ac:dyDescent="0.25">
      <c r="A2889" s="6">
        <v>511000273</v>
      </c>
      <c r="B2889" s="2" t="s">
        <v>884</v>
      </c>
      <c r="C2889" s="3">
        <v>3944</v>
      </c>
    </row>
    <row r="2890" spans="1:3" s="10" customFormat="1" x14ac:dyDescent="0.25">
      <c r="A2890" s="6">
        <v>511000273</v>
      </c>
      <c r="B2890" s="2" t="s">
        <v>884</v>
      </c>
      <c r="C2890" s="3">
        <v>3944</v>
      </c>
    </row>
    <row r="2891" spans="1:3" s="10" customFormat="1" x14ac:dyDescent="0.25">
      <c r="A2891" s="6">
        <v>511000273</v>
      </c>
      <c r="B2891" s="2" t="s">
        <v>884</v>
      </c>
      <c r="C2891" s="3">
        <v>3944</v>
      </c>
    </row>
    <row r="2892" spans="1:3" s="10" customFormat="1" x14ac:dyDescent="0.25">
      <c r="A2892" s="6">
        <v>511000273</v>
      </c>
      <c r="B2892" s="2" t="s">
        <v>884</v>
      </c>
      <c r="C2892" s="3">
        <v>3944</v>
      </c>
    </row>
    <row r="2893" spans="1:3" s="10" customFormat="1" x14ac:dyDescent="0.25">
      <c r="A2893" s="6">
        <v>511000273</v>
      </c>
      <c r="B2893" s="2" t="s">
        <v>884</v>
      </c>
      <c r="C2893" s="3">
        <v>3944</v>
      </c>
    </row>
    <row r="2894" spans="1:3" s="10" customFormat="1" x14ac:dyDescent="0.25">
      <c r="A2894" s="6">
        <v>511000273</v>
      </c>
      <c r="B2894" s="2" t="s">
        <v>884</v>
      </c>
      <c r="C2894" s="3">
        <v>3944</v>
      </c>
    </row>
    <row r="2895" spans="1:3" s="10" customFormat="1" x14ac:dyDescent="0.25">
      <c r="A2895" s="6">
        <v>511000273</v>
      </c>
      <c r="B2895" s="2" t="s">
        <v>884</v>
      </c>
      <c r="C2895" s="3">
        <v>3944</v>
      </c>
    </row>
    <row r="2896" spans="1:3" s="10" customFormat="1" x14ac:dyDescent="0.25">
      <c r="A2896" s="6">
        <v>511000273</v>
      </c>
      <c r="B2896" s="2" t="s">
        <v>884</v>
      </c>
      <c r="C2896" s="3">
        <v>3944</v>
      </c>
    </row>
    <row r="2897" spans="1:3" s="10" customFormat="1" x14ac:dyDescent="0.25">
      <c r="A2897" s="6">
        <v>511000273</v>
      </c>
      <c r="B2897" s="2" t="s">
        <v>884</v>
      </c>
      <c r="C2897" s="3">
        <v>3944</v>
      </c>
    </row>
    <row r="2898" spans="1:3" s="10" customFormat="1" x14ac:dyDescent="0.25">
      <c r="A2898" s="6">
        <v>511000273</v>
      </c>
      <c r="B2898" s="2" t="s">
        <v>884</v>
      </c>
      <c r="C2898" s="3">
        <v>3944</v>
      </c>
    </row>
    <row r="2899" spans="1:3" s="10" customFormat="1" x14ac:dyDescent="0.25">
      <c r="A2899" s="6">
        <v>5110001</v>
      </c>
      <c r="B2899" s="2" t="s">
        <v>886</v>
      </c>
      <c r="C2899" s="3">
        <v>3062.4</v>
      </c>
    </row>
    <row r="2900" spans="1:3" s="10" customFormat="1" x14ac:dyDescent="0.25">
      <c r="A2900" s="6">
        <v>5110001</v>
      </c>
      <c r="B2900" s="2" t="s">
        <v>886</v>
      </c>
      <c r="C2900" s="3">
        <v>3062.4</v>
      </c>
    </row>
    <row r="2901" spans="1:3" s="10" customFormat="1" x14ac:dyDescent="0.25">
      <c r="A2901" s="6">
        <v>511000263</v>
      </c>
      <c r="B2901" s="2" t="s">
        <v>887</v>
      </c>
      <c r="C2901" s="3">
        <v>21448.400000000001</v>
      </c>
    </row>
    <row r="2902" spans="1:3" s="10" customFormat="1" x14ac:dyDescent="0.25">
      <c r="A2902" s="6">
        <v>5290010</v>
      </c>
      <c r="B2902" s="2" t="s">
        <v>888</v>
      </c>
      <c r="C2902" s="3">
        <f>2064.8-1.76</f>
        <v>2063.04</v>
      </c>
    </row>
    <row r="2903" spans="1:3" s="10" customFormat="1" x14ac:dyDescent="0.25">
      <c r="A2903" s="6">
        <v>5290010</v>
      </c>
      <c r="B2903" s="2" t="s">
        <v>888</v>
      </c>
      <c r="C2903" s="3">
        <f t="shared" ref="C2903:C2938" si="53">2064.8-1.76</f>
        <v>2063.04</v>
      </c>
    </row>
    <row r="2904" spans="1:3" s="10" customFormat="1" x14ac:dyDescent="0.25">
      <c r="A2904" s="6">
        <v>5290010</v>
      </c>
      <c r="B2904" s="2" t="s">
        <v>888</v>
      </c>
      <c r="C2904" s="3">
        <f t="shared" si="53"/>
        <v>2063.04</v>
      </c>
    </row>
    <row r="2905" spans="1:3" s="10" customFormat="1" x14ac:dyDescent="0.25">
      <c r="A2905" s="6">
        <v>5290010</v>
      </c>
      <c r="B2905" s="2" t="s">
        <v>888</v>
      </c>
      <c r="C2905" s="3">
        <f t="shared" si="53"/>
        <v>2063.04</v>
      </c>
    </row>
    <row r="2906" spans="1:3" s="10" customFormat="1" x14ac:dyDescent="0.25">
      <c r="A2906" s="6">
        <v>5290010</v>
      </c>
      <c r="B2906" s="2" t="s">
        <v>888</v>
      </c>
      <c r="C2906" s="3">
        <f t="shared" si="53"/>
        <v>2063.04</v>
      </c>
    </row>
    <row r="2907" spans="1:3" s="10" customFormat="1" x14ac:dyDescent="0.25">
      <c r="A2907" s="6">
        <v>5290010</v>
      </c>
      <c r="B2907" s="2" t="s">
        <v>888</v>
      </c>
      <c r="C2907" s="3">
        <f t="shared" si="53"/>
        <v>2063.04</v>
      </c>
    </row>
    <row r="2908" spans="1:3" s="10" customFormat="1" x14ac:dyDescent="0.25">
      <c r="A2908" s="6">
        <v>5290010</v>
      </c>
      <c r="B2908" s="2" t="s">
        <v>888</v>
      </c>
      <c r="C2908" s="3">
        <f t="shared" si="53"/>
        <v>2063.04</v>
      </c>
    </row>
    <row r="2909" spans="1:3" s="10" customFormat="1" x14ac:dyDescent="0.25">
      <c r="A2909" s="6">
        <v>5290010</v>
      </c>
      <c r="B2909" s="2" t="s">
        <v>888</v>
      </c>
      <c r="C2909" s="3">
        <f t="shared" si="53"/>
        <v>2063.04</v>
      </c>
    </row>
    <row r="2910" spans="1:3" s="10" customFormat="1" x14ac:dyDescent="0.25">
      <c r="A2910" s="6">
        <v>5290010</v>
      </c>
      <c r="B2910" s="2" t="s">
        <v>888</v>
      </c>
      <c r="C2910" s="3">
        <f t="shared" si="53"/>
        <v>2063.04</v>
      </c>
    </row>
    <row r="2911" spans="1:3" s="10" customFormat="1" x14ac:dyDescent="0.25">
      <c r="A2911" s="6">
        <v>5290010</v>
      </c>
      <c r="B2911" s="2" t="s">
        <v>888</v>
      </c>
      <c r="C2911" s="3">
        <f t="shared" si="53"/>
        <v>2063.04</v>
      </c>
    </row>
    <row r="2912" spans="1:3" s="10" customFormat="1" x14ac:dyDescent="0.25">
      <c r="A2912" s="6">
        <v>5290010</v>
      </c>
      <c r="B2912" s="2" t="s">
        <v>888</v>
      </c>
      <c r="C2912" s="3">
        <f t="shared" si="53"/>
        <v>2063.04</v>
      </c>
    </row>
    <row r="2913" spans="1:3" s="10" customFormat="1" x14ac:dyDescent="0.25">
      <c r="A2913" s="6">
        <v>5290010</v>
      </c>
      <c r="B2913" s="2" t="s">
        <v>888</v>
      </c>
      <c r="C2913" s="3">
        <f t="shared" si="53"/>
        <v>2063.04</v>
      </c>
    </row>
    <row r="2914" spans="1:3" s="10" customFormat="1" x14ac:dyDescent="0.25">
      <c r="A2914" s="6">
        <v>5290010</v>
      </c>
      <c r="B2914" s="2" t="s">
        <v>888</v>
      </c>
      <c r="C2914" s="3">
        <f t="shared" si="53"/>
        <v>2063.04</v>
      </c>
    </row>
    <row r="2915" spans="1:3" s="10" customFormat="1" x14ac:dyDescent="0.25">
      <c r="A2915" s="6">
        <v>5290010</v>
      </c>
      <c r="B2915" s="2" t="s">
        <v>888</v>
      </c>
      <c r="C2915" s="3">
        <f t="shared" si="53"/>
        <v>2063.04</v>
      </c>
    </row>
    <row r="2916" spans="1:3" s="10" customFormat="1" x14ac:dyDescent="0.25">
      <c r="A2916" s="6">
        <v>5290010</v>
      </c>
      <c r="B2916" s="2" t="s">
        <v>888</v>
      </c>
      <c r="C2916" s="3">
        <f t="shared" si="53"/>
        <v>2063.04</v>
      </c>
    </row>
    <row r="2917" spans="1:3" s="10" customFormat="1" x14ac:dyDescent="0.25">
      <c r="A2917" s="6">
        <v>5290010</v>
      </c>
      <c r="B2917" s="2" t="s">
        <v>888</v>
      </c>
      <c r="C2917" s="3">
        <f t="shared" si="53"/>
        <v>2063.04</v>
      </c>
    </row>
    <row r="2918" spans="1:3" s="10" customFormat="1" x14ac:dyDescent="0.25">
      <c r="A2918" s="6">
        <v>5290010</v>
      </c>
      <c r="B2918" s="2" t="s">
        <v>888</v>
      </c>
      <c r="C2918" s="3">
        <f t="shared" si="53"/>
        <v>2063.04</v>
      </c>
    </row>
    <row r="2919" spans="1:3" s="10" customFormat="1" x14ac:dyDescent="0.25">
      <c r="A2919" s="6">
        <v>5290010</v>
      </c>
      <c r="B2919" s="2" t="s">
        <v>888</v>
      </c>
      <c r="C2919" s="3">
        <f t="shared" si="53"/>
        <v>2063.04</v>
      </c>
    </row>
    <row r="2920" spans="1:3" s="10" customFormat="1" x14ac:dyDescent="0.25">
      <c r="A2920" s="6">
        <v>5290010</v>
      </c>
      <c r="B2920" s="2" t="s">
        <v>888</v>
      </c>
      <c r="C2920" s="3">
        <f t="shared" si="53"/>
        <v>2063.04</v>
      </c>
    </row>
    <row r="2921" spans="1:3" s="10" customFormat="1" x14ac:dyDescent="0.25">
      <c r="A2921" s="6">
        <v>5290010</v>
      </c>
      <c r="B2921" s="2" t="s">
        <v>888</v>
      </c>
      <c r="C2921" s="3">
        <f t="shared" si="53"/>
        <v>2063.04</v>
      </c>
    </row>
    <row r="2922" spans="1:3" s="10" customFormat="1" x14ac:dyDescent="0.25">
      <c r="A2922" s="6">
        <v>5290010</v>
      </c>
      <c r="B2922" s="2" t="s">
        <v>888</v>
      </c>
      <c r="C2922" s="3">
        <f t="shared" si="53"/>
        <v>2063.04</v>
      </c>
    </row>
    <row r="2923" spans="1:3" s="10" customFormat="1" x14ac:dyDescent="0.25">
      <c r="A2923" s="6">
        <v>5290010</v>
      </c>
      <c r="B2923" s="2" t="s">
        <v>888</v>
      </c>
      <c r="C2923" s="3">
        <f t="shared" si="53"/>
        <v>2063.04</v>
      </c>
    </row>
    <row r="2924" spans="1:3" s="10" customFormat="1" x14ac:dyDescent="0.25">
      <c r="A2924" s="6">
        <v>5290010</v>
      </c>
      <c r="B2924" s="2" t="s">
        <v>888</v>
      </c>
      <c r="C2924" s="3">
        <f t="shared" si="53"/>
        <v>2063.04</v>
      </c>
    </row>
    <row r="2925" spans="1:3" s="10" customFormat="1" x14ac:dyDescent="0.25">
      <c r="A2925" s="6">
        <v>5290010</v>
      </c>
      <c r="B2925" s="2" t="s">
        <v>888</v>
      </c>
      <c r="C2925" s="3">
        <f t="shared" si="53"/>
        <v>2063.04</v>
      </c>
    </row>
    <row r="2926" spans="1:3" s="10" customFormat="1" x14ac:dyDescent="0.25">
      <c r="A2926" s="6">
        <v>5290010</v>
      </c>
      <c r="B2926" s="2" t="s">
        <v>888</v>
      </c>
      <c r="C2926" s="3">
        <f t="shared" si="53"/>
        <v>2063.04</v>
      </c>
    </row>
    <row r="2927" spans="1:3" s="10" customFormat="1" x14ac:dyDescent="0.25">
      <c r="A2927" s="6">
        <v>5290010</v>
      </c>
      <c r="B2927" s="2" t="s">
        <v>888</v>
      </c>
      <c r="C2927" s="3">
        <f t="shared" si="53"/>
        <v>2063.04</v>
      </c>
    </row>
    <row r="2928" spans="1:3" s="10" customFormat="1" x14ac:dyDescent="0.25">
      <c r="A2928" s="6">
        <v>5290010</v>
      </c>
      <c r="B2928" s="2" t="s">
        <v>888</v>
      </c>
      <c r="C2928" s="3">
        <f t="shared" si="53"/>
        <v>2063.04</v>
      </c>
    </row>
    <row r="2929" spans="1:3" s="10" customFormat="1" x14ac:dyDescent="0.25">
      <c r="A2929" s="6">
        <v>5290010</v>
      </c>
      <c r="B2929" s="2" t="s">
        <v>888</v>
      </c>
      <c r="C2929" s="3">
        <f t="shared" si="53"/>
        <v>2063.04</v>
      </c>
    </row>
    <row r="2930" spans="1:3" s="10" customFormat="1" x14ac:dyDescent="0.25">
      <c r="A2930" s="6">
        <v>5290010</v>
      </c>
      <c r="B2930" s="2" t="s">
        <v>888</v>
      </c>
      <c r="C2930" s="3">
        <f t="shared" si="53"/>
        <v>2063.04</v>
      </c>
    </row>
    <row r="2931" spans="1:3" s="10" customFormat="1" x14ac:dyDescent="0.25">
      <c r="A2931" s="6">
        <v>5290010</v>
      </c>
      <c r="B2931" s="2" t="s">
        <v>888</v>
      </c>
      <c r="C2931" s="3">
        <f t="shared" si="53"/>
        <v>2063.04</v>
      </c>
    </row>
    <row r="2932" spans="1:3" s="10" customFormat="1" x14ac:dyDescent="0.25">
      <c r="A2932" s="6">
        <v>5290010</v>
      </c>
      <c r="B2932" s="2" t="s">
        <v>888</v>
      </c>
      <c r="C2932" s="3">
        <f t="shared" si="53"/>
        <v>2063.04</v>
      </c>
    </row>
    <row r="2933" spans="1:3" s="10" customFormat="1" x14ac:dyDescent="0.25">
      <c r="A2933" s="6">
        <v>5290010</v>
      </c>
      <c r="B2933" s="2" t="s">
        <v>888</v>
      </c>
      <c r="C2933" s="3">
        <f t="shared" si="53"/>
        <v>2063.04</v>
      </c>
    </row>
    <row r="2934" spans="1:3" s="10" customFormat="1" x14ac:dyDescent="0.25">
      <c r="A2934" s="6">
        <v>5290010</v>
      </c>
      <c r="B2934" s="2" t="s">
        <v>888</v>
      </c>
      <c r="C2934" s="3">
        <f t="shared" si="53"/>
        <v>2063.04</v>
      </c>
    </row>
    <row r="2935" spans="1:3" s="10" customFormat="1" x14ac:dyDescent="0.25">
      <c r="A2935" s="6">
        <v>5290010</v>
      </c>
      <c r="B2935" s="2" t="s">
        <v>888</v>
      </c>
      <c r="C2935" s="3">
        <f t="shared" si="53"/>
        <v>2063.04</v>
      </c>
    </row>
    <row r="2936" spans="1:3" s="10" customFormat="1" x14ac:dyDescent="0.25">
      <c r="A2936" s="6">
        <v>5290010</v>
      </c>
      <c r="B2936" s="2" t="s">
        <v>888</v>
      </c>
      <c r="C2936" s="3">
        <f t="shared" si="53"/>
        <v>2063.04</v>
      </c>
    </row>
    <row r="2937" spans="1:3" s="10" customFormat="1" x14ac:dyDescent="0.25">
      <c r="A2937" s="6">
        <v>5290010</v>
      </c>
      <c r="B2937" s="2" t="s">
        <v>888</v>
      </c>
      <c r="C2937" s="3">
        <f t="shared" si="53"/>
        <v>2063.04</v>
      </c>
    </row>
    <row r="2938" spans="1:3" s="10" customFormat="1" x14ac:dyDescent="0.25">
      <c r="A2938" s="6">
        <v>5290010</v>
      </c>
      <c r="B2938" s="2" t="s">
        <v>888</v>
      </c>
      <c r="C2938" s="3">
        <f t="shared" si="53"/>
        <v>2063.04</v>
      </c>
    </row>
    <row r="2939" spans="1:3" s="10" customFormat="1" x14ac:dyDescent="0.25">
      <c r="A2939" s="6">
        <v>511000250</v>
      </c>
      <c r="B2939" s="2" t="s">
        <v>889</v>
      </c>
      <c r="C2939" s="3">
        <v>2080</v>
      </c>
    </row>
    <row r="2940" spans="1:3" s="10" customFormat="1" x14ac:dyDescent="0.25">
      <c r="A2940" s="6">
        <v>511000250</v>
      </c>
      <c r="B2940" s="2" t="s">
        <v>889</v>
      </c>
      <c r="C2940" s="3">
        <v>2080</v>
      </c>
    </row>
    <row r="2941" spans="1:3" s="10" customFormat="1" x14ac:dyDescent="0.25">
      <c r="A2941" s="6">
        <v>51100265</v>
      </c>
      <c r="B2941" s="2" t="s">
        <v>890</v>
      </c>
      <c r="C2941" s="3">
        <v>6745.4</v>
      </c>
    </row>
    <row r="2942" spans="1:3" s="10" customFormat="1" x14ac:dyDescent="0.25">
      <c r="A2942" s="6">
        <v>51100265</v>
      </c>
      <c r="B2942" s="2" t="s">
        <v>890</v>
      </c>
      <c r="C2942" s="3">
        <v>6745.4</v>
      </c>
    </row>
    <row r="2943" spans="1:3" s="10" customFormat="1" x14ac:dyDescent="0.25">
      <c r="A2943" s="6">
        <v>515000299</v>
      </c>
      <c r="B2943" s="2" t="s">
        <v>891</v>
      </c>
      <c r="C2943" s="3">
        <v>4890.95</v>
      </c>
    </row>
    <row r="2944" spans="1:3" s="10" customFormat="1" x14ac:dyDescent="0.25">
      <c r="A2944" s="6">
        <v>515000298</v>
      </c>
      <c r="B2944" s="2" t="s">
        <v>892</v>
      </c>
      <c r="C2944" s="3">
        <v>7076</v>
      </c>
    </row>
    <row r="2945" spans="1:3" s="10" customFormat="1" x14ac:dyDescent="0.25">
      <c r="A2945" s="6">
        <v>515000298</v>
      </c>
      <c r="B2945" s="2" t="s">
        <v>892</v>
      </c>
      <c r="C2945" s="3">
        <v>7076</v>
      </c>
    </row>
    <row r="2946" spans="1:3" s="10" customFormat="1" x14ac:dyDescent="0.25">
      <c r="A2946" s="6">
        <v>52100031</v>
      </c>
      <c r="B2946" s="2" t="s">
        <v>893</v>
      </c>
      <c r="C2946" s="3">
        <v>24435.4</v>
      </c>
    </row>
    <row r="2947" spans="1:3" s="10" customFormat="1" x14ac:dyDescent="0.25">
      <c r="A2947" s="6">
        <v>53200015</v>
      </c>
      <c r="B2947" s="2" t="s">
        <v>894</v>
      </c>
      <c r="C2947" s="3">
        <v>28198.44</v>
      </c>
    </row>
    <row r="2948" spans="1:3" s="10" customFormat="1" x14ac:dyDescent="0.25">
      <c r="A2948" s="6">
        <v>515000306</v>
      </c>
      <c r="B2948" s="2" t="s">
        <v>895</v>
      </c>
      <c r="C2948" s="3">
        <v>5580.11</v>
      </c>
    </row>
    <row r="2949" spans="1:3" s="10" customFormat="1" x14ac:dyDescent="0.25">
      <c r="A2949" s="6">
        <v>515000301</v>
      </c>
      <c r="B2949" s="2" t="s">
        <v>896</v>
      </c>
      <c r="C2949" s="3">
        <v>2692.44</v>
      </c>
    </row>
    <row r="2950" spans="1:3" s="10" customFormat="1" x14ac:dyDescent="0.25">
      <c r="A2950" s="6">
        <v>53200060</v>
      </c>
      <c r="B2950" s="2" t="s">
        <v>897</v>
      </c>
      <c r="C2950" s="3">
        <v>12644</v>
      </c>
    </row>
    <row r="2951" spans="1:3" s="10" customFormat="1" x14ac:dyDescent="0.25">
      <c r="A2951" s="6">
        <v>53200060</v>
      </c>
      <c r="B2951" s="2" t="s">
        <v>897</v>
      </c>
      <c r="C2951" s="3">
        <v>12644</v>
      </c>
    </row>
    <row r="2952" spans="1:3" s="10" customFormat="1" x14ac:dyDescent="0.25">
      <c r="A2952" s="6">
        <v>53200060</v>
      </c>
      <c r="B2952" s="2" t="s">
        <v>897</v>
      </c>
      <c r="C2952" s="3">
        <v>12644</v>
      </c>
    </row>
    <row r="2953" spans="1:3" s="10" customFormat="1" x14ac:dyDescent="0.25">
      <c r="A2953" s="6">
        <v>515000306</v>
      </c>
      <c r="B2953" s="2" t="s">
        <v>898</v>
      </c>
      <c r="C2953" s="3">
        <v>30665.759999999998</v>
      </c>
    </row>
    <row r="2954" spans="1:3" s="10" customFormat="1" x14ac:dyDescent="0.25">
      <c r="A2954" s="6">
        <v>5150001</v>
      </c>
      <c r="B2954" s="2" t="s">
        <v>899</v>
      </c>
      <c r="C2954" s="3">
        <v>34220</v>
      </c>
    </row>
    <row r="2955" spans="1:3" s="10" customFormat="1" x14ac:dyDescent="0.25">
      <c r="A2955" s="6">
        <v>5150001</v>
      </c>
      <c r="B2955" s="2" t="s">
        <v>901</v>
      </c>
      <c r="C2955" s="3">
        <v>17318.8</v>
      </c>
    </row>
    <row r="2956" spans="1:3" s="10" customFormat="1" x14ac:dyDescent="0.25">
      <c r="A2956" s="6">
        <v>5150001</v>
      </c>
      <c r="B2956" s="2" t="s">
        <v>901</v>
      </c>
      <c r="C2956" s="3">
        <v>17318.8</v>
      </c>
    </row>
    <row r="2957" spans="1:3" s="10" customFormat="1" x14ac:dyDescent="0.25">
      <c r="A2957" s="6">
        <v>5150001</v>
      </c>
      <c r="B2957" s="2" t="s">
        <v>901</v>
      </c>
      <c r="C2957" s="3">
        <v>17318.8</v>
      </c>
    </row>
    <row r="2958" spans="1:3" s="10" customFormat="1" x14ac:dyDescent="0.25">
      <c r="A2958" s="6">
        <v>5150001</v>
      </c>
      <c r="B2958" s="2" t="s">
        <v>901</v>
      </c>
      <c r="C2958" s="3">
        <v>17318.8</v>
      </c>
    </row>
    <row r="2959" spans="1:3" s="10" customFormat="1" x14ac:dyDescent="0.25">
      <c r="A2959" s="6">
        <v>5150001</v>
      </c>
      <c r="B2959" s="2" t="s">
        <v>901</v>
      </c>
      <c r="C2959" s="3">
        <v>17318.8</v>
      </c>
    </row>
    <row r="2960" spans="1:3" s="10" customFormat="1" x14ac:dyDescent="0.25">
      <c r="A2960" s="6">
        <v>5150001</v>
      </c>
      <c r="B2960" s="2" t="s">
        <v>901</v>
      </c>
      <c r="C2960" s="3">
        <v>17318.8</v>
      </c>
    </row>
    <row r="2961" spans="1:3" s="10" customFormat="1" x14ac:dyDescent="0.25">
      <c r="A2961" s="6">
        <v>5150001</v>
      </c>
      <c r="B2961" s="2" t="s">
        <v>901</v>
      </c>
      <c r="C2961" s="3">
        <v>17318.8</v>
      </c>
    </row>
    <row r="2962" spans="1:3" s="10" customFormat="1" x14ac:dyDescent="0.25">
      <c r="A2962" s="6">
        <v>5150001</v>
      </c>
      <c r="B2962" s="2" t="s">
        <v>901</v>
      </c>
      <c r="C2962" s="3">
        <v>17318.8</v>
      </c>
    </row>
    <row r="2963" spans="1:3" s="10" customFormat="1" x14ac:dyDescent="0.25">
      <c r="A2963" s="6">
        <v>5150001</v>
      </c>
      <c r="B2963" s="2" t="s">
        <v>901</v>
      </c>
      <c r="C2963" s="3">
        <v>17318.8</v>
      </c>
    </row>
    <row r="2964" spans="1:3" s="10" customFormat="1" x14ac:dyDescent="0.25">
      <c r="A2964" s="6">
        <v>5150001</v>
      </c>
      <c r="B2964" s="2" t="s">
        <v>901</v>
      </c>
      <c r="C2964" s="3">
        <v>17318.8</v>
      </c>
    </row>
    <row r="2965" spans="1:3" s="10" customFormat="1" x14ac:dyDescent="0.25">
      <c r="A2965" s="6">
        <v>5150001</v>
      </c>
      <c r="B2965" s="2" t="s">
        <v>899</v>
      </c>
      <c r="C2965" s="3">
        <v>25135.9</v>
      </c>
    </row>
    <row r="2966" spans="1:3" s="10" customFormat="1" x14ac:dyDescent="0.25">
      <c r="A2966" s="6">
        <v>5150001</v>
      </c>
      <c r="B2966" s="2" t="s">
        <v>899</v>
      </c>
      <c r="C2966" s="3">
        <v>25135.9</v>
      </c>
    </row>
    <row r="2967" spans="1:3" s="10" customFormat="1" x14ac:dyDescent="0.25">
      <c r="A2967" s="6">
        <v>5150001</v>
      </c>
      <c r="B2967" s="2" t="s">
        <v>899</v>
      </c>
      <c r="C2967" s="3">
        <v>25135.9</v>
      </c>
    </row>
    <row r="2968" spans="1:3" s="10" customFormat="1" x14ac:dyDescent="0.25">
      <c r="A2968" s="6">
        <v>5150001</v>
      </c>
      <c r="B2968" s="2" t="s">
        <v>899</v>
      </c>
      <c r="C2968" s="3">
        <v>25135.9</v>
      </c>
    </row>
    <row r="2969" spans="1:3" s="10" customFormat="1" x14ac:dyDescent="0.25">
      <c r="A2969" s="6">
        <v>5150001</v>
      </c>
      <c r="B2969" s="2" t="s">
        <v>899</v>
      </c>
      <c r="C2969" s="3">
        <v>25135.9</v>
      </c>
    </row>
    <row r="2970" spans="1:3" s="10" customFormat="1" x14ac:dyDescent="0.25">
      <c r="A2970" s="6">
        <v>5150001</v>
      </c>
      <c r="B2970" s="2" t="s">
        <v>899</v>
      </c>
      <c r="C2970" s="3">
        <v>25135.9</v>
      </c>
    </row>
    <row r="2971" spans="1:3" s="10" customFormat="1" x14ac:dyDescent="0.25">
      <c r="A2971" s="6">
        <v>5150001</v>
      </c>
      <c r="B2971" s="2" t="s">
        <v>899</v>
      </c>
      <c r="C2971" s="3">
        <v>25135.9</v>
      </c>
    </row>
    <row r="2972" spans="1:3" s="10" customFormat="1" x14ac:dyDescent="0.25">
      <c r="A2972" s="6">
        <v>5150001</v>
      </c>
      <c r="B2972" s="2" t="s">
        <v>899</v>
      </c>
      <c r="C2972" s="3">
        <v>25135.9</v>
      </c>
    </row>
    <row r="2973" spans="1:3" s="10" customFormat="1" x14ac:dyDescent="0.25">
      <c r="A2973" s="6">
        <v>5150001</v>
      </c>
      <c r="B2973" s="2" t="s">
        <v>899</v>
      </c>
      <c r="C2973" s="3">
        <v>25135.9</v>
      </c>
    </row>
    <row r="2974" spans="1:3" s="10" customFormat="1" x14ac:dyDescent="0.25">
      <c r="A2974" s="6">
        <v>5150001</v>
      </c>
      <c r="B2974" s="2" t="s">
        <v>899</v>
      </c>
      <c r="C2974" s="3">
        <v>25135.9</v>
      </c>
    </row>
    <row r="2975" spans="1:3" s="10" customFormat="1" x14ac:dyDescent="0.25">
      <c r="A2975" s="6">
        <v>5150001</v>
      </c>
      <c r="B2975" s="2" t="s">
        <v>899</v>
      </c>
      <c r="C2975" s="3">
        <v>25135.9</v>
      </c>
    </row>
    <row r="2976" spans="1:3" s="10" customFormat="1" x14ac:dyDescent="0.25">
      <c r="A2976" s="6">
        <v>5150001</v>
      </c>
      <c r="B2976" s="2" t="s">
        <v>899</v>
      </c>
      <c r="C2976" s="3">
        <v>25135.9</v>
      </c>
    </row>
    <row r="2977" spans="1:3" s="10" customFormat="1" x14ac:dyDescent="0.25">
      <c r="A2977" s="6">
        <v>5150001</v>
      </c>
      <c r="B2977" s="2" t="s">
        <v>899</v>
      </c>
      <c r="C2977" s="3">
        <v>25135.9</v>
      </c>
    </row>
    <row r="2978" spans="1:3" s="10" customFormat="1" x14ac:dyDescent="0.25">
      <c r="A2978" s="6">
        <v>5150001</v>
      </c>
      <c r="B2978" s="2" t="s">
        <v>899</v>
      </c>
      <c r="C2978" s="3">
        <v>25135.9</v>
      </c>
    </row>
    <row r="2979" spans="1:3" s="10" customFormat="1" x14ac:dyDescent="0.25">
      <c r="A2979" s="6">
        <v>5150001</v>
      </c>
      <c r="B2979" s="2" t="s">
        <v>899</v>
      </c>
      <c r="C2979" s="3">
        <v>25135.9</v>
      </c>
    </row>
    <row r="2980" spans="1:3" s="10" customFormat="1" x14ac:dyDescent="0.25">
      <c r="A2980" s="6">
        <v>5150001</v>
      </c>
      <c r="B2980" s="2" t="s">
        <v>899</v>
      </c>
      <c r="C2980" s="3">
        <v>25135.9</v>
      </c>
    </row>
    <row r="2981" spans="1:3" s="10" customFormat="1" x14ac:dyDescent="0.25">
      <c r="A2981" s="6">
        <v>5150001</v>
      </c>
      <c r="B2981" s="2" t="s">
        <v>899</v>
      </c>
      <c r="C2981" s="3">
        <v>25135.9</v>
      </c>
    </row>
    <row r="2982" spans="1:3" s="10" customFormat="1" x14ac:dyDescent="0.25">
      <c r="A2982" s="6">
        <v>5150001</v>
      </c>
      <c r="B2982" s="2" t="s">
        <v>899</v>
      </c>
      <c r="C2982" s="3">
        <v>25135.9</v>
      </c>
    </row>
    <row r="2983" spans="1:3" s="10" customFormat="1" x14ac:dyDescent="0.25">
      <c r="A2983" s="6">
        <v>5150001</v>
      </c>
      <c r="B2983" s="2" t="s">
        <v>899</v>
      </c>
      <c r="C2983" s="3">
        <v>25135.9</v>
      </c>
    </row>
    <row r="2984" spans="1:3" s="10" customFormat="1" x14ac:dyDescent="0.25">
      <c r="A2984" s="6">
        <v>5150001</v>
      </c>
      <c r="B2984" s="2" t="s">
        <v>899</v>
      </c>
      <c r="C2984" s="3">
        <v>25135.9</v>
      </c>
    </row>
    <row r="2985" spans="1:3" s="10" customFormat="1" x14ac:dyDescent="0.25">
      <c r="A2985" s="6">
        <v>5150001</v>
      </c>
      <c r="B2985" s="2" t="s">
        <v>899</v>
      </c>
      <c r="C2985" s="3">
        <v>25135.9</v>
      </c>
    </row>
    <row r="2986" spans="1:3" s="10" customFormat="1" x14ac:dyDescent="0.25">
      <c r="A2986" s="6">
        <v>5150001</v>
      </c>
      <c r="B2986" s="2" t="s">
        <v>899</v>
      </c>
      <c r="C2986" s="3">
        <v>25135.9</v>
      </c>
    </row>
    <row r="2987" spans="1:3" s="10" customFormat="1" x14ac:dyDescent="0.25">
      <c r="A2987" s="6">
        <v>5150001</v>
      </c>
      <c r="B2987" s="2" t="s">
        <v>899</v>
      </c>
      <c r="C2987" s="3">
        <v>25135.9</v>
      </c>
    </row>
    <row r="2988" spans="1:3" s="10" customFormat="1" x14ac:dyDescent="0.25">
      <c r="A2988" s="6">
        <v>5150001</v>
      </c>
      <c r="B2988" s="2" t="s">
        <v>899</v>
      </c>
      <c r="C2988" s="3">
        <v>25135.9</v>
      </c>
    </row>
    <row r="2989" spans="1:3" s="10" customFormat="1" x14ac:dyDescent="0.25">
      <c r="A2989" s="6">
        <v>5150001</v>
      </c>
      <c r="B2989" s="2" t="s">
        <v>899</v>
      </c>
      <c r="C2989" s="3">
        <v>25135.9</v>
      </c>
    </row>
    <row r="2990" spans="1:3" s="10" customFormat="1" x14ac:dyDescent="0.25">
      <c r="A2990" s="6">
        <v>5150001</v>
      </c>
      <c r="B2990" s="2" t="s">
        <v>899</v>
      </c>
      <c r="C2990" s="3">
        <v>25135.9</v>
      </c>
    </row>
    <row r="2991" spans="1:3" s="10" customFormat="1" x14ac:dyDescent="0.25">
      <c r="A2991" s="6">
        <v>5150001</v>
      </c>
      <c r="B2991" s="2" t="s">
        <v>899</v>
      </c>
      <c r="C2991" s="3">
        <v>25135.9</v>
      </c>
    </row>
    <row r="2992" spans="1:3" s="10" customFormat="1" x14ac:dyDescent="0.25">
      <c r="A2992" s="6">
        <v>5150001</v>
      </c>
      <c r="B2992" s="2" t="s">
        <v>899</v>
      </c>
      <c r="C2992" s="3">
        <v>25135.9</v>
      </c>
    </row>
    <row r="2993" spans="1:3" s="10" customFormat="1" x14ac:dyDescent="0.25">
      <c r="A2993" s="6">
        <v>5150001</v>
      </c>
      <c r="B2993" s="2" t="s">
        <v>899</v>
      </c>
      <c r="C2993" s="3">
        <v>25135.9</v>
      </c>
    </row>
    <row r="2994" spans="1:3" s="10" customFormat="1" x14ac:dyDescent="0.25">
      <c r="A2994" s="6">
        <v>5150001</v>
      </c>
      <c r="B2994" s="2" t="s">
        <v>899</v>
      </c>
      <c r="C2994" s="3">
        <v>25135.9</v>
      </c>
    </row>
    <row r="2995" spans="1:3" s="10" customFormat="1" x14ac:dyDescent="0.25">
      <c r="A2995" s="6">
        <v>5150001</v>
      </c>
      <c r="B2995" s="2" t="s">
        <v>899</v>
      </c>
      <c r="C2995" s="3">
        <v>25135.9</v>
      </c>
    </row>
    <row r="2996" spans="1:3" s="10" customFormat="1" x14ac:dyDescent="0.25">
      <c r="A2996" s="6">
        <v>5150001</v>
      </c>
      <c r="B2996" s="2" t="s">
        <v>899</v>
      </c>
      <c r="C2996" s="3">
        <v>25135.9</v>
      </c>
    </row>
    <row r="2997" spans="1:3" s="10" customFormat="1" x14ac:dyDescent="0.25">
      <c r="A2997" s="6">
        <v>5150001</v>
      </c>
      <c r="B2997" s="2" t="s">
        <v>899</v>
      </c>
      <c r="C2997" s="3">
        <v>25135.9</v>
      </c>
    </row>
    <row r="2998" spans="1:3" s="10" customFormat="1" x14ac:dyDescent="0.25">
      <c r="A2998" s="6">
        <v>5150001</v>
      </c>
      <c r="B2998" s="2" t="s">
        <v>899</v>
      </c>
      <c r="C2998" s="3">
        <v>25135.9</v>
      </c>
    </row>
    <row r="2999" spans="1:3" s="10" customFormat="1" x14ac:dyDescent="0.25">
      <c r="A2999" s="6">
        <v>5150001</v>
      </c>
      <c r="B2999" s="2" t="s">
        <v>899</v>
      </c>
      <c r="C2999" s="3">
        <v>25135.9</v>
      </c>
    </row>
    <row r="3000" spans="1:3" s="10" customFormat="1" x14ac:dyDescent="0.25">
      <c r="A3000" s="6">
        <v>5150001</v>
      </c>
      <c r="B3000" s="2" t="s">
        <v>899</v>
      </c>
      <c r="C3000" s="3">
        <v>25135.9</v>
      </c>
    </row>
    <row r="3001" spans="1:3" s="10" customFormat="1" x14ac:dyDescent="0.25">
      <c r="A3001" s="6">
        <v>5150001</v>
      </c>
      <c r="B3001" s="2" t="s">
        <v>899</v>
      </c>
      <c r="C3001" s="3">
        <v>25135.9</v>
      </c>
    </row>
    <row r="3002" spans="1:3" s="10" customFormat="1" x14ac:dyDescent="0.25">
      <c r="A3002" s="6">
        <v>5150001</v>
      </c>
      <c r="B3002" s="2" t="s">
        <v>899</v>
      </c>
      <c r="C3002" s="3">
        <v>25135.9</v>
      </c>
    </row>
    <row r="3003" spans="1:3" s="10" customFormat="1" x14ac:dyDescent="0.25">
      <c r="A3003" s="6">
        <v>5150001</v>
      </c>
      <c r="B3003" s="2" t="s">
        <v>899</v>
      </c>
      <c r="C3003" s="3">
        <v>25135.9</v>
      </c>
    </row>
    <row r="3004" spans="1:3" s="10" customFormat="1" x14ac:dyDescent="0.25">
      <c r="A3004" s="6">
        <v>5150001</v>
      </c>
      <c r="B3004" s="2" t="s">
        <v>899</v>
      </c>
      <c r="C3004" s="3">
        <v>25135.9</v>
      </c>
    </row>
    <row r="3005" spans="1:3" s="10" customFormat="1" x14ac:dyDescent="0.25">
      <c r="A3005" s="6">
        <v>5150001</v>
      </c>
      <c r="B3005" s="2" t="s">
        <v>899</v>
      </c>
      <c r="C3005" s="3">
        <v>25135.9</v>
      </c>
    </row>
    <row r="3006" spans="1:3" s="10" customFormat="1" x14ac:dyDescent="0.25">
      <c r="A3006" s="6">
        <v>5150001</v>
      </c>
      <c r="B3006" s="2" t="s">
        <v>899</v>
      </c>
      <c r="C3006" s="3">
        <v>25135.9</v>
      </c>
    </row>
    <row r="3007" spans="1:3" s="10" customFormat="1" x14ac:dyDescent="0.25">
      <c r="A3007" s="6">
        <v>5150001</v>
      </c>
      <c r="B3007" s="2" t="s">
        <v>899</v>
      </c>
      <c r="C3007" s="3">
        <v>25135.9</v>
      </c>
    </row>
    <row r="3008" spans="1:3" s="10" customFormat="1" x14ac:dyDescent="0.25">
      <c r="A3008" s="6">
        <v>5150001</v>
      </c>
      <c r="B3008" s="2" t="s">
        <v>899</v>
      </c>
      <c r="C3008" s="3">
        <v>25135.9</v>
      </c>
    </row>
    <row r="3009" spans="1:3" s="10" customFormat="1" x14ac:dyDescent="0.25">
      <c r="A3009" s="6">
        <v>5150001</v>
      </c>
      <c r="B3009" s="2" t="s">
        <v>899</v>
      </c>
      <c r="C3009" s="3">
        <v>25135.9</v>
      </c>
    </row>
    <row r="3010" spans="1:3" s="10" customFormat="1" x14ac:dyDescent="0.25">
      <c r="A3010" s="6">
        <v>5150001</v>
      </c>
      <c r="B3010" s="2" t="s">
        <v>899</v>
      </c>
      <c r="C3010" s="3">
        <v>25135.9</v>
      </c>
    </row>
    <row r="3011" spans="1:3" s="10" customFormat="1" x14ac:dyDescent="0.25">
      <c r="A3011" s="6">
        <v>5150001</v>
      </c>
      <c r="B3011" s="2" t="s">
        <v>899</v>
      </c>
      <c r="C3011" s="3">
        <v>25135.9</v>
      </c>
    </row>
    <row r="3012" spans="1:3" s="10" customFormat="1" x14ac:dyDescent="0.25">
      <c r="A3012" s="6">
        <v>5150001</v>
      </c>
      <c r="B3012" s="2" t="s">
        <v>899</v>
      </c>
      <c r="C3012" s="3">
        <v>25135.9</v>
      </c>
    </row>
    <row r="3013" spans="1:3" s="10" customFormat="1" x14ac:dyDescent="0.25">
      <c r="A3013" s="6">
        <v>5150001</v>
      </c>
      <c r="B3013" s="2" t="s">
        <v>899</v>
      </c>
      <c r="C3013" s="3">
        <v>25135.9</v>
      </c>
    </row>
    <row r="3014" spans="1:3" s="10" customFormat="1" x14ac:dyDescent="0.25">
      <c r="A3014" s="6">
        <v>5150001</v>
      </c>
      <c r="B3014" s="2" t="s">
        <v>899</v>
      </c>
      <c r="C3014" s="3">
        <v>25135.9</v>
      </c>
    </row>
    <row r="3015" spans="1:3" s="10" customFormat="1" x14ac:dyDescent="0.25">
      <c r="A3015" s="6">
        <v>5150001</v>
      </c>
      <c r="B3015" s="2" t="s">
        <v>899</v>
      </c>
      <c r="C3015" s="3">
        <v>25135.9</v>
      </c>
    </row>
    <row r="3016" spans="1:3" s="10" customFormat="1" x14ac:dyDescent="0.25">
      <c r="A3016" s="6">
        <v>5150001</v>
      </c>
      <c r="B3016" s="2" t="s">
        <v>899</v>
      </c>
      <c r="C3016" s="3">
        <v>25135.9</v>
      </c>
    </row>
    <row r="3017" spans="1:3" s="10" customFormat="1" x14ac:dyDescent="0.25">
      <c r="A3017" s="6">
        <v>5150001</v>
      </c>
      <c r="B3017" s="2" t="s">
        <v>899</v>
      </c>
      <c r="C3017" s="3">
        <v>25135.9</v>
      </c>
    </row>
    <row r="3018" spans="1:3" s="10" customFormat="1" x14ac:dyDescent="0.25">
      <c r="A3018" s="6">
        <v>5150001</v>
      </c>
      <c r="B3018" s="2" t="s">
        <v>899</v>
      </c>
      <c r="C3018" s="3">
        <v>25135.9</v>
      </c>
    </row>
    <row r="3019" spans="1:3" s="10" customFormat="1" x14ac:dyDescent="0.25">
      <c r="A3019" s="6">
        <v>5150001</v>
      </c>
      <c r="B3019" s="2" t="s">
        <v>899</v>
      </c>
      <c r="C3019" s="3">
        <v>25135.9</v>
      </c>
    </row>
    <row r="3020" spans="1:3" s="10" customFormat="1" x14ac:dyDescent="0.25">
      <c r="A3020" s="6">
        <v>5150001</v>
      </c>
      <c r="B3020" s="2" t="s">
        <v>899</v>
      </c>
      <c r="C3020" s="3">
        <v>25135.9</v>
      </c>
    </row>
    <row r="3021" spans="1:3" s="10" customFormat="1" x14ac:dyDescent="0.25">
      <c r="A3021" s="6">
        <v>5150001</v>
      </c>
      <c r="B3021" s="2" t="s">
        <v>899</v>
      </c>
      <c r="C3021" s="3">
        <v>25135.9</v>
      </c>
    </row>
    <row r="3022" spans="1:3" s="10" customFormat="1" x14ac:dyDescent="0.25">
      <c r="A3022" s="6">
        <v>5150001</v>
      </c>
      <c r="B3022" s="2" t="s">
        <v>899</v>
      </c>
      <c r="C3022" s="3">
        <v>25135.9</v>
      </c>
    </row>
    <row r="3023" spans="1:3" s="10" customFormat="1" x14ac:dyDescent="0.25">
      <c r="A3023" s="6">
        <v>5150001</v>
      </c>
      <c r="B3023" s="2" t="s">
        <v>899</v>
      </c>
      <c r="C3023" s="3">
        <v>25135.9</v>
      </c>
    </row>
    <row r="3024" spans="1:3" s="10" customFormat="1" x14ac:dyDescent="0.25">
      <c r="A3024" s="6">
        <v>5150001</v>
      </c>
      <c r="B3024" s="2" t="s">
        <v>899</v>
      </c>
      <c r="C3024" s="3">
        <v>25135.9</v>
      </c>
    </row>
    <row r="3025" spans="1:3" s="10" customFormat="1" x14ac:dyDescent="0.25">
      <c r="A3025" s="6">
        <v>5150001</v>
      </c>
      <c r="B3025" s="2" t="s">
        <v>900</v>
      </c>
      <c r="C3025" s="3">
        <v>23828.720000000001</v>
      </c>
    </row>
    <row r="3026" spans="1:3" s="10" customFormat="1" x14ac:dyDescent="0.25">
      <c r="A3026" s="6">
        <v>5150001</v>
      </c>
      <c r="B3026" s="2" t="s">
        <v>900</v>
      </c>
      <c r="C3026" s="3">
        <v>23828.720000000001</v>
      </c>
    </row>
    <row r="3027" spans="1:3" s="10" customFormat="1" x14ac:dyDescent="0.25">
      <c r="A3027" s="6">
        <v>5150001</v>
      </c>
      <c r="B3027" s="2" t="s">
        <v>900</v>
      </c>
      <c r="C3027" s="3">
        <v>23828.720000000001</v>
      </c>
    </row>
    <row r="3028" spans="1:3" s="10" customFormat="1" x14ac:dyDescent="0.25">
      <c r="A3028" s="6">
        <v>5150001</v>
      </c>
      <c r="B3028" s="2" t="s">
        <v>900</v>
      </c>
      <c r="C3028" s="3">
        <v>23828.720000000001</v>
      </c>
    </row>
    <row r="3029" spans="1:3" s="10" customFormat="1" x14ac:dyDescent="0.25">
      <c r="A3029" s="6">
        <v>5150001</v>
      </c>
      <c r="B3029" s="2" t="s">
        <v>900</v>
      </c>
      <c r="C3029" s="3">
        <v>23828.720000000001</v>
      </c>
    </row>
    <row r="3030" spans="1:3" s="10" customFormat="1" x14ac:dyDescent="0.25">
      <c r="A3030" s="6">
        <v>5150001</v>
      </c>
      <c r="B3030" s="2" t="s">
        <v>900</v>
      </c>
      <c r="C3030" s="3">
        <v>23828.720000000001</v>
      </c>
    </row>
    <row r="3031" spans="1:3" s="10" customFormat="1" x14ac:dyDescent="0.25">
      <c r="A3031" s="6">
        <v>5150001</v>
      </c>
      <c r="B3031" s="2" t="s">
        <v>900</v>
      </c>
      <c r="C3031" s="3">
        <v>23828.720000000001</v>
      </c>
    </row>
    <row r="3032" spans="1:3" s="10" customFormat="1" x14ac:dyDescent="0.25">
      <c r="A3032" s="6">
        <v>5150001</v>
      </c>
      <c r="B3032" s="2" t="s">
        <v>900</v>
      </c>
      <c r="C3032" s="3">
        <v>23828.720000000001</v>
      </c>
    </row>
    <row r="3033" spans="1:3" s="10" customFormat="1" x14ac:dyDescent="0.25">
      <c r="A3033" s="6">
        <v>5150001</v>
      </c>
      <c r="B3033" s="2" t="s">
        <v>900</v>
      </c>
      <c r="C3033" s="3">
        <v>23828.720000000001</v>
      </c>
    </row>
    <row r="3034" spans="1:3" s="10" customFormat="1" x14ac:dyDescent="0.25">
      <c r="A3034" s="6">
        <v>5150001</v>
      </c>
      <c r="B3034" s="2" t="s">
        <v>900</v>
      </c>
      <c r="C3034" s="3">
        <v>23828.720000000001</v>
      </c>
    </row>
    <row r="3035" spans="1:3" s="10" customFormat="1" x14ac:dyDescent="0.25">
      <c r="A3035" s="6">
        <v>5150001</v>
      </c>
      <c r="B3035" s="2" t="s">
        <v>900</v>
      </c>
      <c r="C3035" s="3">
        <v>23828.720000000001</v>
      </c>
    </row>
    <row r="3036" spans="1:3" s="10" customFormat="1" x14ac:dyDescent="0.25">
      <c r="A3036" s="6">
        <v>5150001</v>
      </c>
      <c r="B3036" s="2" t="s">
        <v>900</v>
      </c>
      <c r="C3036" s="3">
        <v>23828.720000000001</v>
      </c>
    </row>
    <row r="3037" spans="1:3" s="10" customFormat="1" x14ac:dyDescent="0.25">
      <c r="A3037" s="6">
        <v>5150001</v>
      </c>
      <c r="B3037" s="2" t="s">
        <v>900</v>
      </c>
      <c r="C3037" s="3">
        <v>23828.720000000001</v>
      </c>
    </row>
    <row r="3038" spans="1:3" s="10" customFormat="1" x14ac:dyDescent="0.25">
      <c r="A3038" s="6">
        <v>5150001</v>
      </c>
      <c r="B3038" s="2" t="s">
        <v>900</v>
      </c>
      <c r="C3038" s="3">
        <v>23828.720000000001</v>
      </c>
    </row>
    <row r="3039" spans="1:3" s="10" customFormat="1" x14ac:dyDescent="0.25">
      <c r="A3039" s="6">
        <v>5150001</v>
      </c>
      <c r="B3039" s="2" t="s">
        <v>900</v>
      </c>
      <c r="C3039" s="3">
        <v>23828.720000000001</v>
      </c>
    </row>
    <row r="3040" spans="1:3" s="10" customFormat="1" x14ac:dyDescent="0.25">
      <c r="A3040" s="6">
        <v>5150001</v>
      </c>
      <c r="B3040" s="2" t="s">
        <v>900</v>
      </c>
      <c r="C3040" s="3">
        <v>23828.720000000001</v>
      </c>
    </row>
    <row r="3041" spans="1:3" s="10" customFormat="1" x14ac:dyDescent="0.25">
      <c r="A3041" s="6">
        <v>5150001</v>
      </c>
      <c r="B3041" s="2" t="s">
        <v>900</v>
      </c>
      <c r="C3041" s="3">
        <v>23828.720000000001</v>
      </c>
    </row>
    <row r="3042" spans="1:3" s="10" customFormat="1" x14ac:dyDescent="0.25">
      <c r="A3042" s="6">
        <v>5150001</v>
      </c>
      <c r="B3042" s="2" t="s">
        <v>900</v>
      </c>
      <c r="C3042" s="3">
        <v>23828.720000000001</v>
      </c>
    </row>
    <row r="3043" spans="1:3" s="10" customFormat="1" x14ac:dyDescent="0.25">
      <c r="A3043" s="6">
        <v>5150001</v>
      </c>
      <c r="B3043" s="2" t="s">
        <v>900</v>
      </c>
      <c r="C3043" s="3">
        <v>23828.720000000001</v>
      </c>
    </row>
    <row r="3044" spans="1:3" s="10" customFormat="1" x14ac:dyDescent="0.25">
      <c r="A3044" s="6">
        <v>5150001</v>
      </c>
      <c r="B3044" s="2" t="s">
        <v>900</v>
      </c>
      <c r="C3044" s="3">
        <v>23828.720000000001</v>
      </c>
    </row>
    <row r="3045" spans="1:3" s="10" customFormat="1" x14ac:dyDescent="0.25">
      <c r="A3045" s="6">
        <v>52100033</v>
      </c>
      <c r="B3045" s="2" t="s">
        <v>902</v>
      </c>
      <c r="C3045" s="3">
        <v>114457.2</v>
      </c>
    </row>
    <row r="3046" spans="1:3" s="10" customFormat="1" x14ac:dyDescent="0.25">
      <c r="A3046" s="6">
        <v>519000183</v>
      </c>
      <c r="B3046" s="2" t="s">
        <v>903</v>
      </c>
      <c r="C3046" s="3">
        <v>4964.8</v>
      </c>
    </row>
    <row r="3047" spans="1:3" s="10" customFormat="1" x14ac:dyDescent="0.25">
      <c r="A3047" s="6">
        <v>519000183</v>
      </c>
      <c r="B3047" s="2" t="s">
        <v>903</v>
      </c>
      <c r="C3047" s="3">
        <v>4964.8</v>
      </c>
    </row>
    <row r="3048" spans="1:3" s="10" customFormat="1" x14ac:dyDescent="0.25">
      <c r="A3048" s="6">
        <v>519000183</v>
      </c>
      <c r="B3048" s="2" t="s">
        <v>903</v>
      </c>
      <c r="C3048" s="3">
        <v>4964.8</v>
      </c>
    </row>
    <row r="3049" spans="1:3" s="10" customFormat="1" x14ac:dyDescent="0.25">
      <c r="A3049" s="6">
        <v>519000183</v>
      </c>
      <c r="B3049" s="2" t="s">
        <v>903</v>
      </c>
      <c r="C3049" s="3">
        <v>4964.8</v>
      </c>
    </row>
    <row r="3050" spans="1:3" s="10" customFormat="1" x14ac:dyDescent="0.25">
      <c r="A3050" s="6">
        <v>519000183</v>
      </c>
      <c r="B3050" s="2" t="s">
        <v>903</v>
      </c>
      <c r="C3050" s="3">
        <v>4964.8</v>
      </c>
    </row>
    <row r="3051" spans="1:3" s="10" customFormat="1" x14ac:dyDescent="0.25">
      <c r="A3051" s="6">
        <v>519000183</v>
      </c>
      <c r="B3051" s="2" t="s">
        <v>903</v>
      </c>
      <c r="C3051" s="3">
        <v>4964.8</v>
      </c>
    </row>
    <row r="3052" spans="1:3" s="10" customFormat="1" x14ac:dyDescent="0.25">
      <c r="A3052" s="6">
        <v>519000183</v>
      </c>
      <c r="B3052" s="2" t="s">
        <v>903</v>
      </c>
      <c r="C3052" s="3">
        <v>4964.8</v>
      </c>
    </row>
    <row r="3053" spans="1:3" s="10" customFormat="1" x14ac:dyDescent="0.25">
      <c r="A3053" s="6">
        <v>519000183</v>
      </c>
      <c r="B3053" s="2" t="s">
        <v>903</v>
      </c>
      <c r="C3053" s="3">
        <v>4964.8</v>
      </c>
    </row>
    <row r="3054" spans="1:3" s="10" customFormat="1" x14ac:dyDescent="0.25">
      <c r="A3054" s="6">
        <v>519000184</v>
      </c>
      <c r="B3054" s="2" t="s">
        <v>904</v>
      </c>
      <c r="C3054" s="3">
        <v>14244.8</v>
      </c>
    </row>
    <row r="3055" spans="1:3" s="10" customFormat="1" x14ac:dyDescent="0.25">
      <c r="A3055" s="6">
        <v>519000185</v>
      </c>
      <c r="B3055" s="2" t="s">
        <v>905</v>
      </c>
      <c r="C3055" s="3">
        <v>9558.4</v>
      </c>
    </row>
    <row r="3056" spans="1:3" s="10" customFormat="1" x14ac:dyDescent="0.25">
      <c r="A3056" s="6">
        <v>5190001</v>
      </c>
      <c r="B3056" s="2" t="s">
        <v>906</v>
      </c>
      <c r="C3056" s="3">
        <v>11368</v>
      </c>
    </row>
    <row r="3057" spans="1:3" s="10" customFormat="1" x14ac:dyDescent="0.25">
      <c r="A3057" s="6">
        <v>5910001</v>
      </c>
      <c r="B3057" s="2" t="s">
        <v>907</v>
      </c>
      <c r="C3057" s="3">
        <v>747736</v>
      </c>
    </row>
    <row r="3058" spans="1:3" s="10" customFormat="1" x14ac:dyDescent="0.25">
      <c r="A3058" s="6">
        <v>52900065</v>
      </c>
      <c r="B3058" s="2" t="s">
        <v>908</v>
      </c>
      <c r="C3058" s="3">
        <v>299999.2</v>
      </c>
    </row>
    <row r="3059" spans="1:3" s="10" customFormat="1" x14ac:dyDescent="0.25">
      <c r="A3059" s="6">
        <v>5620001</v>
      </c>
      <c r="B3059" s="2" t="s">
        <v>909</v>
      </c>
      <c r="C3059" s="3">
        <v>142192.79999999999</v>
      </c>
    </row>
    <row r="3060" spans="1:3" s="10" customFormat="1" x14ac:dyDescent="0.25">
      <c r="A3060" s="6">
        <v>5630001</v>
      </c>
      <c r="B3060" s="2" t="s">
        <v>910</v>
      </c>
      <c r="C3060" s="3">
        <v>69600</v>
      </c>
    </row>
    <row r="3061" spans="1:3" s="10" customFormat="1" x14ac:dyDescent="0.25">
      <c r="A3061" s="6">
        <v>5630001</v>
      </c>
      <c r="B3061" s="2" t="s">
        <v>911</v>
      </c>
      <c r="C3061" s="3">
        <v>73497.600000000006</v>
      </c>
    </row>
    <row r="3062" spans="1:3" s="10" customFormat="1" x14ac:dyDescent="0.25">
      <c r="A3062" s="6">
        <v>5650001</v>
      </c>
      <c r="B3062" s="2" t="s">
        <v>912</v>
      </c>
      <c r="C3062" s="3">
        <v>145382.79999999999</v>
      </c>
    </row>
    <row r="3063" spans="1:3" s="10" customFormat="1" x14ac:dyDescent="0.25">
      <c r="A3063" s="6">
        <v>5650001</v>
      </c>
      <c r="B3063" s="2" t="s">
        <v>913</v>
      </c>
      <c r="C3063" s="3">
        <v>65424</v>
      </c>
    </row>
    <row r="3064" spans="1:3" s="10" customFormat="1" x14ac:dyDescent="0.25">
      <c r="A3064" s="6">
        <v>5650001</v>
      </c>
      <c r="B3064" s="2" t="s">
        <v>913</v>
      </c>
      <c r="C3064" s="3">
        <v>65424</v>
      </c>
    </row>
    <row r="3065" spans="1:3" s="10" customFormat="1" x14ac:dyDescent="0.25">
      <c r="A3065" s="6">
        <v>5650001</v>
      </c>
      <c r="B3065" s="2" t="s">
        <v>913</v>
      </c>
      <c r="C3065" s="3">
        <v>65424</v>
      </c>
    </row>
    <row r="3066" spans="1:3" s="10" customFormat="1" x14ac:dyDescent="0.25">
      <c r="A3066" s="6">
        <v>5650001</v>
      </c>
      <c r="B3066" s="2" t="s">
        <v>12</v>
      </c>
      <c r="C3066" s="3">
        <v>36110.800000000003</v>
      </c>
    </row>
    <row r="3067" spans="1:3" s="10" customFormat="1" x14ac:dyDescent="0.25">
      <c r="A3067" s="6">
        <v>5650001</v>
      </c>
      <c r="B3067" s="2" t="s">
        <v>12</v>
      </c>
      <c r="C3067" s="3">
        <v>36110.800000000003</v>
      </c>
    </row>
    <row r="3068" spans="1:3" s="10" customFormat="1" x14ac:dyDescent="0.25">
      <c r="A3068" s="6">
        <v>5650001</v>
      </c>
      <c r="B3068" s="2" t="s">
        <v>12</v>
      </c>
      <c r="C3068" s="3">
        <v>36110.800000000003</v>
      </c>
    </row>
    <row r="3069" spans="1:3" s="10" customFormat="1" x14ac:dyDescent="0.25">
      <c r="A3069" s="6">
        <v>5650001</v>
      </c>
      <c r="B3069" s="2" t="s">
        <v>12</v>
      </c>
      <c r="C3069" s="3">
        <v>36110.800000000003</v>
      </c>
    </row>
    <row r="3070" spans="1:3" s="10" customFormat="1" x14ac:dyDescent="0.25">
      <c r="A3070" s="6">
        <v>5650001</v>
      </c>
      <c r="B3070" s="2" t="s">
        <v>12</v>
      </c>
      <c r="C3070" s="3">
        <v>36110.800000000003</v>
      </c>
    </row>
    <row r="3071" spans="1:3" s="10" customFormat="1" x14ac:dyDescent="0.25">
      <c r="A3071" s="6">
        <v>5650001</v>
      </c>
      <c r="B3071" s="2" t="s">
        <v>12</v>
      </c>
      <c r="C3071" s="3">
        <v>36110.800000000003</v>
      </c>
    </row>
    <row r="3072" spans="1:3" s="10" customFormat="1" x14ac:dyDescent="0.25">
      <c r="A3072" s="6">
        <v>5650001</v>
      </c>
      <c r="B3072" s="2" t="s">
        <v>12</v>
      </c>
      <c r="C3072" s="3">
        <v>36110.800000000003</v>
      </c>
    </row>
    <row r="3073" spans="1:3" s="10" customFormat="1" x14ac:dyDescent="0.25">
      <c r="A3073" s="6">
        <v>5650001</v>
      </c>
      <c r="B3073" s="2" t="s">
        <v>12</v>
      </c>
      <c r="C3073" s="3">
        <v>36110.800000000003</v>
      </c>
    </row>
    <row r="3074" spans="1:3" s="10" customFormat="1" x14ac:dyDescent="0.25">
      <c r="A3074" s="6">
        <v>5660001</v>
      </c>
      <c r="B3074" s="2" t="s">
        <v>914</v>
      </c>
      <c r="C3074" s="3">
        <v>32712</v>
      </c>
    </row>
    <row r="3075" spans="1:3" s="10" customFormat="1" x14ac:dyDescent="0.25">
      <c r="A3075" s="6">
        <v>511000291</v>
      </c>
      <c r="B3075" s="2" t="s">
        <v>915</v>
      </c>
      <c r="C3075" s="3">
        <v>10834.4</v>
      </c>
    </row>
    <row r="3076" spans="1:3" s="10" customFormat="1" x14ac:dyDescent="0.25">
      <c r="A3076" s="6">
        <v>511000292</v>
      </c>
      <c r="B3076" s="2" t="s">
        <v>915</v>
      </c>
      <c r="C3076" s="3">
        <v>9744</v>
      </c>
    </row>
    <row r="3077" spans="1:3" s="10" customFormat="1" x14ac:dyDescent="0.25">
      <c r="A3077" s="6">
        <v>515000312</v>
      </c>
      <c r="B3077" s="2" t="s">
        <v>916</v>
      </c>
      <c r="C3077" s="3">
        <v>4735.12</v>
      </c>
    </row>
    <row r="3078" spans="1:3" s="10" customFormat="1" x14ac:dyDescent="0.25">
      <c r="A3078" s="6">
        <v>515000312</v>
      </c>
      <c r="B3078" s="2" t="s">
        <v>916</v>
      </c>
      <c r="C3078" s="3">
        <v>4735.12</v>
      </c>
    </row>
    <row r="3079" spans="1:3" s="10" customFormat="1" x14ac:dyDescent="0.25">
      <c r="A3079" s="6">
        <v>515000312</v>
      </c>
      <c r="B3079" s="2" t="s">
        <v>916</v>
      </c>
      <c r="C3079" s="3">
        <v>4735.12</v>
      </c>
    </row>
    <row r="3080" spans="1:3" s="10" customFormat="1" x14ac:dyDescent="0.25">
      <c r="A3080" s="6">
        <v>515000312</v>
      </c>
      <c r="B3080" s="2" t="s">
        <v>916</v>
      </c>
      <c r="C3080" s="3">
        <v>4735.12</v>
      </c>
    </row>
    <row r="3081" spans="1:3" s="10" customFormat="1" x14ac:dyDescent="0.25">
      <c r="A3081" s="6">
        <v>515000319</v>
      </c>
      <c r="B3081" s="2" t="s">
        <v>918</v>
      </c>
      <c r="C3081" s="3">
        <v>40000</v>
      </c>
    </row>
    <row r="3082" spans="1:3" s="10" customFormat="1" x14ac:dyDescent="0.25">
      <c r="A3082" s="6">
        <v>519000197</v>
      </c>
      <c r="B3082" s="2" t="s">
        <v>917</v>
      </c>
      <c r="C3082" s="3">
        <v>13781.96</v>
      </c>
    </row>
    <row r="3083" spans="1:3" s="10" customFormat="1" x14ac:dyDescent="0.25">
      <c r="A3083" s="16" t="s">
        <v>919</v>
      </c>
      <c r="B3083" s="16" t="s">
        <v>920</v>
      </c>
      <c r="C3083" s="17">
        <v>13792.4</v>
      </c>
    </row>
    <row r="3084" spans="1:3" s="10" customFormat="1" x14ac:dyDescent="0.25">
      <c r="A3084" s="16" t="s">
        <v>921</v>
      </c>
      <c r="B3084" s="16" t="s">
        <v>922</v>
      </c>
      <c r="C3084" s="17">
        <v>5301.2</v>
      </c>
    </row>
    <row r="3085" spans="1:3" s="10" customFormat="1" x14ac:dyDescent="0.25">
      <c r="A3085" s="16" t="s">
        <v>923</v>
      </c>
      <c r="B3085" s="16" t="s">
        <v>922</v>
      </c>
      <c r="C3085" s="17">
        <v>5301.2</v>
      </c>
    </row>
    <row r="3086" spans="1:3" s="10" customFormat="1" x14ac:dyDescent="0.25">
      <c r="A3086" s="16" t="s">
        <v>924</v>
      </c>
      <c r="B3086" s="16" t="s">
        <v>922</v>
      </c>
      <c r="C3086" s="17">
        <v>5301.2</v>
      </c>
    </row>
    <row r="3087" spans="1:3" s="10" customFormat="1" x14ac:dyDescent="0.25">
      <c r="A3087" s="16" t="s">
        <v>925</v>
      </c>
      <c r="B3087" s="16" t="s">
        <v>922</v>
      </c>
      <c r="C3087" s="17">
        <v>5301.2</v>
      </c>
    </row>
    <row r="3088" spans="1:3" s="10" customFormat="1" x14ac:dyDescent="0.25">
      <c r="A3088" s="16" t="s">
        <v>926</v>
      </c>
      <c r="B3088" s="16" t="s">
        <v>922</v>
      </c>
      <c r="C3088" s="17">
        <v>5301.2</v>
      </c>
    </row>
    <row r="3089" spans="1:3" s="10" customFormat="1" x14ac:dyDescent="0.25">
      <c r="A3089" s="16" t="s">
        <v>927</v>
      </c>
      <c r="B3089" s="16" t="s">
        <v>922</v>
      </c>
      <c r="C3089" s="17">
        <v>5301.2</v>
      </c>
    </row>
    <row r="3090" spans="1:3" s="10" customFormat="1" x14ac:dyDescent="0.25">
      <c r="A3090" s="16" t="s">
        <v>928</v>
      </c>
      <c r="B3090" s="16" t="s">
        <v>922</v>
      </c>
      <c r="C3090" s="17">
        <v>5301.2</v>
      </c>
    </row>
    <row r="3091" spans="1:3" s="10" customFormat="1" x14ac:dyDescent="0.25">
      <c r="A3091" s="16" t="s">
        <v>929</v>
      </c>
      <c r="B3091" s="16" t="s">
        <v>922</v>
      </c>
      <c r="C3091" s="17">
        <v>5301.2</v>
      </c>
    </row>
    <row r="3092" spans="1:3" s="10" customFormat="1" x14ac:dyDescent="0.25">
      <c r="A3092" s="16" t="s">
        <v>930</v>
      </c>
      <c r="B3092" s="16" t="s">
        <v>922</v>
      </c>
      <c r="C3092" s="17">
        <v>5301.2</v>
      </c>
    </row>
    <row r="3093" spans="1:3" s="10" customFormat="1" x14ac:dyDescent="0.25">
      <c r="A3093" s="16" t="s">
        <v>931</v>
      </c>
      <c r="B3093" s="16" t="s">
        <v>922</v>
      </c>
      <c r="C3093" s="17">
        <v>5301.2</v>
      </c>
    </row>
    <row r="3094" spans="1:3" s="10" customFormat="1" x14ac:dyDescent="0.25">
      <c r="A3094" s="16" t="s">
        <v>932</v>
      </c>
      <c r="B3094" s="16" t="s">
        <v>922</v>
      </c>
      <c r="C3094" s="17">
        <v>5301.2</v>
      </c>
    </row>
    <row r="3095" spans="1:3" s="10" customFormat="1" x14ac:dyDescent="0.25">
      <c r="A3095" s="16" t="s">
        <v>933</v>
      </c>
      <c r="B3095" s="16" t="s">
        <v>922</v>
      </c>
      <c r="C3095" s="17">
        <v>5301.2</v>
      </c>
    </row>
    <row r="3096" spans="1:3" s="10" customFormat="1" x14ac:dyDescent="0.25">
      <c r="A3096" s="16" t="s">
        <v>934</v>
      </c>
      <c r="B3096" s="16" t="s">
        <v>922</v>
      </c>
      <c r="C3096" s="17">
        <v>5301.2</v>
      </c>
    </row>
    <row r="3097" spans="1:3" s="10" customFormat="1" x14ac:dyDescent="0.25">
      <c r="A3097" s="16" t="s">
        <v>935</v>
      </c>
      <c r="B3097" s="16" t="s">
        <v>922</v>
      </c>
      <c r="C3097" s="17">
        <v>5301.2</v>
      </c>
    </row>
    <row r="3098" spans="1:3" s="10" customFormat="1" x14ac:dyDescent="0.25">
      <c r="A3098" s="16" t="s">
        <v>936</v>
      </c>
      <c r="B3098" s="16" t="s">
        <v>922</v>
      </c>
      <c r="C3098" s="17">
        <v>5301.2</v>
      </c>
    </row>
    <row r="3099" spans="1:3" s="10" customFormat="1" x14ac:dyDescent="0.25">
      <c r="A3099" s="16" t="s">
        <v>937</v>
      </c>
      <c r="B3099" s="16" t="s">
        <v>938</v>
      </c>
      <c r="C3099" s="17">
        <v>4263</v>
      </c>
    </row>
    <row r="3100" spans="1:3" s="10" customFormat="1" x14ac:dyDescent="0.25">
      <c r="A3100" s="16" t="s">
        <v>939</v>
      </c>
      <c r="B3100" s="16" t="s">
        <v>938</v>
      </c>
      <c r="C3100" s="17">
        <v>4263</v>
      </c>
    </row>
    <row r="3101" spans="1:3" s="10" customFormat="1" x14ac:dyDescent="0.25">
      <c r="A3101" s="16" t="s">
        <v>940</v>
      </c>
      <c r="B3101" s="16" t="s">
        <v>938</v>
      </c>
      <c r="C3101" s="17">
        <v>4263</v>
      </c>
    </row>
    <row r="3102" spans="1:3" s="10" customFormat="1" x14ac:dyDescent="0.25">
      <c r="A3102" s="16" t="s">
        <v>941</v>
      </c>
      <c r="B3102" s="16" t="s">
        <v>938</v>
      </c>
      <c r="C3102" s="17">
        <v>4263</v>
      </c>
    </row>
    <row r="3103" spans="1:3" s="10" customFormat="1" x14ac:dyDescent="0.25">
      <c r="A3103" s="16" t="s">
        <v>942</v>
      </c>
      <c r="B3103" s="16" t="s">
        <v>938</v>
      </c>
      <c r="C3103" s="17">
        <v>4263</v>
      </c>
    </row>
    <row r="3104" spans="1:3" s="10" customFormat="1" x14ac:dyDescent="0.25">
      <c r="A3104" s="16" t="s">
        <v>943</v>
      </c>
      <c r="B3104" s="16" t="s">
        <v>938</v>
      </c>
      <c r="C3104" s="17">
        <v>4263</v>
      </c>
    </row>
    <row r="3105" spans="1:3" s="10" customFormat="1" x14ac:dyDescent="0.25">
      <c r="A3105" s="16" t="s">
        <v>944</v>
      </c>
      <c r="B3105" s="16" t="s">
        <v>938</v>
      </c>
      <c r="C3105" s="17">
        <v>4263</v>
      </c>
    </row>
    <row r="3106" spans="1:3" s="10" customFormat="1" x14ac:dyDescent="0.25">
      <c r="A3106" s="16" t="s">
        <v>945</v>
      </c>
      <c r="B3106" s="16" t="s">
        <v>938</v>
      </c>
      <c r="C3106" s="17">
        <v>4263</v>
      </c>
    </row>
    <row r="3107" spans="1:3" s="10" customFormat="1" x14ac:dyDescent="0.25">
      <c r="A3107" s="16" t="s">
        <v>946</v>
      </c>
      <c r="B3107" s="16" t="s">
        <v>938</v>
      </c>
      <c r="C3107" s="17">
        <v>4263</v>
      </c>
    </row>
    <row r="3108" spans="1:3" s="10" customFormat="1" x14ac:dyDescent="0.25">
      <c r="A3108" s="16" t="s">
        <v>947</v>
      </c>
      <c r="B3108" s="16" t="s">
        <v>938</v>
      </c>
      <c r="C3108" s="17">
        <v>4263</v>
      </c>
    </row>
    <row r="3109" spans="1:3" s="10" customFormat="1" x14ac:dyDescent="0.25">
      <c r="A3109" s="16" t="s">
        <v>948</v>
      </c>
      <c r="B3109" s="16" t="s">
        <v>938</v>
      </c>
      <c r="C3109" s="17">
        <v>4263</v>
      </c>
    </row>
    <row r="3110" spans="1:3" s="10" customFormat="1" x14ac:dyDescent="0.25">
      <c r="A3110" s="16" t="s">
        <v>949</v>
      </c>
      <c r="B3110" s="16" t="s">
        <v>938</v>
      </c>
      <c r="C3110" s="17">
        <v>4263</v>
      </c>
    </row>
    <row r="3111" spans="1:3" s="10" customFormat="1" x14ac:dyDescent="0.25">
      <c r="A3111" s="16" t="s">
        <v>950</v>
      </c>
      <c r="B3111" s="16" t="s">
        <v>938</v>
      </c>
      <c r="C3111" s="17">
        <v>4263</v>
      </c>
    </row>
    <row r="3112" spans="1:3" s="10" customFormat="1" x14ac:dyDescent="0.25">
      <c r="A3112" s="16" t="s">
        <v>951</v>
      </c>
      <c r="B3112" s="16" t="s">
        <v>938</v>
      </c>
      <c r="C3112" s="17">
        <v>4263</v>
      </c>
    </row>
    <row r="3113" spans="1:3" s="10" customFormat="1" x14ac:dyDescent="0.25">
      <c r="A3113" s="16" t="s">
        <v>952</v>
      </c>
      <c r="B3113" s="16" t="s">
        <v>938</v>
      </c>
      <c r="C3113" s="17">
        <v>4263</v>
      </c>
    </row>
    <row r="3114" spans="1:3" s="10" customFormat="1" x14ac:dyDescent="0.25">
      <c r="A3114" s="16" t="s">
        <v>953</v>
      </c>
      <c r="B3114" s="16" t="s">
        <v>954</v>
      </c>
      <c r="C3114" s="17">
        <v>60030</v>
      </c>
    </row>
    <row r="3115" spans="1:3" s="10" customFormat="1" x14ac:dyDescent="0.25">
      <c r="A3115" s="16" t="s">
        <v>955</v>
      </c>
      <c r="B3115" s="16" t="s">
        <v>956</v>
      </c>
      <c r="C3115" s="17">
        <v>38604.800000000003</v>
      </c>
    </row>
    <row r="3116" spans="1:3" s="10" customFormat="1" x14ac:dyDescent="0.25">
      <c r="A3116" s="16" t="s">
        <v>957</v>
      </c>
      <c r="B3116" s="16" t="s">
        <v>958</v>
      </c>
      <c r="C3116" s="17">
        <v>40600</v>
      </c>
    </row>
    <row r="3117" spans="1:3" s="10" customFormat="1" x14ac:dyDescent="0.25">
      <c r="A3117" s="16" t="s">
        <v>959</v>
      </c>
      <c r="B3117" s="16" t="s">
        <v>960</v>
      </c>
      <c r="C3117" s="17">
        <v>91593.600000000006</v>
      </c>
    </row>
    <row r="3118" spans="1:3" s="10" customFormat="1" x14ac:dyDescent="0.25">
      <c r="A3118" s="16" t="s">
        <v>961</v>
      </c>
      <c r="B3118" s="16" t="s">
        <v>686</v>
      </c>
      <c r="C3118" s="17">
        <v>46690</v>
      </c>
    </row>
    <row r="3119" spans="1:3" s="10" customFormat="1" x14ac:dyDescent="0.25">
      <c r="A3119" s="16" t="s">
        <v>962</v>
      </c>
      <c r="B3119" s="16" t="s">
        <v>963</v>
      </c>
      <c r="C3119" s="17">
        <v>14128.8</v>
      </c>
    </row>
    <row r="3120" spans="1:3" s="10" customFormat="1" x14ac:dyDescent="0.25">
      <c r="A3120" s="16" t="s">
        <v>964</v>
      </c>
      <c r="B3120" s="16" t="s">
        <v>965</v>
      </c>
      <c r="C3120" s="17">
        <v>77830.2</v>
      </c>
    </row>
    <row r="3121" spans="1:3" s="10" customFormat="1" x14ac:dyDescent="0.25">
      <c r="A3121" s="16" t="s">
        <v>966</v>
      </c>
      <c r="B3121" s="16" t="s">
        <v>967</v>
      </c>
      <c r="C3121" s="17">
        <v>30786.400000000001</v>
      </c>
    </row>
    <row r="3122" spans="1:3" s="10" customFormat="1" x14ac:dyDescent="0.25">
      <c r="A3122" s="16" t="s">
        <v>968</v>
      </c>
      <c r="B3122" s="16" t="s">
        <v>969</v>
      </c>
      <c r="C3122" s="17">
        <v>50831.199999999997</v>
      </c>
    </row>
    <row r="3123" spans="1:3" s="10" customFormat="1" x14ac:dyDescent="0.25">
      <c r="A3123" s="16" t="s">
        <v>970</v>
      </c>
      <c r="B3123" s="16" t="s">
        <v>971</v>
      </c>
      <c r="C3123" s="17">
        <v>37444.800000000003</v>
      </c>
    </row>
    <row r="3124" spans="1:3" s="10" customFormat="1" x14ac:dyDescent="0.25">
      <c r="A3124" s="16" t="s">
        <v>972</v>
      </c>
      <c r="B3124" s="16" t="s">
        <v>965</v>
      </c>
      <c r="C3124" s="17">
        <v>35217.599999999999</v>
      </c>
    </row>
    <row r="3125" spans="1:3" s="10" customFormat="1" x14ac:dyDescent="0.25">
      <c r="A3125" s="16" t="s">
        <v>1173</v>
      </c>
      <c r="B3125" s="16" t="s">
        <v>1174</v>
      </c>
      <c r="C3125" s="17">
        <v>9860</v>
      </c>
    </row>
    <row r="3126" spans="1:3" s="10" customFormat="1" x14ac:dyDescent="0.25">
      <c r="A3126" s="16" t="s">
        <v>1175</v>
      </c>
      <c r="B3126" s="16" t="s">
        <v>1176</v>
      </c>
      <c r="C3126" s="17">
        <v>5872</v>
      </c>
    </row>
    <row r="3127" spans="1:3" s="10" customFormat="1" x14ac:dyDescent="0.25">
      <c r="A3127" s="16" t="s">
        <v>1177</v>
      </c>
      <c r="B3127" s="16" t="s">
        <v>1178</v>
      </c>
      <c r="C3127" s="17">
        <v>4988</v>
      </c>
    </row>
    <row r="3128" spans="1:3" s="10" customFormat="1" x14ac:dyDescent="0.25">
      <c r="A3128" s="16" t="s">
        <v>973</v>
      </c>
      <c r="B3128" s="16" t="s">
        <v>974</v>
      </c>
      <c r="C3128" s="17">
        <v>17246.8</v>
      </c>
    </row>
    <row r="3129" spans="1:3" s="10" customFormat="1" x14ac:dyDescent="0.25">
      <c r="A3129" s="16" t="s">
        <v>975</v>
      </c>
      <c r="B3129" s="16" t="s">
        <v>974</v>
      </c>
      <c r="C3129" s="17">
        <v>19999</v>
      </c>
    </row>
    <row r="3130" spans="1:3" s="10" customFormat="1" x14ac:dyDescent="0.25">
      <c r="A3130" s="16" t="s">
        <v>976</v>
      </c>
      <c r="B3130" s="16" t="s">
        <v>974</v>
      </c>
      <c r="C3130" s="17">
        <v>15000</v>
      </c>
    </row>
    <row r="3131" spans="1:3" s="10" customFormat="1" x14ac:dyDescent="0.25">
      <c r="A3131" s="16" t="s">
        <v>977</v>
      </c>
      <c r="B3131" s="16" t="s">
        <v>978</v>
      </c>
      <c r="C3131" s="17">
        <v>232000</v>
      </c>
    </row>
    <row r="3132" spans="1:3" s="10" customFormat="1" x14ac:dyDescent="0.25">
      <c r="A3132" s="16" t="s">
        <v>979</v>
      </c>
      <c r="B3132" s="16" t="s">
        <v>974</v>
      </c>
      <c r="C3132" s="17">
        <v>17246</v>
      </c>
    </row>
    <row r="3133" spans="1:3" s="10" customFormat="1" x14ac:dyDescent="0.25">
      <c r="A3133" s="16" t="s">
        <v>980</v>
      </c>
      <c r="B3133" s="16" t="s">
        <v>974</v>
      </c>
      <c r="C3133" s="17">
        <v>34116.47</v>
      </c>
    </row>
    <row r="3134" spans="1:3" s="10" customFormat="1" x14ac:dyDescent="0.25">
      <c r="A3134" s="16" t="s">
        <v>981</v>
      </c>
      <c r="B3134" s="16" t="s">
        <v>974</v>
      </c>
      <c r="C3134" s="17">
        <v>34116.47</v>
      </c>
    </row>
    <row r="3135" spans="1:3" s="10" customFormat="1" x14ac:dyDescent="0.25">
      <c r="A3135" s="16" t="s">
        <v>982</v>
      </c>
      <c r="B3135" s="16" t="s">
        <v>974</v>
      </c>
      <c r="C3135" s="17">
        <v>15516.69</v>
      </c>
    </row>
    <row r="3136" spans="1:3" s="10" customFormat="1" x14ac:dyDescent="0.25">
      <c r="A3136" s="16" t="s">
        <v>983</v>
      </c>
      <c r="B3136" s="16" t="s">
        <v>974</v>
      </c>
      <c r="C3136" s="17">
        <v>18444</v>
      </c>
    </row>
    <row r="3137" spans="1:3" x14ac:dyDescent="0.25">
      <c r="A3137" s="16" t="s">
        <v>984</v>
      </c>
      <c r="B3137" s="16" t="s">
        <v>985</v>
      </c>
      <c r="C3137" s="17">
        <v>12536.12</v>
      </c>
    </row>
    <row r="3138" spans="1:3" x14ac:dyDescent="0.25">
      <c r="A3138" s="16" t="s">
        <v>986</v>
      </c>
      <c r="B3138" s="16" t="s">
        <v>987</v>
      </c>
      <c r="C3138" s="17">
        <v>18320.46</v>
      </c>
    </row>
    <row r="3139" spans="1:3" x14ac:dyDescent="0.25">
      <c r="A3139" s="16" t="s">
        <v>988</v>
      </c>
      <c r="B3139" s="16" t="s">
        <v>987</v>
      </c>
      <c r="C3139" s="17">
        <v>18320.46</v>
      </c>
    </row>
    <row r="3140" spans="1:3" x14ac:dyDescent="0.25">
      <c r="A3140" s="16" t="s">
        <v>989</v>
      </c>
      <c r="B3140" s="16" t="s">
        <v>987</v>
      </c>
      <c r="C3140" s="17">
        <v>18320.46</v>
      </c>
    </row>
    <row r="3141" spans="1:3" x14ac:dyDescent="0.25">
      <c r="A3141" s="16" t="s">
        <v>990</v>
      </c>
      <c r="B3141" s="16" t="s">
        <v>987</v>
      </c>
      <c r="C3141" s="17">
        <v>18320.46</v>
      </c>
    </row>
    <row r="3142" spans="1:3" x14ac:dyDescent="0.25">
      <c r="A3142" s="16" t="s">
        <v>991</v>
      </c>
      <c r="B3142" s="16" t="s">
        <v>987</v>
      </c>
      <c r="C3142" s="17">
        <v>18320.46</v>
      </c>
    </row>
    <row r="3143" spans="1:3" x14ac:dyDescent="0.25">
      <c r="A3143" s="16" t="s">
        <v>992</v>
      </c>
      <c r="B3143" s="16" t="s">
        <v>993</v>
      </c>
      <c r="C3143" s="17">
        <v>6888.25</v>
      </c>
    </row>
    <row r="3144" spans="1:3" x14ac:dyDescent="0.25">
      <c r="A3144" s="16" t="s">
        <v>994</v>
      </c>
      <c r="B3144" s="16" t="s">
        <v>993</v>
      </c>
      <c r="C3144" s="17">
        <v>14997.51</v>
      </c>
    </row>
    <row r="3145" spans="1:3" x14ac:dyDescent="0.25">
      <c r="A3145" s="16" t="s">
        <v>995</v>
      </c>
      <c r="B3145" s="16" t="s">
        <v>996</v>
      </c>
      <c r="C3145" s="17">
        <v>38536.160000000003</v>
      </c>
    </row>
    <row r="3146" spans="1:3" x14ac:dyDescent="0.25">
      <c r="A3146" s="16" t="s">
        <v>997</v>
      </c>
      <c r="B3146" s="16" t="s">
        <v>998</v>
      </c>
      <c r="C3146" s="17">
        <v>87358.080000000002</v>
      </c>
    </row>
    <row r="3147" spans="1:3" x14ac:dyDescent="0.25">
      <c r="A3147" s="16" t="s">
        <v>999</v>
      </c>
      <c r="B3147" s="16" t="s">
        <v>998</v>
      </c>
      <c r="C3147" s="17">
        <v>75254.45</v>
      </c>
    </row>
    <row r="3148" spans="1:3" x14ac:dyDescent="0.25">
      <c r="A3148" s="16" t="s">
        <v>1000</v>
      </c>
      <c r="B3148" s="16" t="s">
        <v>1001</v>
      </c>
      <c r="C3148" s="17">
        <v>82494.649999999994</v>
      </c>
    </row>
    <row r="3149" spans="1:3" x14ac:dyDescent="0.25">
      <c r="A3149" s="16" t="s">
        <v>1002</v>
      </c>
      <c r="B3149" s="16" t="s">
        <v>1001</v>
      </c>
      <c r="C3149" s="17">
        <v>82494.649999999994</v>
      </c>
    </row>
    <row r="3150" spans="1:3" x14ac:dyDescent="0.25">
      <c r="A3150" s="16" t="s">
        <v>1003</v>
      </c>
      <c r="B3150" s="16" t="s">
        <v>1001</v>
      </c>
      <c r="C3150" s="17">
        <v>82494.649999999994</v>
      </c>
    </row>
    <row r="3151" spans="1:3" x14ac:dyDescent="0.25">
      <c r="A3151" s="16" t="s">
        <v>1004</v>
      </c>
      <c r="B3151" s="16" t="s">
        <v>1001</v>
      </c>
      <c r="C3151" s="17">
        <v>82494.649999999994</v>
      </c>
    </row>
    <row r="3152" spans="1:3" x14ac:dyDescent="0.25">
      <c r="A3152" s="16" t="s">
        <v>1005</v>
      </c>
      <c r="B3152" s="16" t="s">
        <v>1001</v>
      </c>
      <c r="C3152" s="17">
        <v>82494.649999999994</v>
      </c>
    </row>
    <row r="3153" spans="1:3" x14ac:dyDescent="0.25">
      <c r="A3153" s="16" t="s">
        <v>1006</v>
      </c>
      <c r="B3153" s="16" t="s">
        <v>1001</v>
      </c>
      <c r="C3153" s="17">
        <v>82494.649999999994</v>
      </c>
    </row>
    <row r="3154" spans="1:3" x14ac:dyDescent="0.25">
      <c r="A3154" s="16" t="s">
        <v>1007</v>
      </c>
      <c r="B3154" s="16" t="s">
        <v>1001</v>
      </c>
      <c r="C3154" s="17">
        <v>82494.649999999994</v>
      </c>
    </row>
    <row r="3155" spans="1:3" x14ac:dyDescent="0.25">
      <c r="A3155" s="16" t="s">
        <v>1008</v>
      </c>
      <c r="B3155" s="16" t="s">
        <v>1001</v>
      </c>
      <c r="C3155" s="17">
        <v>82494.649999999994</v>
      </c>
    </row>
    <row r="3156" spans="1:3" x14ac:dyDescent="0.25">
      <c r="A3156" s="16" t="s">
        <v>1009</v>
      </c>
      <c r="B3156" s="16" t="s">
        <v>1001</v>
      </c>
      <c r="C3156" s="17">
        <v>82494.649999999994</v>
      </c>
    </row>
    <row r="3157" spans="1:3" x14ac:dyDescent="0.25">
      <c r="A3157" s="16" t="s">
        <v>1010</v>
      </c>
      <c r="B3157" s="16" t="s">
        <v>1001</v>
      </c>
      <c r="C3157" s="17">
        <v>82494.649999999994</v>
      </c>
    </row>
    <row r="3158" spans="1:3" x14ac:dyDescent="0.25">
      <c r="A3158" s="16" t="s">
        <v>1011</v>
      </c>
      <c r="B3158" s="16" t="s">
        <v>1001</v>
      </c>
      <c r="C3158" s="17">
        <v>82494.649999999994</v>
      </c>
    </row>
    <row r="3159" spans="1:3" x14ac:dyDescent="0.25">
      <c r="A3159" s="16" t="s">
        <v>1012</v>
      </c>
      <c r="B3159" s="16" t="s">
        <v>1001</v>
      </c>
      <c r="C3159" s="17">
        <v>82494.649999999994</v>
      </c>
    </row>
    <row r="3160" spans="1:3" x14ac:dyDescent="0.25">
      <c r="A3160" s="16" t="s">
        <v>1013</v>
      </c>
      <c r="B3160" s="16" t="s">
        <v>1001</v>
      </c>
      <c r="C3160" s="17">
        <v>82494.649999999994</v>
      </c>
    </row>
    <row r="3161" spans="1:3" x14ac:dyDescent="0.25">
      <c r="A3161" s="16" t="s">
        <v>1014</v>
      </c>
      <c r="B3161" s="16" t="s">
        <v>1001</v>
      </c>
      <c r="C3161" s="17">
        <v>82494.649999999994</v>
      </c>
    </row>
    <row r="3162" spans="1:3" x14ac:dyDescent="0.25">
      <c r="A3162" s="16" t="s">
        <v>1015</v>
      </c>
      <c r="B3162" s="16" t="s">
        <v>1001</v>
      </c>
      <c r="C3162" s="17">
        <v>82494.649999999994</v>
      </c>
    </row>
    <row r="3163" spans="1:3" x14ac:dyDescent="0.25">
      <c r="A3163" s="16" t="s">
        <v>1016</v>
      </c>
      <c r="B3163" s="16" t="s">
        <v>996</v>
      </c>
      <c r="C3163" s="17">
        <v>24166.66</v>
      </c>
    </row>
    <row r="3164" spans="1:3" x14ac:dyDescent="0.25">
      <c r="A3164" s="16" t="s">
        <v>1017</v>
      </c>
      <c r="B3164" s="16" t="s">
        <v>1018</v>
      </c>
      <c r="C3164" s="17">
        <v>46449.51</v>
      </c>
    </row>
    <row r="3165" spans="1:3" x14ac:dyDescent="0.25">
      <c r="A3165" s="16" t="s">
        <v>1019</v>
      </c>
      <c r="B3165" s="16" t="s">
        <v>1018</v>
      </c>
      <c r="C3165" s="17">
        <v>15188.24</v>
      </c>
    </row>
    <row r="3166" spans="1:3" x14ac:dyDescent="0.25">
      <c r="A3166" s="16" t="s">
        <v>1020</v>
      </c>
      <c r="B3166" s="16" t="s">
        <v>1018</v>
      </c>
      <c r="C3166" s="17">
        <v>15188.24</v>
      </c>
    </row>
    <row r="3167" spans="1:3" x14ac:dyDescent="0.25">
      <c r="A3167" s="16" t="s">
        <v>1021</v>
      </c>
      <c r="B3167" s="16" t="s">
        <v>993</v>
      </c>
      <c r="C3167" s="17">
        <v>10000</v>
      </c>
    </row>
    <row r="3168" spans="1:3" x14ac:dyDescent="0.25">
      <c r="A3168" s="16" t="s">
        <v>1022</v>
      </c>
      <c r="B3168" s="16" t="s">
        <v>1023</v>
      </c>
      <c r="C3168" s="17">
        <v>16579.88</v>
      </c>
    </row>
    <row r="3169" spans="1:3" x14ac:dyDescent="0.25">
      <c r="A3169" s="16" t="s">
        <v>1024</v>
      </c>
      <c r="B3169" s="16" t="s">
        <v>993</v>
      </c>
      <c r="C3169" s="17">
        <v>16246.96</v>
      </c>
    </row>
    <row r="3170" spans="1:3" x14ac:dyDescent="0.25">
      <c r="A3170" s="16" t="s">
        <v>1025</v>
      </c>
      <c r="B3170" s="16" t="s">
        <v>1026</v>
      </c>
      <c r="C3170" s="17">
        <v>13224</v>
      </c>
    </row>
    <row r="3171" spans="1:3" x14ac:dyDescent="0.25">
      <c r="A3171" s="16" t="s">
        <v>1210</v>
      </c>
      <c r="B3171" s="16" t="s">
        <v>974</v>
      </c>
      <c r="C3171" s="17">
        <v>20000</v>
      </c>
    </row>
    <row r="3172" spans="1:3" x14ac:dyDescent="0.25">
      <c r="A3172" s="16" t="s">
        <v>1211</v>
      </c>
      <c r="B3172" s="16" t="s">
        <v>1212</v>
      </c>
      <c r="C3172" s="17">
        <v>3800</v>
      </c>
    </row>
    <row r="3173" spans="1:3" x14ac:dyDescent="0.25">
      <c r="A3173" s="16" t="s">
        <v>1213</v>
      </c>
      <c r="B3173" s="16" t="s">
        <v>974</v>
      </c>
      <c r="C3173" s="17">
        <v>21000</v>
      </c>
    </row>
    <row r="3174" spans="1:3" x14ac:dyDescent="0.25">
      <c r="A3174" s="16" t="s">
        <v>1214</v>
      </c>
      <c r="B3174" s="16" t="s">
        <v>993</v>
      </c>
      <c r="C3174" s="17">
        <v>4000</v>
      </c>
    </row>
    <row r="3175" spans="1:3" x14ac:dyDescent="0.25">
      <c r="A3175" s="16" t="s">
        <v>1215</v>
      </c>
      <c r="B3175" s="16" t="s">
        <v>1216</v>
      </c>
      <c r="C3175" s="17">
        <v>5955.44</v>
      </c>
    </row>
    <row r="3176" spans="1:3" x14ac:dyDescent="0.25">
      <c r="A3176" s="16" t="s">
        <v>1217</v>
      </c>
      <c r="B3176" s="16" t="s">
        <v>1216</v>
      </c>
      <c r="C3176" s="17">
        <v>6233.84</v>
      </c>
    </row>
    <row r="3177" spans="1:3" x14ac:dyDescent="0.25">
      <c r="A3177" s="16" t="s">
        <v>1218</v>
      </c>
      <c r="B3177" s="16" t="s">
        <v>974</v>
      </c>
      <c r="C3177" s="17">
        <v>27597</v>
      </c>
    </row>
    <row r="3178" spans="1:3" x14ac:dyDescent="0.25">
      <c r="A3178" s="16" t="s">
        <v>1219</v>
      </c>
      <c r="B3178" s="16" t="s">
        <v>1216</v>
      </c>
      <c r="C3178" s="17">
        <v>6247.76</v>
      </c>
    </row>
    <row r="3179" spans="1:3" x14ac:dyDescent="0.25">
      <c r="A3179" s="16" t="s">
        <v>1220</v>
      </c>
      <c r="B3179" s="16" t="s">
        <v>1018</v>
      </c>
      <c r="C3179" s="17">
        <v>3770</v>
      </c>
    </row>
    <row r="3180" spans="1:3" x14ac:dyDescent="0.25">
      <c r="A3180" s="16" t="s">
        <v>1221</v>
      </c>
      <c r="B3180" s="16" t="s">
        <v>993</v>
      </c>
      <c r="C3180" s="17">
        <v>12446.8</v>
      </c>
    </row>
    <row r="3181" spans="1:3" x14ac:dyDescent="0.25">
      <c r="A3181" s="16" t="s">
        <v>1027</v>
      </c>
      <c r="B3181" s="16" t="s">
        <v>1028</v>
      </c>
      <c r="C3181" s="17">
        <v>11642.92</v>
      </c>
    </row>
    <row r="3182" spans="1:3" x14ac:dyDescent="0.25">
      <c r="A3182" s="16" t="s">
        <v>1029</v>
      </c>
      <c r="B3182" s="16" t="s">
        <v>1030</v>
      </c>
      <c r="C3182" s="17">
        <v>9372.2199999999993</v>
      </c>
    </row>
    <row r="3183" spans="1:3" x14ac:dyDescent="0.25">
      <c r="A3183" s="16" t="s">
        <v>1031</v>
      </c>
      <c r="B3183" s="16" t="s">
        <v>1032</v>
      </c>
      <c r="C3183" s="17">
        <v>4136.1099999999997</v>
      </c>
    </row>
    <row r="3184" spans="1:3" x14ac:dyDescent="0.25">
      <c r="A3184" s="16" t="s">
        <v>1033</v>
      </c>
      <c r="B3184" s="16" t="s">
        <v>1034</v>
      </c>
      <c r="C3184" s="17">
        <v>4048.33</v>
      </c>
    </row>
    <row r="3185" spans="1:3" x14ac:dyDescent="0.25">
      <c r="A3185" s="16" t="s">
        <v>1035</v>
      </c>
      <c r="B3185" s="16" t="s">
        <v>1034</v>
      </c>
      <c r="C3185" s="17">
        <v>4048.33</v>
      </c>
    </row>
    <row r="3186" spans="1:3" x14ac:dyDescent="0.25">
      <c r="A3186" s="16" t="s">
        <v>1036</v>
      </c>
      <c r="B3186" s="16" t="s">
        <v>1034</v>
      </c>
      <c r="C3186" s="17">
        <v>4048.33</v>
      </c>
    </row>
    <row r="3187" spans="1:3" x14ac:dyDescent="0.25">
      <c r="A3187" s="16" t="s">
        <v>1037</v>
      </c>
      <c r="B3187" s="16" t="s">
        <v>1034</v>
      </c>
      <c r="C3187" s="17">
        <v>4048.33</v>
      </c>
    </row>
    <row r="3188" spans="1:3" x14ac:dyDescent="0.25">
      <c r="A3188" s="16" t="s">
        <v>1038</v>
      </c>
      <c r="B3188" s="16" t="s">
        <v>1039</v>
      </c>
      <c r="C3188" s="17">
        <v>20362.84</v>
      </c>
    </row>
    <row r="3189" spans="1:3" x14ac:dyDescent="0.25">
      <c r="A3189" s="16" t="s">
        <v>1239</v>
      </c>
      <c r="B3189" s="16" t="s">
        <v>1240</v>
      </c>
      <c r="C3189" s="17">
        <v>22698.880000000001</v>
      </c>
    </row>
    <row r="3190" spans="1:3" x14ac:dyDescent="0.25">
      <c r="A3190" s="16" t="s">
        <v>1241</v>
      </c>
      <c r="B3190" s="16" t="s">
        <v>1240</v>
      </c>
      <c r="C3190" s="17">
        <v>22698.880000000001</v>
      </c>
    </row>
    <row r="3191" spans="1:3" x14ac:dyDescent="0.25">
      <c r="A3191" s="16" t="s">
        <v>1242</v>
      </c>
      <c r="B3191" s="16" t="s">
        <v>1240</v>
      </c>
      <c r="C3191" s="17">
        <v>11716</v>
      </c>
    </row>
    <row r="3192" spans="1:3" x14ac:dyDescent="0.25">
      <c r="A3192" s="16" t="s">
        <v>1243</v>
      </c>
      <c r="B3192" s="16" t="s">
        <v>1240</v>
      </c>
      <c r="C3192" s="17">
        <v>11716</v>
      </c>
    </row>
    <row r="3193" spans="1:3" x14ac:dyDescent="0.25">
      <c r="A3193" s="16" t="s">
        <v>1040</v>
      </c>
      <c r="B3193" s="16" t="s">
        <v>1041</v>
      </c>
      <c r="C3193" s="17">
        <v>13108</v>
      </c>
    </row>
    <row r="3194" spans="1:3" x14ac:dyDescent="0.25">
      <c r="A3194" s="16" t="s">
        <v>1042</v>
      </c>
      <c r="B3194" s="16" t="s">
        <v>1043</v>
      </c>
      <c r="C3194" s="17">
        <v>134296.1</v>
      </c>
    </row>
    <row r="3195" spans="1:3" x14ac:dyDescent="0.25">
      <c r="A3195" s="16" t="s">
        <v>1044</v>
      </c>
      <c r="B3195" s="16" t="s">
        <v>1045</v>
      </c>
      <c r="C3195" s="17">
        <v>205424.4</v>
      </c>
    </row>
    <row r="3196" spans="1:3" x14ac:dyDescent="0.25">
      <c r="A3196" s="16" t="s">
        <v>1046</v>
      </c>
      <c r="B3196" s="16" t="s">
        <v>1047</v>
      </c>
      <c r="C3196" s="17">
        <v>205424</v>
      </c>
    </row>
    <row r="3197" spans="1:3" x14ac:dyDescent="0.25">
      <c r="A3197" s="16" t="s">
        <v>1048</v>
      </c>
      <c r="B3197" s="16" t="s">
        <v>1049</v>
      </c>
      <c r="C3197" s="17">
        <v>205424.4</v>
      </c>
    </row>
    <row r="3198" spans="1:3" x14ac:dyDescent="0.25">
      <c r="A3198" s="16" t="s">
        <v>1050</v>
      </c>
      <c r="B3198" s="16" t="s">
        <v>1051</v>
      </c>
      <c r="C3198" s="17">
        <v>39999.99</v>
      </c>
    </row>
    <row r="3199" spans="1:3" x14ac:dyDescent="0.25">
      <c r="A3199" s="16" t="s">
        <v>1250</v>
      </c>
      <c r="B3199" s="16" t="s">
        <v>1251</v>
      </c>
      <c r="C3199" s="17">
        <v>6724.52</v>
      </c>
    </row>
    <row r="3200" spans="1:3" x14ac:dyDescent="0.25">
      <c r="A3200" s="16" t="s">
        <v>1252</v>
      </c>
      <c r="B3200" s="16" t="s">
        <v>1251</v>
      </c>
      <c r="C3200" s="17">
        <v>6724.52</v>
      </c>
    </row>
    <row r="3201" spans="1:3" x14ac:dyDescent="0.25">
      <c r="A3201" s="16" t="s">
        <v>1253</v>
      </c>
      <c r="B3201" s="16" t="s">
        <v>1251</v>
      </c>
      <c r="C3201" s="17">
        <v>6724.52</v>
      </c>
    </row>
    <row r="3202" spans="1:3" x14ac:dyDescent="0.25">
      <c r="A3202" s="16" t="s">
        <v>1254</v>
      </c>
      <c r="B3202" s="16" t="s">
        <v>1251</v>
      </c>
      <c r="C3202" s="17">
        <v>6724.52</v>
      </c>
    </row>
    <row r="3203" spans="1:3" x14ac:dyDescent="0.25">
      <c r="A3203" s="16" t="s">
        <v>1255</v>
      </c>
      <c r="B3203" s="16" t="s">
        <v>1251</v>
      </c>
      <c r="C3203" s="17">
        <v>6724.52</v>
      </c>
    </row>
    <row r="3204" spans="1:3" x14ac:dyDescent="0.25">
      <c r="A3204" s="16" t="s">
        <v>1256</v>
      </c>
      <c r="B3204" s="16" t="s">
        <v>1251</v>
      </c>
      <c r="C3204" s="17">
        <v>6724.52</v>
      </c>
    </row>
    <row r="3205" spans="1:3" x14ac:dyDescent="0.25">
      <c r="A3205" s="16" t="s">
        <v>1257</v>
      </c>
      <c r="B3205" s="16" t="s">
        <v>1251</v>
      </c>
      <c r="C3205" s="17">
        <v>6724.52</v>
      </c>
    </row>
    <row r="3206" spans="1:3" x14ac:dyDescent="0.25">
      <c r="A3206" s="16" t="s">
        <v>1258</v>
      </c>
      <c r="B3206" s="16" t="s">
        <v>1259</v>
      </c>
      <c r="C3206" s="17">
        <v>15310.66</v>
      </c>
    </row>
    <row r="3207" spans="1:3" x14ac:dyDescent="0.25">
      <c r="A3207" s="16" t="s">
        <v>1260</v>
      </c>
      <c r="B3207" s="16" t="s">
        <v>1259</v>
      </c>
      <c r="C3207" s="17">
        <v>15310.66</v>
      </c>
    </row>
    <row r="3208" spans="1:3" x14ac:dyDescent="0.25">
      <c r="A3208" s="16" t="s">
        <v>1261</v>
      </c>
      <c r="B3208" s="16" t="s">
        <v>1259</v>
      </c>
      <c r="C3208" s="17">
        <v>15310.67</v>
      </c>
    </row>
    <row r="3209" spans="1:3" x14ac:dyDescent="0.25">
      <c r="A3209" s="16" t="s">
        <v>1262</v>
      </c>
      <c r="B3209" s="16" t="s">
        <v>1259</v>
      </c>
      <c r="C3209" s="17">
        <v>15310.67</v>
      </c>
    </row>
    <row r="3210" spans="1:3" x14ac:dyDescent="0.25">
      <c r="A3210" s="16" t="s">
        <v>1052</v>
      </c>
      <c r="B3210" s="16" t="s">
        <v>1053</v>
      </c>
      <c r="C3210" s="17">
        <v>9999.2000000000007</v>
      </c>
    </row>
    <row r="3211" spans="1:3" x14ac:dyDescent="0.25">
      <c r="A3211" s="16" t="s">
        <v>1054</v>
      </c>
      <c r="B3211" s="16" t="s">
        <v>1053</v>
      </c>
      <c r="C3211" s="17">
        <v>9999.2000000000007</v>
      </c>
    </row>
    <row r="3212" spans="1:3" x14ac:dyDescent="0.25">
      <c r="A3212" s="16" t="s">
        <v>1055</v>
      </c>
      <c r="B3212" s="16" t="s">
        <v>1053</v>
      </c>
      <c r="C3212" s="17">
        <v>9999.2000000000007</v>
      </c>
    </row>
    <row r="3213" spans="1:3" x14ac:dyDescent="0.25">
      <c r="A3213" s="16" t="s">
        <v>1056</v>
      </c>
      <c r="B3213" s="16" t="s">
        <v>1053</v>
      </c>
      <c r="C3213" s="17">
        <v>9999.2000000000007</v>
      </c>
    </row>
    <row r="3214" spans="1:3" x14ac:dyDescent="0.25">
      <c r="A3214" s="16" t="s">
        <v>1057</v>
      </c>
      <c r="B3214" s="16" t="s">
        <v>1053</v>
      </c>
      <c r="C3214" s="17">
        <v>9999.2000000000007</v>
      </c>
    </row>
    <row r="3215" spans="1:3" x14ac:dyDescent="0.25">
      <c r="A3215" s="16" t="s">
        <v>1265</v>
      </c>
      <c r="B3215" s="16" t="s">
        <v>1266</v>
      </c>
      <c r="C3215" s="17">
        <v>30000</v>
      </c>
    </row>
    <row r="3216" spans="1:3" x14ac:dyDescent="0.25">
      <c r="A3216" s="16" t="s">
        <v>1058</v>
      </c>
      <c r="B3216" s="16" t="s">
        <v>1059</v>
      </c>
      <c r="C3216" s="17">
        <v>45000.800000000003</v>
      </c>
    </row>
    <row r="3217" spans="1:3" x14ac:dyDescent="0.25">
      <c r="A3217" s="16" t="s">
        <v>1060</v>
      </c>
      <c r="B3217" s="16" t="s">
        <v>1061</v>
      </c>
      <c r="C3217" s="17">
        <v>12850</v>
      </c>
    </row>
    <row r="3218" spans="1:3" x14ac:dyDescent="0.25">
      <c r="A3218" s="16" t="s">
        <v>1285</v>
      </c>
      <c r="B3218" s="16" t="s">
        <v>1286</v>
      </c>
      <c r="C3218" s="17">
        <v>35986.68</v>
      </c>
    </row>
    <row r="3219" spans="1:3" x14ac:dyDescent="0.25">
      <c r="A3219" s="16" t="s">
        <v>1062</v>
      </c>
      <c r="B3219" s="16" t="s">
        <v>1063</v>
      </c>
      <c r="C3219" s="17">
        <v>235000</v>
      </c>
    </row>
    <row r="3220" spans="1:3" x14ac:dyDescent="0.25">
      <c r="A3220" s="16" t="s">
        <v>1064</v>
      </c>
      <c r="B3220" s="16" t="s">
        <v>1065</v>
      </c>
      <c r="C3220" s="17">
        <v>233000</v>
      </c>
    </row>
    <row r="3221" spans="1:3" x14ac:dyDescent="0.25">
      <c r="A3221" s="16" t="s">
        <v>1066</v>
      </c>
      <c r="B3221" s="16" t="s">
        <v>1067</v>
      </c>
      <c r="C3221" s="17">
        <v>96000.17</v>
      </c>
    </row>
    <row r="3222" spans="1:3" x14ac:dyDescent="0.25">
      <c r="A3222" s="16" t="s">
        <v>1068</v>
      </c>
      <c r="B3222" s="16" t="s">
        <v>1069</v>
      </c>
      <c r="C3222" s="17">
        <v>31566.5</v>
      </c>
    </row>
    <row r="3223" spans="1:3" x14ac:dyDescent="0.25">
      <c r="A3223" s="16" t="s">
        <v>1070</v>
      </c>
      <c r="B3223" s="16" t="s">
        <v>1069</v>
      </c>
      <c r="C3223" s="17">
        <v>31566.5</v>
      </c>
    </row>
    <row r="3224" spans="1:3" x14ac:dyDescent="0.25">
      <c r="A3224" s="16" t="s">
        <v>1071</v>
      </c>
      <c r="B3224" s="16" t="s">
        <v>1072</v>
      </c>
      <c r="C3224" s="17">
        <v>38843.71</v>
      </c>
    </row>
    <row r="3225" spans="1:3" x14ac:dyDescent="0.25">
      <c r="A3225" s="16" t="s">
        <v>1073</v>
      </c>
      <c r="B3225" s="16" t="s">
        <v>1072</v>
      </c>
      <c r="C3225" s="17">
        <v>38843.71</v>
      </c>
    </row>
    <row r="3226" spans="1:3" x14ac:dyDescent="0.25">
      <c r="A3226" s="16" t="s">
        <v>1074</v>
      </c>
      <c r="B3226" s="16" t="s">
        <v>1072</v>
      </c>
      <c r="C3226" s="17">
        <v>38843.71</v>
      </c>
    </row>
    <row r="3227" spans="1:3" x14ac:dyDescent="0.25">
      <c r="A3227" s="16" t="s">
        <v>1075</v>
      </c>
      <c r="B3227" s="16" t="s">
        <v>1072</v>
      </c>
      <c r="C3227" s="17">
        <v>38843.71</v>
      </c>
    </row>
    <row r="3228" spans="1:3" x14ac:dyDescent="0.25">
      <c r="A3228" s="16" t="s">
        <v>1076</v>
      </c>
      <c r="B3228" s="16" t="s">
        <v>1072</v>
      </c>
      <c r="C3228" s="16">
        <v>37333.050000000003</v>
      </c>
    </row>
    <row r="3229" spans="1:3" x14ac:dyDescent="0.25">
      <c r="A3229" s="16" t="s">
        <v>1077</v>
      </c>
      <c r="B3229" s="16" t="s">
        <v>1072</v>
      </c>
      <c r="C3229" s="17">
        <v>38420.800000000003</v>
      </c>
    </row>
    <row r="3230" spans="1:3" x14ac:dyDescent="0.25">
      <c r="A3230" s="16" t="s">
        <v>1078</v>
      </c>
      <c r="B3230" s="16" t="s">
        <v>1072</v>
      </c>
      <c r="C3230" s="17">
        <v>38420.800000000003</v>
      </c>
    </row>
    <row r="3231" spans="1:3" x14ac:dyDescent="0.25">
      <c r="A3231" s="16" t="s">
        <v>1079</v>
      </c>
      <c r="B3231" s="16" t="s">
        <v>1072</v>
      </c>
      <c r="C3231" s="17">
        <v>38420.800000000003</v>
      </c>
    </row>
    <row r="3232" spans="1:3" x14ac:dyDescent="0.25">
      <c r="A3232" s="16" t="s">
        <v>1080</v>
      </c>
      <c r="B3232" s="16" t="s">
        <v>1069</v>
      </c>
      <c r="C3232" s="17">
        <v>92069.64</v>
      </c>
    </row>
    <row r="3233" spans="1:3" x14ac:dyDescent="0.25">
      <c r="A3233" s="16" t="s">
        <v>1081</v>
      </c>
      <c r="B3233" s="16" t="s">
        <v>1069</v>
      </c>
      <c r="C3233" s="17">
        <v>92069.64</v>
      </c>
    </row>
    <row r="3234" spans="1:3" x14ac:dyDescent="0.25">
      <c r="A3234" s="16" t="s">
        <v>1082</v>
      </c>
      <c r="B3234" s="16" t="s">
        <v>1072</v>
      </c>
      <c r="C3234" s="17">
        <v>10677.8</v>
      </c>
    </row>
    <row r="3235" spans="1:3" x14ac:dyDescent="0.25">
      <c r="A3235" s="16" t="s">
        <v>1083</v>
      </c>
      <c r="B3235" s="16" t="s">
        <v>1072</v>
      </c>
      <c r="C3235" s="17">
        <v>10677.8</v>
      </c>
    </row>
    <row r="3236" spans="1:3" x14ac:dyDescent="0.25">
      <c r="A3236" s="16" t="s">
        <v>1084</v>
      </c>
      <c r="B3236" s="16" t="s">
        <v>1072</v>
      </c>
      <c r="C3236" s="17">
        <v>10677.8</v>
      </c>
    </row>
    <row r="3237" spans="1:3" x14ac:dyDescent="0.25">
      <c r="A3237" s="16" t="s">
        <v>1085</v>
      </c>
      <c r="B3237" s="16" t="s">
        <v>1072</v>
      </c>
      <c r="C3237" s="17">
        <v>10677.8</v>
      </c>
    </row>
    <row r="3238" spans="1:3" x14ac:dyDescent="0.25">
      <c r="A3238" s="16" t="s">
        <v>1086</v>
      </c>
      <c r="B3238" s="16" t="s">
        <v>1087</v>
      </c>
      <c r="C3238" s="17">
        <v>19533.68</v>
      </c>
    </row>
    <row r="3239" spans="1:3" x14ac:dyDescent="0.25">
      <c r="A3239" s="16" t="s">
        <v>1088</v>
      </c>
      <c r="B3239" s="16" t="s">
        <v>1087</v>
      </c>
      <c r="C3239" s="17">
        <v>136856.51</v>
      </c>
    </row>
    <row r="3240" spans="1:3" x14ac:dyDescent="0.25">
      <c r="A3240" s="16" t="s">
        <v>1089</v>
      </c>
      <c r="B3240" s="16" t="s">
        <v>1087</v>
      </c>
      <c r="C3240" s="17">
        <v>136856.51</v>
      </c>
    </row>
    <row r="3241" spans="1:3" x14ac:dyDescent="0.25">
      <c r="A3241" s="16" t="s">
        <v>1090</v>
      </c>
      <c r="B3241" s="16" t="s">
        <v>1072</v>
      </c>
      <c r="C3241" s="17">
        <v>5627.83</v>
      </c>
    </row>
    <row r="3242" spans="1:3" x14ac:dyDescent="0.25">
      <c r="A3242" s="16" t="s">
        <v>1091</v>
      </c>
      <c r="B3242" s="16" t="s">
        <v>1092</v>
      </c>
      <c r="C3242" s="17">
        <v>168453.46</v>
      </c>
    </row>
    <row r="3243" spans="1:3" x14ac:dyDescent="0.25">
      <c r="A3243" s="16" t="s">
        <v>1093</v>
      </c>
      <c r="B3243" s="16" t="s">
        <v>1069</v>
      </c>
      <c r="C3243" s="17">
        <v>9003.0499999999993</v>
      </c>
    </row>
    <row r="3244" spans="1:3" x14ac:dyDescent="0.25">
      <c r="A3244" s="16" t="s">
        <v>1094</v>
      </c>
      <c r="B3244" s="16" t="s">
        <v>1069</v>
      </c>
      <c r="C3244" s="17">
        <v>9003.0499999999993</v>
      </c>
    </row>
    <row r="3245" spans="1:3" x14ac:dyDescent="0.25">
      <c r="A3245" s="16" t="s">
        <v>1095</v>
      </c>
      <c r="B3245" s="16" t="s">
        <v>1096</v>
      </c>
      <c r="C3245" s="17">
        <v>2742.53</v>
      </c>
    </row>
    <row r="3246" spans="1:3" x14ac:dyDescent="0.25">
      <c r="A3246" s="16" t="s">
        <v>1097</v>
      </c>
      <c r="B3246" s="16" t="s">
        <v>1096</v>
      </c>
      <c r="C3246" s="17">
        <v>2742.53</v>
      </c>
    </row>
    <row r="3247" spans="1:3" x14ac:dyDescent="0.25">
      <c r="A3247" s="16" t="s">
        <v>1098</v>
      </c>
      <c r="B3247" s="16" t="s">
        <v>1096</v>
      </c>
      <c r="C3247" s="17">
        <v>2742.53</v>
      </c>
    </row>
    <row r="3248" spans="1:3" x14ac:dyDescent="0.25">
      <c r="A3248" s="16" t="s">
        <v>1099</v>
      </c>
      <c r="B3248" s="16" t="s">
        <v>1096</v>
      </c>
      <c r="C3248" s="17">
        <v>3496.33</v>
      </c>
    </row>
    <row r="3249" spans="1:3" x14ac:dyDescent="0.25">
      <c r="A3249" s="16" t="s">
        <v>1100</v>
      </c>
      <c r="B3249" s="16" t="s">
        <v>1096</v>
      </c>
      <c r="C3249" s="17">
        <v>3496.33</v>
      </c>
    </row>
    <row r="3250" spans="1:3" x14ac:dyDescent="0.25">
      <c r="A3250" s="16" t="s">
        <v>1101</v>
      </c>
      <c r="B3250" s="16" t="s">
        <v>1096</v>
      </c>
      <c r="C3250" s="17">
        <v>3496.33</v>
      </c>
    </row>
    <row r="3251" spans="1:3" x14ac:dyDescent="0.25">
      <c r="A3251" s="16" t="s">
        <v>1289</v>
      </c>
      <c r="B3251" s="16" t="s">
        <v>1290</v>
      </c>
      <c r="C3251" s="17">
        <v>20000</v>
      </c>
    </row>
    <row r="3252" spans="1:3" x14ac:dyDescent="0.25">
      <c r="A3252" s="16" t="s">
        <v>1102</v>
      </c>
      <c r="B3252" s="16" t="s">
        <v>1103</v>
      </c>
      <c r="C3252" s="17">
        <v>58504.78</v>
      </c>
    </row>
    <row r="3253" spans="1:3" x14ac:dyDescent="0.25">
      <c r="A3253" s="16" t="s">
        <v>1104</v>
      </c>
      <c r="B3253" s="16" t="s">
        <v>1105</v>
      </c>
      <c r="C3253" s="17">
        <v>63388.78</v>
      </c>
    </row>
    <row r="3254" spans="1:3" x14ac:dyDescent="0.25">
      <c r="A3254" s="16" t="s">
        <v>1106</v>
      </c>
      <c r="B3254" s="16" t="s">
        <v>1107</v>
      </c>
      <c r="C3254" s="17">
        <v>62582.78</v>
      </c>
    </row>
    <row r="3255" spans="1:3" x14ac:dyDescent="0.25">
      <c r="A3255" s="16" t="s">
        <v>1108</v>
      </c>
      <c r="B3255" s="16" t="s">
        <v>1109</v>
      </c>
      <c r="C3255" s="17">
        <v>719200</v>
      </c>
    </row>
    <row r="3256" spans="1:3" x14ac:dyDescent="0.25">
      <c r="A3256" s="16" t="s">
        <v>1110</v>
      </c>
      <c r="B3256" s="16" t="s">
        <v>1111</v>
      </c>
      <c r="C3256" s="17">
        <v>144176.4</v>
      </c>
    </row>
    <row r="3257" spans="1:3" x14ac:dyDescent="0.25">
      <c r="A3257" s="16" t="s">
        <v>1112</v>
      </c>
      <c r="B3257" s="16" t="s">
        <v>1113</v>
      </c>
      <c r="C3257" s="17">
        <v>23107.200000000001</v>
      </c>
    </row>
  </sheetData>
  <mergeCells count="4">
    <mergeCell ref="A1:C1"/>
    <mergeCell ref="A3:C3"/>
    <mergeCell ref="A4:C4"/>
    <mergeCell ref="A2:C2"/>
  </mergeCells>
  <pageMargins left="0.70866141732283472" right="0.70866141732283472" top="0.74803149606299213" bottom="0.74803149606299213" header="0.31496062992125984" footer="0.31496062992125984"/>
  <pageSetup scale="69" orientation="portrait" r:id="rId1"/>
  <headerFooter>
    <oddHeader xml:space="preserve">&amp;C 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47"/>
  <sheetViews>
    <sheetView topLeftCell="A243" workbookViewId="0">
      <selection activeCell="C6" sqref="C6:C245"/>
    </sheetView>
  </sheetViews>
  <sheetFormatPr baseColWidth="10" defaultRowHeight="15" x14ac:dyDescent="0.25"/>
  <sheetData>
    <row r="1" spans="1:5" x14ac:dyDescent="0.25">
      <c r="A1" t="s">
        <v>1152</v>
      </c>
      <c r="B1" t="s">
        <v>1153</v>
      </c>
      <c r="C1" t="s">
        <v>1154</v>
      </c>
      <c r="D1" t="s">
        <v>1155</v>
      </c>
      <c r="E1" t="s">
        <v>1156</v>
      </c>
    </row>
    <row r="2" spans="1:5" x14ac:dyDescent="0.25">
      <c r="A2" t="s">
        <v>1157</v>
      </c>
      <c r="B2" t="s">
        <v>1157</v>
      </c>
      <c r="C2" t="s">
        <v>1158</v>
      </c>
      <c r="D2" t="s">
        <v>1158</v>
      </c>
      <c r="E2" t="s">
        <v>1158</v>
      </c>
    </row>
    <row r="3" spans="1:5" x14ac:dyDescent="0.25">
      <c r="A3" t="s">
        <v>1152</v>
      </c>
      <c r="B3" t="s">
        <v>1153</v>
      </c>
      <c r="C3" t="s">
        <v>1154</v>
      </c>
      <c r="D3" t="s">
        <v>1155</v>
      </c>
      <c r="E3" t="s">
        <v>1159</v>
      </c>
    </row>
    <row r="4" spans="1:5" x14ac:dyDescent="0.25">
      <c r="A4" t="s">
        <v>1157</v>
      </c>
      <c r="B4" t="s">
        <v>1157</v>
      </c>
      <c r="C4" t="s">
        <v>1158</v>
      </c>
      <c r="D4" t="s">
        <v>1158</v>
      </c>
      <c r="E4" t="s">
        <v>1160</v>
      </c>
    </row>
    <row r="5" spans="1:5" x14ac:dyDescent="0.25">
      <c r="A5" t="s">
        <v>1161</v>
      </c>
      <c r="B5" t="s">
        <v>1162</v>
      </c>
      <c r="C5" s="1">
        <v>5986048.0499999998</v>
      </c>
      <c r="D5" s="1">
        <v>6374922.54</v>
      </c>
      <c r="E5" s="1">
        <v>388874.49</v>
      </c>
    </row>
    <row r="6" spans="1:5" x14ac:dyDescent="0.25">
      <c r="A6" t="s">
        <v>919</v>
      </c>
      <c r="B6" t="s">
        <v>920</v>
      </c>
      <c r="C6" s="1">
        <v>13792.4</v>
      </c>
      <c r="D6" s="1">
        <v>13792.4</v>
      </c>
      <c r="E6">
        <v>0</v>
      </c>
    </row>
    <row r="7" spans="1:5" x14ac:dyDescent="0.25">
      <c r="A7" t="s">
        <v>1163</v>
      </c>
      <c r="B7" t="s">
        <v>1164</v>
      </c>
      <c r="C7">
        <v>0</v>
      </c>
      <c r="D7">
        <v>0</v>
      </c>
      <c r="E7">
        <v>0</v>
      </c>
    </row>
    <row r="8" spans="1:5" x14ac:dyDescent="0.25">
      <c r="A8" t="s">
        <v>1165</v>
      </c>
      <c r="B8" t="s">
        <v>1164</v>
      </c>
      <c r="C8">
        <v>0</v>
      </c>
      <c r="D8">
        <v>0</v>
      </c>
      <c r="E8">
        <v>0</v>
      </c>
    </row>
    <row r="9" spans="1:5" x14ac:dyDescent="0.25">
      <c r="A9" t="s">
        <v>1166</v>
      </c>
      <c r="B9" t="s">
        <v>1164</v>
      </c>
      <c r="C9">
        <v>0</v>
      </c>
      <c r="D9">
        <v>0</v>
      </c>
      <c r="E9">
        <v>0</v>
      </c>
    </row>
    <row r="10" spans="1:5" x14ac:dyDescent="0.25">
      <c r="A10" t="s">
        <v>1167</v>
      </c>
      <c r="B10" t="s">
        <v>1168</v>
      </c>
      <c r="C10">
        <v>0</v>
      </c>
      <c r="D10">
        <v>0</v>
      </c>
      <c r="E10">
        <v>0</v>
      </c>
    </row>
    <row r="11" spans="1:5" x14ac:dyDescent="0.25">
      <c r="A11" t="s">
        <v>1169</v>
      </c>
      <c r="B11" t="s">
        <v>1164</v>
      </c>
      <c r="C11">
        <v>0</v>
      </c>
      <c r="D11">
        <v>0</v>
      </c>
      <c r="E11">
        <v>0</v>
      </c>
    </row>
    <row r="12" spans="1:5" x14ac:dyDescent="0.25">
      <c r="A12" t="s">
        <v>1170</v>
      </c>
      <c r="B12" t="s">
        <v>1164</v>
      </c>
      <c r="C12">
        <v>0</v>
      </c>
      <c r="D12">
        <v>0</v>
      </c>
      <c r="E12">
        <v>0</v>
      </c>
    </row>
    <row r="13" spans="1:5" x14ac:dyDescent="0.25">
      <c r="A13" t="s">
        <v>1171</v>
      </c>
      <c r="B13" t="s">
        <v>1164</v>
      </c>
      <c r="C13">
        <v>0</v>
      </c>
      <c r="D13">
        <v>0</v>
      </c>
      <c r="E13">
        <v>0</v>
      </c>
    </row>
    <row r="14" spans="1:5" x14ac:dyDescent="0.25">
      <c r="A14" t="s">
        <v>1172</v>
      </c>
      <c r="B14" t="s">
        <v>1164</v>
      </c>
      <c r="C14">
        <v>0</v>
      </c>
      <c r="D14">
        <v>0</v>
      </c>
      <c r="E14">
        <v>0</v>
      </c>
    </row>
    <row r="15" spans="1:5" x14ac:dyDescent="0.25">
      <c r="A15" t="s">
        <v>921</v>
      </c>
      <c r="B15" t="s">
        <v>922</v>
      </c>
      <c r="C15" s="1">
        <v>5301.2</v>
      </c>
      <c r="D15" s="1">
        <v>5301.2</v>
      </c>
      <c r="E15">
        <v>0</v>
      </c>
    </row>
    <row r="16" spans="1:5" x14ac:dyDescent="0.25">
      <c r="A16" t="s">
        <v>923</v>
      </c>
      <c r="B16" t="s">
        <v>922</v>
      </c>
      <c r="C16" s="1">
        <v>5301.2</v>
      </c>
      <c r="D16" s="1">
        <v>5301.2</v>
      </c>
      <c r="E16">
        <v>0</v>
      </c>
    </row>
    <row r="17" spans="1:5" x14ac:dyDescent="0.25">
      <c r="A17" t="s">
        <v>924</v>
      </c>
      <c r="B17" t="s">
        <v>922</v>
      </c>
      <c r="C17" s="1">
        <v>5301.2</v>
      </c>
      <c r="D17" s="1">
        <v>5301.2</v>
      </c>
      <c r="E17">
        <v>0</v>
      </c>
    </row>
    <row r="18" spans="1:5" x14ac:dyDescent="0.25">
      <c r="A18" t="s">
        <v>925</v>
      </c>
      <c r="B18" t="s">
        <v>922</v>
      </c>
      <c r="C18" s="1">
        <v>5301.2</v>
      </c>
      <c r="D18" s="1">
        <v>5301.2</v>
      </c>
      <c r="E18">
        <v>0</v>
      </c>
    </row>
    <row r="19" spans="1:5" x14ac:dyDescent="0.25">
      <c r="A19" t="s">
        <v>926</v>
      </c>
      <c r="B19" t="s">
        <v>922</v>
      </c>
      <c r="C19" s="1">
        <v>5301.2</v>
      </c>
      <c r="D19" s="1">
        <v>5301.2</v>
      </c>
      <c r="E19">
        <v>0</v>
      </c>
    </row>
    <row r="20" spans="1:5" x14ac:dyDescent="0.25">
      <c r="A20" t="s">
        <v>927</v>
      </c>
      <c r="B20" t="s">
        <v>922</v>
      </c>
      <c r="C20" s="1">
        <v>5301.2</v>
      </c>
      <c r="D20" s="1">
        <v>5301.2</v>
      </c>
      <c r="E20">
        <v>0</v>
      </c>
    </row>
    <row r="21" spans="1:5" x14ac:dyDescent="0.25">
      <c r="A21" t="s">
        <v>928</v>
      </c>
      <c r="B21" t="s">
        <v>922</v>
      </c>
      <c r="C21">
        <v>0</v>
      </c>
      <c r="D21">
        <v>0</v>
      </c>
      <c r="E21">
        <v>0</v>
      </c>
    </row>
    <row r="22" spans="1:5" x14ac:dyDescent="0.25">
      <c r="A22" t="s">
        <v>929</v>
      </c>
      <c r="B22" t="s">
        <v>922</v>
      </c>
      <c r="C22" s="1">
        <v>5301.2</v>
      </c>
      <c r="D22" s="1">
        <v>5301.2</v>
      </c>
      <c r="E22">
        <v>0</v>
      </c>
    </row>
    <row r="23" spans="1:5" x14ac:dyDescent="0.25">
      <c r="A23" t="s">
        <v>930</v>
      </c>
      <c r="B23" t="s">
        <v>922</v>
      </c>
      <c r="C23" s="1">
        <v>10602.4</v>
      </c>
      <c r="D23" s="1">
        <v>10602.4</v>
      </c>
      <c r="E23">
        <v>0</v>
      </c>
    </row>
    <row r="24" spans="1:5" x14ac:dyDescent="0.25">
      <c r="A24" t="s">
        <v>931</v>
      </c>
      <c r="B24" t="s">
        <v>922</v>
      </c>
      <c r="C24" s="1">
        <v>5301.2</v>
      </c>
      <c r="D24" s="1">
        <v>5301.2</v>
      </c>
      <c r="E24">
        <v>0</v>
      </c>
    </row>
    <row r="25" spans="1:5" x14ac:dyDescent="0.25">
      <c r="A25" t="s">
        <v>932</v>
      </c>
      <c r="B25" t="s">
        <v>922</v>
      </c>
      <c r="C25" s="1">
        <v>5301.2</v>
      </c>
      <c r="D25" s="1">
        <v>5301.2</v>
      </c>
      <c r="E25">
        <v>0</v>
      </c>
    </row>
    <row r="26" spans="1:5" x14ac:dyDescent="0.25">
      <c r="A26" t="s">
        <v>933</v>
      </c>
      <c r="B26" t="s">
        <v>922</v>
      </c>
      <c r="C26" s="1">
        <v>5301.2</v>
      </c>
      <c r="D26" s="1">
        <v>5301.2</v>
      </c>
      <c r="E26">
        <v>0</v>
      </c>
    </row>
    <row r="27" spans="1:5" x14ac:dyDescent="0.25">
      <c r="A27" t="s">
        <v>934</v>
      </c>
      <c r="B27" t="s">
        <v>922</v>
      </c>
      <c r="C27" s="1">
        <v>5301.2</v>
      </c>
      <c r="D27" s="1">
        <v>5301.2</v>
      </c>
      <c r="E27">
        <v>0</v>
      </c>
    </row>
    <row r="28" spans="1:5" x14ac:dyDescent="0.25">
      <c r="A28" t="s">
        <v>935</v>
      </c>
      <c r="B28" t="s">
        <v>922</v>
      </c>
      <c r="C28" s="1">
        <v>5301.2</v>
      </c>
      <c r="D28" s="1">
        <v>5301.2</v>
      </c>
      <c r="E28">
        <v>0</v>
      </c>
    </row>
    <row r="29" spans="1:5" x14ac:dyDescent="0.25">
      <c r="A29" t="s">
        <v>936</v>
      </c>
      <c r="B29" t="s">
        <v>922</v>
      </c>
      <c r="C29" s="1">
        <v>5301.2</v>
      </c>
      <c r="D29" s="1">
        <v>5301.2</v>
      </c>
      <c r="E29">
        <v>0</v>
      </c>
    </row>
    <row r="30" spans="1:5" x14ac:dyDescent="0.25">
      <c r="A30" t="s">
        <v>937</v>
      </c>
      <c r="B30" t="s">
        <v>938</v>
      </c>
      <c r="C30" s="1">
        <v>4263</v>
      </c>
      <c r="D30" s="1">
        <v>4263</v>
      </c>
      <c r="E30">
        <v>0</v>
      </c>
    </row>
    <row r="31" spans="1:5" x14ac:dyDescent="0.25">
      <c r="A31" t="s">
        <v>939</v>
      </c>
      <c r="B31" t="s">
        <v>938</v>
      </c>
      <c r="C31" s="1">
        <v>4263</v>
      </c>
      <c r="D31" s="1">
        <v>4263</v>
      </c>
      <c r="E31">
        <v>0</v>
      </c>
    </row>
    <row r="32" spans="1:5" x14ac:dyDescent="0.25">
      <c r="A32" t="s">
        <v>940</v>
      </c>
      <c r="B32" t="s">
        <v>938</v>
      </c>
      <c r="C32" s="1">
        <v>4263</v>
      </c>
      <c r="D32" s="1">
        <v>4263</v>
      </c>
      <c r="E32">
        <v>0</v>
      </c>
    </row>
    <row r="33" spans="1:5" x14ac:dyDescent="0.25">
      <c r="A33" t="s">
        <v>941</v>
      </c>
      <c r="B33" t="s">
        <v>938</v>
      </c>
      <c r="C33" s="1">
        <v>4263</v>
      </c>
      <c r="D33" s="1">
        <v>4263</v>
      </c>
      <c r="E33">
        <v>0</v>
      </c>
    </row>
    <row r="34" spans="1:5" x14ac:dyDescent="0.25">
      <c r="A34" t="s">
        <v>942</v>
      </c>
      <c r="B34" t="s">
        <v>938</v>
      </c>
      <c r="C34" s="1">
        <v>4263</v>
      </c>
      <c r="D34" s="1">
        <v>4263</v>
      </c>
      <c r="E34">
        <v>0</v>
      </c>
    </row>
    <row r="35" spans="1:5" x14ac:dyDescent="0.25">
      <c r="A35" t="s">
        <v>943</v>
      </c>
      <c r="B35" t="s">
        <v>938</v>
      </c>
      <c r="C35" s="1">
        <v>4263</v>
      </c>
      <c r="D35" s="1">
        <v>4263</v>
      </c>
      <c r="E35">
        <v>0</v>
      </c>
    </row>
    <row r="36" spans="1:5" x14ac:dyDescent="0.25">
      <c r="A36" t="s">
        <v>944</v>
      </c>
      <c r="B36" t="s">
        <v>938</v>
      </c>
      <c r="C36" s="1">
        <v>4263</v>
      </c>
      <c r="D36" s="1">
        <v>4263</v>
      </c>
      <c r="E36">
        <v>0</v>
      </c>
    </row>
    <row r="37" spans="1:5" x14ac:dyDescent="0.25">
      <c r="A37" t="s">
        <v>945</v>
      </c>
      <c r="B37" t="s">
        <v>938</v>
      </c>
      <c r="C37" s="1">
        <v>4263</v>
      </c>
      <c r="D37" s="1">
        <v>4263</v>
      </c>
      <c r="E37">
        <v>0</v>
      </c>
    </row>
    <row r="38" spans="1:5" x14ac:dyDescent="0.25">
      <c r="A38" t="s">
        <v>946</v>
      </c>
      <c r="B38" t="s">
        <v>938</v>
      </c>
      <c r="C38" s="1">
        <v>4263</v>
      </c>
      <c r="D38" s="1">
        <v>4263</v>
      </c>
      <c r="E38">
        <v>0</v>
      </c>
    </row>
    <row r="39" spans="1:5" x14ac:dyDescent="0.25">
      <c r="A39" t="s">
        <v>947</v>
      </c>
      <c r="B39" t="s">
        <v>938</v>
      </c>
      <c r="C39" s="1">
        <v>4263</v>
      </c>
      <c r="D39" s="1">
        <v>4263</v>
      </c>
      <c r="E39">
        <v>0</v>
      </c>
    </row>
    <row r="40" spans="1:5" x14ac:dyDescent="0.25">
      <c r="A40" t="s">
        <v>948</v>
      </c>
      <c r="B40" t="s">
        <v>938</v>
      </c>
      <c r="C40" s="1">
        <v>4263</v>
      </c>
      <c r="D40" s="1">
        <v>4263</v>
      </c>
      <c r="E40">
        <v>0</v>
      </c>
    </row>
    <row r="41" spans="1:5" x14ac:dyDescent="0.25">
      <c r="A41" t="s">
        <v>949</v>
      </c>
      <c r="B41" t="s">
        <v>938</v>
      </c>
      <c r="C41" s="1">
        <v>4263</v>
      </c>
      <c r="D41" s="1">
        <v>4263</v>
      </c>
      <c r="E41">
        <v>0</v>
      </c>
    </row>
    <row r="42" spans="1:5" x14ac:dyDescent="0.25">
      <c r="A42" t="s">
        <v>950</v>
      </c>
      <c r="B42" t="s">
        <v>938</v>
      </c>
      <c r="C42" s="1">
        <v>4263</v>
      </c>
      <c r="D42" s="1">
        <v>4263</v>
      </c>
      <c r="E42">
        <v>0</v>
      </c>
    </row>
    <row r="43" spans="1:5" x14ac:dyDescent="0.25">
      <c r="A43" t="s">
        <v>951</v>
      </c>
      <c r="B43" t="s">
        <v>938</v>
      </c>
      <c r="C43" s="1">
        <v>4263</v>
      </c>
      <c r="D43" s="1">
        <v>4263</v>
      </c>
      <c r="E43">
        <v>0</v>
      </c>
    </row>
    <row r="44" spans="1:5" x14ac:dyDescent="0.25">
      <c r="A44" t="s">
        <v>952</v>
      </c>
      <c r="B44" t="s">
        <v>938</v>
      </c>
      <c r="C44" s="1">
        <v>4263</v>
      </c>
      <c r="D44" s="1">
        <v>4263</v>
      </c>
      <c r="E44">
        <v>0</v>
      </c>
    </row>
    <row r="45" spans="1:5" x14ac:dyDescent="0.25">
      <c r="A45" t="s">
        <v>953</v>
      </c>
      <c r="B45" t="s">
        <v>954</v>
      </c>
      <c r="C45" s="1">
        <v>60030</v>
      </c>
      <c r="D45" s="1">
        <v>60030</v>
      </c>
      <c r="E45">
        <v>0</v>
      </c>
    </row>
    <row r="46" spans="1:5" x14ac:dyDescent="0.25">
      <c r="A46" t="s">
        <v>955</v>
      </c>
      <c r="B46" t="s">
        <v>956</v>
      </c>
      <c r="C46" s="1">
        <v>38604.800000000003</v>
      </c>
      <c r="D46" s="1">
        <v>38604.800000000003</v>
      </c>
      <c r="E46">
        <v>0</v>
      </c>
    </row>
    <row r="47" spans="1:5" x14ac:dyDescent="0.25">
      <c r="A47" t="s">
        <v>957</v>
      </c>
      <c r="B47" t="s">
        <v>958</v>
      </c>
      <c r="C47" s="1">
        <v>40600</v>
      </c>
      <c r="D47" s="1">
        <v>40600</v>
      </c>
      <c r="E47">
        <v>0</v>
      </c>
    </row>
    <row r="48" spans="1:5" x14ac:dyDescent="0.25">
      <c r="A48" t="s">
        <v>959</v>
      </c>
      <c r="B48" t="s">
        <v>960</v>
      </c>
      <c r="C48" s="1">
        <v>91593.600000000006</v>
      </c>
      <c r="D48" s="1">
        <v>91593.600000000006</v>
      </c>
      <c r="E48">
        <v>0</v>
      </c>
    </row>
    <row r="49" spans="1:5" x14ac:dyDescent="0.25">
      <c r="A49" t="s">
        <v>961</v>
      </c>
      <c r="B49" t="s">
        <v>686</v>
      </c>
      <c r="C49" s="1">
        <v>46690</v>
      </c>
      <c r="D49" s="1">
        <v>46690</v>
      </c>
      <c r="E49">
        <v>0</v>
      </c>
    </row>
    <row r="50" spans="1:5" x14ac:dyDescent="0.25">
      <c r="A50" t="s">
        <v>962</v>
      </c>
      <c r="B50" t="s">
        <v>963</v>
      </c>
      <c r="C50" s="1">
        <v>14128.8</v>
      </c>
      <c r="D50" s="1">
        <v>14128.8</v>
      </c>
      <c r="E50">
        <v>0</v>
      </c>
    </row>
    <row r="51" spans="1:5" x14ac:dyDescent="0.25">
      <c r="A51" t="s">
        <v>964</v>
      </c>
      <c r="B51" t="s">
        <v>965</v>
      </c>
      <c r="C51" s="1">
        <v>77830.2</v>
      </c>
      <c r="D51" s="1">
        <v>77830.2</v>
      </c>
      <c r="E51">
        <v>0</v>
      </c>
    </row>
    <row r="52" spans="1:5" x14ac:dyDescent="0.25">
      <c r="A52" t="s">
        <v>966</v>
      </c>
      <c r="B52" t="s">
        <v>967</v>
      </c>
      <c r="C52" s="1">
        <v>30786.400000000001</v>
      </c>
      <c r="D52" s="1">
        <v>30786.400000000001</v>
      </c>
      <c r="E52">
        <v>0</v>
      </c>
    </row>
    <row r="53" spans="1:5" x14ac:dyDescent="0.25">
      <c r="A53" t="s">
        <v>968</v>
      </c>
      <c r="B53" t="s">
        <v>969</v>
      </c>
      <c r="C53" s="1">
        <v>50831.199999999997</v>
      </c>
      <c r="D53" s="1">
        <v>50831.199999999997</v>
      </c>
      <c r="E53">
        <v>0</v>
      </c>
    </row>
    <row r="54" spans="1:5" x14ac:dyDescent="0.25">
      <c r="A54" t="s">
        <v>970</v>
      </c>
      <c r="B54" t="s">
        <v>971</v>
      </c>
      <c r="C54" s="1">
        <v>37444.800000000003</v>
      </c>
      <c r="D54" s="1">
        <v>37444.800000000003</v>
      </c>
      <c r="E54">
        <v>0</v>
      </c>
    </row>
    <row r="55" spans="1:5" x14ac:dyDescent="0.25">
      <c r="A55" t="s">
        <v>972</v>
      </c>
      <c r="B55" t="s">
        <v>965</v>
      </c>
      <c r="C55" s="1">
        <v>35217.599999999999</v>
      </c>
      <c r="D55" s="1">
        <v>35217.599999999999</v>
      </c>
      <c r="E55">
        <v>0</v>
      </c>
    </row>
    <row r="56" spans="1:5" x14ac:dyDescent="0.25">
      <c r="A56" t="s">
        <v>1173</v>
      </c>
      <c r="B56" t="s">
        <v>1174</v>
      </c>
      <c r="C56" s="1">
        <v>9860</v>
      </c>
      <c r="D56" s="1">
        <v>9860</v>
      </c>
      <c r="E56">
        <v>0</v>
      </c>
    </row>
    <row r="57" spans="1:5" x14ac:dyDescent="0.25">
      <c r="A57" t="s">
        <v>1175</v>
      </c>
      <c r="B57" t="s">
        <v>1176</v>
      </c>
      <c r="C57" s="1">
        <v>5872</v>
      </c>
      <c r="D57" s="1">
        <v>5872</v>
      </c>
      <c r="E57">
        <v>0</v>
      </c>
    </row>
    <row r="58" spans="1:5" x14ac:dyDescent="0.25">
      <c r="A58" t="s">
        <v>1177</v>
      </c>
      <c r="B58" t="s">
        <v>1178</v>
      </c>
      <c r="C58" s="1">
        <v>4988</v>
      </c>
      <c r="D58" s="1">
        <v>4988</v>
      </c>
      <c r="E58">
        <v>0</v>
      </c>
    </row>
    <row r="59" spans="1:5" x14ac:dyDescent="0.25">
      <c r="A59" t="s">
        <v>1179</v>
      </c>
      <c r="B59" t="s">
        <v>1180</v>
      </c>
      <c r="C59" s="1">
        <v>1057923.3500000001</v>
      </c>
      <c r="D59" s="1">
        <v>1084464.23</v>
      </c>
      <c r="E59" s="1">
        <v>26540.880000000001</v>
      </c>
    </row>
    <row r="60" spans="1:5" x14ac:dyDescent="0.25">
      <c r="A60" t="s">
        <v>1181</v>
      </c>
      <c r="B60" t="s">
        <v>1182</v>
      </c>
      <c r="C60" s="1">
        <v>20563037.640000001</v>
      </c>
      <c r="D60" s="1">
        <v>22812281.43</v>
      </c>
      <c r="E60" s="1">
        <v>2249243.79</v>
      </c>
    </row>
    <row r="61" spans="1:5" x14ac:dyDescent="0.25">
      <c r="A61" t="s">
        <v>973</v>
      </c>
      <c r="B61" t="s">
        <v>974</v>
      </c>
      <c r="C61" s="1">
        <v>17246.8</v>
      </c>
      <c r="D61" s="1">
        <v>17246.8</v>
      </c>
      <c r="E61">
        <v>0</v>
      </c>
    </row>
    <row r="62" spans="1:5" x14ac:dyDescent="0.25">
      <c r="A62" t="s">
        <v>975</v>
      </c>
      <c r="B62" t="s">
        <v>974</v>
      </c>
      <c r="C62" s="1">
        <v>19999</v>
      </c>
      <c r="D62" s="1">
        <v>19999</v>
      </c>
      <c r="E62">
        <v>0</v>
      </c>
    </row>
    <row r="63" spans="1:5" x14ac:dyDescent="0.25">
      <c r="A63" t="s">
        <v>976</v>
      </c>
      <c r="B63" t="s">
        <v>974</v>
      </c>
      <c r="C63" s="1">
        <v>15000</v>
      </c>
      <c r="D63" s="1">
        <v>15000</v>
      </c>
      <c r="E63">
        <v>0</v>
      </c>
    </row>
    <row r="64" spans="1:5" x14ac:dyDescent="0.25">
      <c r="A64" t="s">
        <v>977</v>
      </c>
      <c r="B64" t="s">
        <v>978</v>
      </c>
      <c r="C64" s="1">
        <v>232000</v>
      </c>
      <c r="D64" s="1">
        <v>232000</v>
      </c>
      <c r="E64">
        <v>0</v>
      </c>
    </row>
    <row r="65" spans="1:5" x14ac:dyDescent="0.25">
      <c r="A65" t="s">
        <v>979</v>
      </c>
      <c r="B65" t="s">
        <v>974</v>
      </c>
      <c r="C65" s="1">
        <v>17246</v>
      </c>
      <c r="D65" s="1">
        <v>17246</v>
      </c>
      <c r="E65">
        <v>0</v>
      </c>
    </row>
    <row r="66" spans="1:5" x14ac:dyDescent="0.25">
      <c r="A66" t="s">
        <v>1183</v>
      </c>
      <c r="B66" t="s">
        <v>1184</v>
      </c>
      <c r="C66">
        <v>0</v>
      </c>
      <c r="D66">
        <v>0</v>
      </c>
      <c r="E66">
        <v>0</v>
      </c>
    </row>
    <row r="67" spans="1:5" x14ac:dyDescent="0.25">
      <c r="A67" t="s">
        <v>1185</v>
      </c>
      <c r="B67" t="s">
        <v>1184</v>
      </c>
      <c r="C67">
        <v>0</v>
      </c>
      <c r="D67">
        <v>0</v>
      </c>
      <c r="E67">
        <v>0</v>
      </c>
    </row>
    <row r="68" spans="1:5" x14ac:dyDescent="0.25">
      <c r="A68" t="s">
        <v>1186</v>
      </c>
      <c r="B68" t="s">
        <v>1184</v>
      </c>
      <c r="C68">
        <v>0</v>
      </c>
      <c r="D68">
        <v>0</v>
      </c>
      <c r="E68">
        <v>0</v>
      </c>
    </row>
    <row r="69" spans="1:5" x14ac:dyDescent="0.25">
      <c r="A69" t="s">
        <v>1187</v>
      </c>
      <c r="B69" t="s">
        <v>1184</v>
      </c>
      <c r="C69">
        <v>0</v>
      </c>
      <c r="D69">
        <v>0</v>
      </c>
      <c r="E69">
        <v>0</v>
      </c>
    </row>
    <row r="70" spans="1:5" x14ac:dyDescent="0.25">
      <c r="A70" t="s">
        <v>1188</v>
      </c>
      <c r="B70" t="s">
        <v>1184</v>
      </c>
      <c r="C70">
        <v>0</v>
      </c>
      <c r="D70">
        <v>0</v>
      </c>
      <c r="E70">
        <v>0</v>
      </c>
    </row>
    <row r="71" spans="1:5" x14ac:dyDescent="0.25">
      <c r="A71" t="s">
        <v>1189</v>
      </c>
      <c r="B71" t="s">
        <v>1184</v>
      </c>
      <c r="C71">
        <v>0</v>
      </c>
      <c r="D71">
        <v>0</v>
      </c>
      <c r="E71">
        <v>0</v>
      </c>
    </row>
    <row r="72" spans="1:5" x14ac:dyDescent="0.25">
      <c r="A72" t="s">
        <v>1190</v>
      </c>
      <c r="B72" t="s">
        <v>1184</v>
      </c>
      <c r="C72">
        <v>0</v>
      </c>
      <c r="D72">
        <v>0</v>
      </c>
      <c r="E72">
        <v>0</v>
      </c>
    </row>
    <row r="73" spans="1:5" x14ac:dyDescent="0.25">
      <c r="A73" t="s">
        <v>1191</v>
      </c>
      <c r="B73" t="s">
        <v>1184</v>
      </c>
      <c r="C73">
        <v>0</v>
      </c>
      <c r="D73">
        <v>0</v>
      </c>
      <c r="E73">
        <v>0</v>
      </c>
    </row>
    <row r="74" spans="1:5" x14ac:dyDescent="0.25">
      <c r="A74" t="s">
        <v>1192</v>
      </c>
      <c r="B74" t="s">
        <v>1184</v>
      </c>
      <c r="C74">
        <v>0</v>
      </c>
      <c r="D74">
        <v>0</v>
      </c>
      <c r="E74">
        <v>0</v>
      </c>
    </row>
    <row r="75" spans="1:5" x14ac:dyDescent="0.25">
      <c r="A75" t="s">
        <v>1193</v>
      </c>
      <c r="B75" t="s">
        <v>1184</v>
      </c>
      <c r="C75">
        <v>0</v>
      </c>
      <c r="D75">
        <v>0</v>
      </c>
      <c r="E75">
        <v>0</v>
      </c>
    </row>
    <row r="76" spans="1:5" x14ac:dyDescent="0.25">
      <c r="A76" t="s">
        <v>1194</v>
      </c>
      <c r="B76" t="s">
        <v>1184</v>
      </c>
      <c r="C76">
        <v>0</v>
      </c>
      <c r="D76">
        <v>0</v>
      </c>
      <c r="E76">
        <v>0</v>
      </c>
    </row>
    <row r="77" spans="1:5" x14ac:dyDescent="0.25">
      <c r="A77" t="s">
        <v>1195</v>
      </c>
      <c r="B77" t="s">
        <v>1184</v>
      </c>
      <c r="C77">
        <v>0</v>
      </c>
      <c r="D77">
        <v>0</v>
      </c>
      <c r="E77">
        <v>0</v>
      </c>
    </row>
    <row r="78" spans="1:5" x14ac:dyDescent="0.25">
      <c r="A78" t="s">
        <v>1196</v>
      </c>
      <c r="B78" t="s">
        <v>1184</v>
      </c>
      <c r="C78">
        <v>0</v>
      </c>
      <c r="D78">
        <v>0</v>
      </c>
      <c r="E78">
        <v>0</v>
      </c>
    </row>
    <row r="79" spans="1:5" x14ac:dyDescent="0.25">
      <c r="A79" t="s">
        <v>1197</v>
      </c>
      <c r="B79" t="s">
        <v>1184</v>
      </c>
      <c r="C79">
        <v>0</v>
      </c>
      <c r="D79">
        <v>0</v>
      </c>
      <c r="E79">
        <v>0</v>
      </c>
    </row>
    <row r="80" spans="1:5" x14ac:dyDescent="0.25">
      <c r="A80" t="s">
        <v>1198</v>
      </c>
      <c r="B80" t="s">
        <v>1184</v>
      </c>
      <c r="C80">
        <v>0</v>
      </c>
      <c r="D80">
        <v>0</v>
      </c>
      <c r="E80">
        <v>0</v>
      </c>
    </row>
    <row r="81" spans="1:5" x14ac:dyDescent="0.25">
      <c r="A81" t="s">
        <v>1199</v>
      </c>
      <c r="B81" t="s">
        <v>1184</v>
      </c>
      <c r="C81">
        <v>0</v>
      </c>
      <c r="D81">
        <v>0</v>
      </c>
      <c r="E81">
        <v>0</v>
      </c>
    </row>
    <row r="82" spans="1:5" x14ac:dyDescent="0.25">
      <c r="A82" t="s">
        <v>1200</v>
      </c>
      <c r="B82" t="s">
        <v>1184</v>
      </c>
      <c r="C82">
        <v>0</v>
      </c>
      <c r="D82">
        <v>0</v>
      </c>
      <c r="E82">
        <v>0</v>
      </c>
    </row>
    <row r="83" spans="1:5" x14ac:dyDescent="0.25">
      <c r="A83" t="s">
        <v>1201</v>
      </c>
      <c r="B83" t="s">
        <v>1184</v>
      </c>
      <c r="C83">
        <v>0</v>
      </c>
      <c r="D83">
        <v>0</v>
      </c>
      <c r="E83">
        <v>0</v>
      </c>
    </row>
    <row r="84" spans="1:5" x14ac:dyDescent="0.25">
      <c r="A84" t="s">
        <v>1202</v>
      </c>
      <c r="B84" t="s">
        <v>1184</v>
      </c>
      <c r="C84">
        <v>0</v>
      </c>
      <c r="D84">
        <v>0</v>
      </c>
      <c r="E84">
        <v>0</v>
      </c>
    </row>
    <row r="85" spans="1:5" x14ac:dyDescent="0.25">
      <c r="A85" t="s">
        <v>1203</v>
      </c>
      <c r="B85" t="s">
        <v>1184</v>
      </c>
      <c r="C85">
        <v>0</v>
      </c>
      <c r="D85">
        <v>0</v>
      </c>
      <c r="E85">
        <v>0</v>
      </c>
    </row>
    <row r="86" spans="1:5" x14ac:dyDescent="0.25">
      <c r="A86" t="s">
        <v>1204</v>
      </c>
      <c r="B86" t="s">
        <v>1184</v>
      </c>
      <c r="C86">
        <v>0</v>
      </c>
      <c r="D86">
        <v>0</v>
      </c>
      <c r="E86">
        <v>0</v>
      </c>
    </row>
    <row r="87" spans="1:5" x14ac:dyDescent="0.25">
      <c r="A87" t="s">
        <v>1205</v>
      </c>
      <c r="B87" t="s">
        <v>1184</v>
      </c>
      <c r="C87">
        <v>0</v>
      </c>
      <c r="D87">
        <v>0</v>
      </c>
      <c r="E87">
        <v>0</v>
      </c>
    </row>
    <row r="88" spans="1:5" x14ac:dyDescent="0.25">
      <c r="A88" t="s">
        <v>1206</v>
      </c>
      <c r="B88" t="s">
        <v>1184</v>
      </c>
      <c r="C88">
        <v>0</v>
      </c>
      <c r="D88">
        <v>0</v>
      </c>
      <c r="E88">
        <v>0</v>
      </c>
    </row>
    <row r="89" spans="1:5" x14ac:dyDescent="0.25">
      <c r="A89" t="s">
        <v>980</v>
      </c>
      <c r="B89" t="s">
        <v>974</v>
      </c>
      <c r="C89" s="1">
        <v>34116.47</v>
      </c>
      <c r="D89" s="1">
        <v>34116.47</v>
      </c>
      <c r="E89">
        <v>0</v>
      </c>
    </row>
    <row r="90" spans="1:5" x14ac:dyDescent="0.25">
      <c r="A90" t="s">
        <v>981</v>
      </c>
      <c r="B90" t="s">
        <v>974</v>
      </c>
      <c r="C90" s="1">
        <v>34116.47</v>
      </c>
      <c r="D90" s="1">
        <v>34116.47</v>
      </c>
      <c r="E90">
        <v>0</v>
      </c>
    </row>
    <row r="91" spans="1:5" x14ac:dyDescent="0.25">
      <c r="A91" t="s">
        <v>982</v>
      </c>
      <c r="B91" t="s">
        <v>974</v>
      </c>
      <c r="C91" s="1">
        <v>15516.69</v>
      </c>
      <c r="D91" s="1">
        <v>15516.69</v>
      </c>
      <c r="E91">
        <v>0</v>
      </c>
    </row>
    <row r="92" spans="1:5" x14ac:dyDescent="0.25">
      <c r="A92" t="s">
        <v>983</v>
      </c>
      <c r="B92" t="s">
        <v>974</v>
      </c>
      <c r="C92" s="1">
        <v>18444</v>
      </c>
      <c r="D92" s="1">
        <v>18444</v>
      </c>
      <c r="E92">
        <v>0</v>
      </c>
    </row>
    <row r="93" spans="1:5" x14ac:dyDescent="0.25">
      <c r="A93" t="s">
        <v>1207</v>
      </c>
      <c r="B93" t="s">
        <v>1184</v>
      </c>
      <c r="C93">
        <v>0</v>
      </c>
      <c r="D93">
        <v>0</v>
      </c>
      <c r="E93">
        <v>0</v>
      </c>
    </row>
    <row r="94" spans="1:5" x14ac:dyDescent="0.25">
      <c r="A94" t="s">
        <v>1208</v>
      </c>
      <c r="B94" t="s">
        <v>1184</v>
      </c>
      <c r="C94">
        <v>0</v>
      </c>
      <c r="D94">
        <v>0</v>
      </c>
      <c r="E94">
        <v>0</v>
      </c>
    </row>
    <row r="95" spans="1:5" x14ac:dyDescent="0.25">
      <c r="A95" t="s">
        <v>1209</v>
      </c>
      <c r="B95" t="s">
        <v>1184</v>
      </c>
      <c r="C95">
        <v>0</v>
      </c>
      <c r="D95">
        <v>0</v>
      </c>
      <c r="E95">
        <v>0</v>
      </c>
    </row>
    <row r="96" spans="1:5" x14ac:dyDescent="0.25">
      <c r="A96" t="s">
        <v>984</v>
      </c>
      <c r="B96" t="s">
        <v>985</v>
      </c>
      <c r="C96" s="1">
        <v>12536.12</v>
      </c>
      <c r="D96" s="1">
        <v>12536.12</v>
      </c>
      <c r="E96">
        <v>0</v>
      </c>
    </row>
    <row r="97" spans="1:5" x14ac:dyDescent="0.25">
      <c r="A97" t="s">
        <v>986</v>
      </c>
      <c r="B97" t="s">
        <v>987</v>
      </c>
      <c r="C97" s="1">
        <v>18320.46</v>
      </c>
      <c r="D97" s="1">
        <v>18320.46</v>
      </c>
      <c r="E97">
        <v>0</v>
      </c>
    </row>
    <row r="98" spans="1:5" x14ac:dyDescent="0.25">
      <c r="A98" t="s">
        <v>988</v>
      </c>
      <c r="B98" t="s">
        <v>987</v>
      </c>
      <c r="C98" s="1">
        <v>18320.46</v>
      </c>
      <c r="D98" s="1">
        <v>18320.46</v>
      </c>
      <c r="E98">
        <v>0</v>
      </c>
    </row>
    <row r="99" spans="1:5" x14ac:dyDescent="0.25">
      <c r="A99" t="s">
        <v>989</v>
      </c>
      <c r="B99" t="s">
        <v>987</v>
      </c>
      <c r="C99" s="1">
        <v>18320.46</v>
      </c>
      <c r="D99" s="1">
        <v>18320.46</v>
      </c>
      <c r="E99">
        <v>0</v>
      </c>
    </row>
    <row r="100" spans="1:5" x14ac:dyDescent="0.25">
      <c r="A100" t="s">
        <v>990</v>
      </c>
      <c r="B100" t="s">
        <v>987</v>
      </c>
      <c r="C100" s="1">
        <v>18320.46</v>
      </c>
      <c r="D100" s="1">
        <v>18320.46</v>
      </c>
      <c r="E100">
        <v>0</v>
      </c>
    </row>
    <row r="101" spans="1:5" x14ac:dyDescent="0.25">
      <c r="A101" t="s">
        <v>991</v>
      </c>
      <c r="B101" t="s">
        <v>987</v>
      </c>
      <c r="C101" s="1">
        <v>18320.46</v>
      </c>
      <c r="D101" s="1">
        <v>18320.46</v>
      </c>
      <c r="E101">
        <v>0</v>
      </c>
    </row>
    <row r="102" spans="1:5" x14ac:dyDescent="0.25">
      <c r="A102" t="s">
        <v>992</v>
      </c>
      <c r="B102" t="s">
        <v>993</v>
      </c>
      <c r="C102" s="1">
        <v>6888.25</v>
      </c>
      <c r="D102" s="1">
        <v>6888.25</v>
      </c>
      <c r="E102">
        <v>0</v>
      </c>
    </row>
    <row r="103" spans="1:5" x14ac:dyDescent="0.25">
      <c r="A103" t="s">
        <v>994</v>
      </c>
      <c r="B103" t="s">
        <v>993</v>
      </c>
      <c r="C103" s="1">
        <v>14997.51</v>
      </c>
      <c r="D103" s="1">
        <v>14997.51</v>
      </c>
      <c r="E103">
        <v>0</v>
      </c>
    </row>
    <row r="104" spans="1:5" x14ac:dyDescent="0.25">
      <c r="A104" t="s">
        <v>995</v>
      </c>
      <c r="B104" t="s">
        <v>996</v>
      </c>
      <c r="C104" s="1">
        <v>38536.160000000003</v>
      </c>
      <c r="D104" s="1">
        <v>38536.160000000003</v>
      </c>
      <c r="E104">
        <v>0</v>
      </c>
    </row>
    <row r="105" spans="1:5" x14ac:dyDescent="0.25">
      <c r="A105" t="s">
        <v>997</v>
      </c>
      <c r="B105" t="s">
        <v>998</v>
      </c>
      <c r="C105" s="1">
        <v>87358.080000000002</v>
      </c>
      <c r="D105" s="1">
        <v>87358.080000000002</v>
      </c>
      <c r="E105">
        <v>0</v>
      </c>
    </row>
    <row r="106" spans="1:5" x14ac:dyDescent="0.25">
      <c r="A106" t="s">
        <v>999</v>
      </c>
      <c r="B106" t="s">
        <v>998</v>
      </c>
      <c r="C106" s="1">
        <v>75254.45</v>
      </c>
      <c r="D106" s="1">
        <v>75254.45</v>
      </c>
      <c r="E106">
        <v>0</v>
      </c>
    </row>
    <row r="107" spans="1:5" x14ac:dyDescent="0.25">
      <c r="A107" t="s">
        <v>1000</v>
      </c>
      <c r="B107" t="s">
        <v>1001</v>
      </c>
      <c r="C107" s="1">
        <v>82494.649999999994</v>
      </c>
      <c r="D107" s="1">
        <v>82494.649999999994</v>
      </c>
      <c r="E107">
        <v>0</v>
      </c>
    </row>
    <row r="108" spans="1:5" x14ac:dyDescent="0.25">
      <c r="A108" t="s">
        <v>1002</v>
      </c>
      <c r="B108" t="s">
        <v>1001</v>
      </c>
      <c r="C108" s="1">
        <v>82494.649999999994</v>
      </c>
      <c r="D108" s="1">
        <v>82494.649999999994</v>
      </c>
      <c r="E108">
        <v>0</v>
      </c>
    </row>
    <row r="109" spans="1:5" x14ac:dyDescent="0.25">
      <c r="A109" t="s">
        <v>1003</v>
      </c>
      <c r="B109" t="s">
        <v>1001</v>
      </c>
      <c r="C109" s="1">
        <v>82494.649999999994</v>
      </c>
      <c r="D109" s="1">
        <v>82494.649999999994</v>
      </c>
      <c r="E109">
        <v>0</v>
      </c>
    </row>
    <row r="110" spans="1:5" x14ac:dyDescent="0.25">
      <c r="A110" t="s">
        <v>1004</v>
      </c>
      <c r="B110" t="s">
        <v>1001</v>
      </c>
      <c r="C110" s="1">
        <v>82494.649999999994</v>
      </c>
      <c r="D110" s="1">
        <v>82494.649999999994</v>
      </c>
      <c r="E110">
        <v>0</v>
      </c>
    </row>
    <row r="111" spans="1:5" x14ac:dyDescent="0.25">
      <c r="A111" t="s">
        <v>1005</v>
      </c>
      <c r="B111" t="s">
        <v>1001</v>
      </c>
      <c r="C111" s="1">
        <v>82494.649999999994</v>
      </c>
      <c r="D111" s="1">
        <v>82494.649999999994</v>
      </c>
      <c r="E111">
        <v>0</v>
      </c>
    </row>
    <row r="112" spans="1:5" x14ac:dyDescent="0.25">
      <c r="A112" t="s">
        <v>1006</v>
      </c>
      <c r="B112" t="s">
        <v>1001</v>
      </c>
      <c r="C112" s="1">
        <v>82494.649999999994</v>
      </c>
      <c r="D112" s="1">
        <v>82494.649999999994</v>
      </c>
      <c r="E112">
        <v>0</v>
      </c>
    </row>
    <row r="113" spans="1:5" x14ac:dyDescent="0.25">
      <c r="A113" t="s">
        <v>1007</v>
      </c>
      <c r="B113" t="s">
        <v>1001</v>
      </c>
      <c r="C113" s="1">
        <v>82494.649999999994</v>
      </c>
      <c r="D113" s="1">
        <v>82494.649999999994</v>
      </c>
      <c r="E113">
        <v>0</v>
      </c>
    </row>
    <row r="114" spans="1:5" x14ac:dyDescent="0.25">
      <c r="A114" t="s">
        <v>1008</v>
      </c>
      <c r="B114" t="s">
        <v>1001</v>
      </c>
      <c r="C114" s="1">
        <v>82494.649999999994</v>
      </c>
      <c r="D114" s="1">
        <v>82494.649999999994</v>
      </c>
      <c r="E114">
        <v>0</v>
      </c>
    </row>
    <row r="115" spans="1:5" x14ac:dyDescent="0.25">
      <c r="A115" t="s">
        <v>1009</v>
      </c>
      <c r="B115" t="s">
        <v>1001</v>
      </c>
      <c r="C115" s="1">
        <v>82494.649999999994</v>
      </c>
      <c r="D115" s="1">
        <v>82494.649999999994</v>
      </c>
      <c r="E115">
        <v>0</v>
      </c>
    </row>
    <row r="116" spans="1:5" x14ac:dyDescent="0.25">
      <c r="A116" t="s">
        <v>1010</v>
      </c>
      <c r="B116" t="s">
        <v>1001</v>
      </c>
      <c r="C116" s="1">
        <v>82494.649999999994</v>
      </c>
      <c r="D116" s="1">
        <v>82494.649999999994</v>
      </c>
      <c r="E116">
        <v>0</v>
      </c>
    </row>
    <row r="117" spans="1:5" x14ac:dyDescent="0.25">
      <c r="A117" t="s">
        <v>1011</v>
      </c>
      <c r="B117" t="s">
        <v>1001</v>
      </c>
      <c r="C117" s="1">
        <v>82494.649999999994</v>
      </c>
      <c r="D117" s="1">
        <v>82494.649999999994</v>
      </c>
      <c r="E117">
        <v>0</v>
      </c>
    </row>
    <row r="118" spans="1:5" x14ac:dyDescent="0.25">
      <c r="A118" t="s">
        <v>1012</v>
      </c>
      <c r="B118" t="s">
        <v>1001</v>
      </c>
      <c r="C118" s="1">
        <v>82494.649999999994</v>
      </c>
      <c r="D118" s="1">
        <v>82494.649999999994</v>
      </c>
      <c r="E118">
        <v>0</v>
      </c>
    </row>
    <row r="119" spans="1:5" x14ac:dyDescent="0.25">
      <c r="A119" t="s">
        <v>1013</v>
      </c>
      <c r="B119" t="s">
        <v>1001</v>
      </c>
      <c r="C119" s="1">
        <v>82494.649999999994</v>
      </c>
      <c r="D119" s="1">
        <v>82494.649999999994</v>
      </c>
      <c r="E119">
        <v>0</v>
      </c>
    </row>
    <row r="120" spans="1:5" x14ac:dyDescent="0.25">
      <c r="A120" t="s">
        <v>1014</v>
      </c>
      <c r="B120" t="s">
        <v>1001</v>
      </c>
      <c r="C120" s="1">
        <v>82494.649999999994</v>
      </c>
      <c r="D120" s="1">
        <v>82494.649999999994</v>
      </c>
      <c r="E120">
        <v>0</v>
      </c>
    </row>
    <row r="121" spans="1:5" x14ac:dyDescent="0.25">
      <c r="A121" t="s">
        <v>1015</v>
      </c>
      <c r="B121" t="s">
        <v>1001</v>
      </c>
      <c r="C121" s="1">
        <v>82494.649999999994</v>
      </c>
      <c r="D121" s="1">
        <v>82494.649999999994</v>
      </c>
      <c r="E121">
        <v>0</v>
      </c>
    </row>
    <row r="122" spans="1:5" x14ac:dyDescent="0.25">
      <c r="A122" t="s">
        <v>1016</v>
      </c>
      <c r="B122" t="s">
        <v>996</v>
      </c>
      <c r="C122" s="1">
        <v>24166.66</v>
      </c>
      <c r="D122" s="1">
        <v>24166.66</v>
      </c>
      <c r="E122">
        <v>0</v>
      </c>
    </row>
    <row r="123" spans="1:5" x14ac:dyDescent="0.25">
      <c r="A123" t="s">
        <v>1017</v>
      </c>
      <c r="B123" t="s">
        <v>1018</v>
      </c>
      <c r="C123" s="1">
        <v>46449.51</v>
      </c>
      <c r="D123" s="1">
        <v>46449.51</v>
      </c>
      <c r="E123">
        <v>0</v>
      </c>
    </row>
    <row r="124" spans="1:5" x14ac:dyDescent="0.25">
      <c r="A124" t="s">
        <v>1019</v>
      </c>
      <c r="B124" t="s">
        <v>1018</v>
      </c>
      <c r="C124" s="1">
        <v>15188.24</v>
      </c>
      <c r="D124" s="1">
        <v>15188.24</v>
      </c>
      <c r="E124">
        <v>0</v>
      </c>
    </row>
    <row r="125" spans="1:5" x14ac:dyDescent="0.25">
      <c r="A125" t="s">
        <v>1020</v>
      </c>
      <c r="B125" t="s">
        <v>1018</v>
      </c>
      <c r="C125" s="1">
        <v>15188.24</v>
      </c>
      <c r="D125" s="1">
        <v>15188.24</v>
      </c>
      <c r="E125">
        <v>0</v>
      </c>
    </row>
    <row r="126" spans="1:5" x14ac:dyDescent="0.25">
      <c r="A126" t="s">
        <v>1021</v>
      </c>
      <c r="B126" t="s">
        <v>993</v>
      </c>
      <c r="C126" s="1">
        <v>10000</v>
      </c>
      <c r="D126" s="1">
        <v>10000</v>
      </c>
      <c r="E126">
        <v>0</v>
      </c>
    </row>
    <row r="127" spans="1:5" x14ac:dyDescent="0.25">
      <c r="A127" t="s">
        <v>1022</v>
      </c>
      <c r="B127" t="s">
        <v>1023</v>
      </c>
      <c r="C127" s="1">
        <v>16579.88</v>
      </c>
      <c r="D127" s="1">
        <v>16579.88</v>
      </c>
      <c r="E127">
        <v>0</v>
      </c>
    </row>
    <row r="128" spans="1:5" x14ac:dyDescent="0.25">
      <c r="A128" t="s">
        <v>1024</v>
      </c>
      <c r="B128" t="s">
        <v>993</v>
      </c>
      <c r="C128" s="1">
        <v>16246.96</v>
      </c>
      <c r="D128" s="1">
        <v>16246.96</v>
      </c>
      <c r="E128">
        <v>0</v>
      </c>
    </row>
    <row r="129" spans="1:5" x14ac:dyDescent="0.25">
      <c r="A129" t="s">
        <v>1025</v>
      </c>
      <c r="B129" t="s">
        <v>1026</v>
      </c>
      <c r="C129" s="1">
        <v>13224</v>
      </c>
      <c r="D129" s="1">
        <v>13224</v>
      </c>
      <c r="E129">
        <v>0</v>
      </c>
    </row>
    <row r="130" spans="1:5" x14ac:dyDescent="0.25">
      <c r="A130" t="s">
        <v>1210</v>
      </c>
      <c r="B130" t="s">
        <v>974</v>
      </c>
      <c r="C130" s="1">
        <v>20000</v>
      </c>
      <c r="D130" s="1">
        <v>20000</v>
      </c>
      <c r="E130">
        <v>0</v>
      </c>
    </row>
    <row r="131" spans="1:5" x14ac:dyDescent="0.25">
      <c r="A131" t="s">
        <v>1211</v>
      </c>
      <c r="B131" t="s">
        <v>1212</v>
      </c>
      <c r="C131" s="1">
        <v>3800</v>
      </c>
      <c r="D131" s="1">
        <v>3800</v>
      </c>
      <c r="E131">
        <v>0</v>
      </c>
    </row>
    <row r="132" spans="1:5" x14ac:dyDescent="0.25">
      <c r="A132" t="s">
        <v>1213</v>
      </c>
      <c r="B132" t="s">
        <v>974</v>
      </c>
      <c r="C132" s="1">
        <v>21000</v>
      </c>
      <c r="D132" s="1">
        <v>21000</v>
      </c>
      <c r="E132">
        <v>0</v>
      </c>
    </row>
    <row r="133" spans="1:5" x14ac:dyDescent="0.25">
      <c r="A133" t="s">
        <v>1214</v>
      </c>
      <c r="B133" t="s">
        <v>993</v>
      </c>
      <c r="C133" s="1">
        <v>4000</v>
      </c>
      <c r="D133" s="1">
        <v>4000</v>
      </c>
      <c r="E133">
        <v>0</v>
      </c>
    </row>
    <row r="134" spans="1:5" x14ac:dyDescent="0.25">
      <c r="A134" t="s">
        <v>1215</v>
      </c>
      <c r="B134" t="s">
        <v>1216</v>
      </c>
      <c r="C134" s="1">
        <v>5955.44</v>
      </c>
      <c r="D134" s="1">
        <v>5955.44</v>
      </c>
      <c r="E134">
        <v>0</v>
      </c>
    </row>
    <row r="135" spans="1:5" x14ac:dyDescent="0.25">
      <c r="A135" t="s">
        <v>1217</v>
      </c>
      <c r="B135" t="s">
        <v>1216</v>
      </c>
      <c r="C135" s="1">
        <v>6233.84</v>
      </c>
      <c r="D135" s="1">
        <v>6233.84</v>
      </c>
      <c r="E135">
        <v>0</v>
      </c>
    </row>
    <row r="136" spans="1:5" x14ac:dyDescent="0.25">
      <c r="A136" t="s">
        <v>1218</v>
      </c>
      <c r="B136" t="s">
        <v>974</v>
      </c>
      <c r="C136" s="1">
        <v>27597</v>
      </c>
      <c r="D136" s="1">
        <v>27597</v>
      </c>
      <c r="E136">
        <v>0</v>
      </c>
    </row>
    <row r="137" spans="1:5" x14ac:dyDescent="0.25">
      <c r="A137" t="s">
        <v>1219</v>
      </c>
      <c r="B137" t="s">
        <v>1216</v>
      </c>
      <c r="C137" s="1">
        <v>6247.76</v>
      </c>
      <c r="D137" s="1">
        <v>6247.76</v>
      </c>
      <c r="E137">
        <v>0</v>
      </c>
    </row>
    <row r="138" spans="1:5" x14ac:dyDescent="0.25">
      <c r="A138" t="s">
        <v>1220</v>
      </c>
      <c r="B138" t="s">
        <v>1018</v>
      </c>
      <c r="C138" s="1">
        <v>3770</v>
      </c>
      <c r="D138" s="1">
        <v>3770</v>
      </c>
      <c r="E138">
        <v>0</v>
      </c>
    </row>
    <row r="139" spans="1:5" x14ac:dyDescent="0.25">
      <c r="A139" t="s">
        <v>1221</v>
      </c>
      <c r="B139" t="s">
        <v>993</v>
      </c>
      <c r="C139" s="1">
        <v>12446.8</v>
      </c>
      <c r="D139" s="1">
        <v>12446.8</v>
      </c>
      <c r="E139">
        <v>0</v>
      </c>
    </row>
    <row r="140" spans="1:5" x14ac:dyDescent="0.25">
      <c r="A140" t="s">
        <v>1222</v>
      </c>
      <c r="B140" t="s">
        <v>1223</v>
      </c>
      <c r="C140" s="1">
        <v>1909195.12</v>
      </c>
      <c r="D140" s="1">
        <v>2066847.96</v>
      </c>
      <c r="E140" s="1">
        <v>157652.84</v>
      </c>
    </row>
    <row r="141" spans="1:5" x14ac:dyDescent="0.25">
      <c r="A141" t="s">
        <v>1224</v>
      </c>
      <c r="B141" t="s">
        <v>993</v>
      </c>
      <c r="C141">
        <v>0</v>
      </c>
      <c r="D141">
        <v>0</v>
      </c>
      <c r="E141">
        <v>0</v>
      </c>
    </row>
    <row r="142" spans="1:5" x14ac:dyDescent="0.25">
      <c r="A142" t="s">
        <v>1225</v>
      </c>
      <c r="B142" t="s">
        <v>1226</v>
      </c>
      <c r="C142">
        <v>0</v>
      </c>
      <c r="D142">
        <v>0</v>
      </c>
      <c r="E142">
        <v>0</v>
      </c>
    </row>
    <row r="143" spans="1:5" x14ac:dyDescent="0.25">
      <c r="A143" t="s">
        <v>1027</v>
      </c>
      <c r="B143" t="s">
        <v>1028</v>
      </c>
      <c r="C143" s="1">
        <v>11642.92</v>
      </c>
      <c r="D143" s="1">
        <v>11642.92</v>
      </c>
      <c r="E143">
        <v>0</v>
      </c>
    </row>
    <row r="144" spans="1:5" x14ac:dyDescent="0.25">
      <c r="A144" t="s">
        <v>1029</v>
      </c>
      <c r="B144" t="s">
        <v>1030</v>
      </c>
      <c r="C144" s="1">
        <v>9372.2199999999993</v>
      </c>
      <c r="D144" s="1">
        <v>9372.2199999999993</v>
      </c>
      <c r="E144">
        <v>0</v>
      </c>
    </row>
    <row r="145" spans="1:5" x14ac:dyDescent="0.25">
      <c r="A145" t="s">
        <v>1031</v>
      </c>
      <c r="B145" t="s">
        <v>1032</v>
      </c>
      <c r="C145" s="1">
        <v>4136.1099999999997</v>
      </c>
      <c r="D145" s="1">
        <v>4136.1099999999997</v>
      </c>
      <c r="E145">
        <v>0</v>
      </c>
    </row>
    <row r="146" spans="1:5" x14ac:dyDescent="0.25">
      <c r="A146" t="s">
        <v>1033</v>
      </c>
      <c r="B146" t="s">
        <v>1034</v>
      </c>
      <c r="C146" s="1">
        <v>4048.33</v>
      </c>
      <c r="D146" s="1">
        <v>4048.33</v>
      </c>
      <c r="E146">
        <v>0</v>
      </c>
    </row>
    <row r="147" spans="1:5" x14ac:dyDescent="0.25">
      <c r="A147" t="s">
        <v>1035</v>
      </c>
      <c r="B147" t="s">
        <v>1034</v>
      </c>
      <c r="C147" s="1">
        <v>4048.33</v>
      </c>
      <c r="D147" s="1">
        <v>4048.33</v>
      </c>
      <c r="E147">
        <v>0</v>
      </c>
    </row>
    <row r="148" spans="1:5" x14ac:dyDescent="0.25">
      <c r="A148" t="s">
        <v>1036</v>
      </c>
      <c r="B148" t="s">
        <v>1034</v>
      </c>
      <c r="C148" s="1">
        <v>4048.33</v>
      </c>
      <c r="D148" s="1">
        <v>4048.33</v>
      </c>
      <c r="E148">
        <v>0</v>
      </c>
    </row>
    <row r="149" spans="1:5" x14ac:dyDescent="0.25">
      <c r="A149" t="s">
        <v>1037</v>
      </c>
      <c r="B149" t="s">
        <v>1034</v>
      </c>
      <c r="C149" s="1">
        <v>4048.33</v>
      </c>
      <c r="D149" s="1">
        <v>4048.33</v>
      </c>
      <c r="E149">
        <v>0</v>
      </c>
    </row>
    <row r="150" spans="1:5" x14ac:dyDescent="0.25">
      <c r="A150" t="s">
        <v>1227</v>
      </c>
      <c r="B150" t="s">
        <v>1228</v>
      </c>
      <c r="C150">
        <v>0</v>
      </c>
      <c r="D150">
        <v>0</v>
      </c>
      <c r="E150">
        <v>0</v>
      </c>
    </row>
    <row r="151" spans="1:5" x14ac:dyDescent="0.25">
      <c r="A151" t="s">
        <v>1229</v>
      </c>
      <c r="B151" t="s">
        <v>1230</v>
      </c>
      <c r="C151">
        <v>0</v>
      </c>
      <c r="D151">
        <v>0</v>
      </c>
      <c r="E151">
        <v>0</v>
      </c>
    </row>
    <row r="152" spans="1:5" x14ac:dyDescent="0.25">
      <c r="A152" t="s">
        <v>1231</v>
      </c>
      <c r="B152" t="s">
        <v>1230</v>
      </c>
      <c r="C152">
        <v>0</v>
      </c>
      <c r="D152">
        <v>0</v>
      </c>
      <c r="E152">
        <v>0</v>
      </c>
    </row>
    <row r="153" spans="1:5" x14ac:dyDescent="0.25">
      <c r="A153" t="s">
        <v>1232</v>
      </c>
      <c r="B153" t="s">
        <v>1230</v>
      </c>
      <c r="C153">
        <v>0</v>
      </c>
      <c r="D153">
        <v>0</v>
      </c>
      <c r="E153">
        <v>0</v>
      </c>
    </row>
    <row r="154" spans="1:5" x14ac:dyDescent="0.25">
      <c r="A154" t="s">
        <v>1233</v>
      </c>
      <c r="B154" t="s">
        <v>1230</v>
      </c>
      <c r="C154">
        <v>0</v>
      </c>
      <c r="D154">
        <v>0</v>
      </c>
      <c r="E154">
        <v>0</v>
      </c>
    </row>
    <row r="155" spans="1:5" x14ac:dyDescent="0.25">
      <c r="A155" t="s">
        <v>1234</v>
      </c>
      <c r="B155" t="s">
        <v>1230</v>
      </c>
      <c r="C155">
        <v>0</v>
      </c>
      <c r="D155">
        <v>0</v>
      </c>
      <c r="E155">
        <v>0</v>
      </c>
    </row>
    <row r="156" spans="1:5" x14ac:dyDescent="0.25">
      <c r="A156" t="s">
        <v>1235</v>
      </c>
      <c r="B156" t="s">
        <v>1230</v>
      </c>
      <c r="C156">
        <v>0</v>
      </c>
      <c r="D156">
        <v>0</v>
      </c>
      <c r="E156">
        <v>0</v>
      </c>
    </row>
    <row r="157" spans="1:5" x14ac:dyDescent="0.25">
      <c r="A157" t="s">
        <v>1236</v>
      </c>
      <c r="B157" t="s">
        <v>1230</v>
      </c>
      <c r="C157">
        <v>0</v>
      </c>
      <c r="D157">
        <v>0</v>
      </c>
      <c r="E157">
        <v>0</v>
      </c>
    </row>
    <row r="158" spans="1:5" x14ac:dyDescent="0.25">
      <c r="A158" t="s">
        <v>1237</v>
      </c>
      <c r="B158" t="s">
        <v>1238</v>
      </c>
      <c r="C158" s="1">
        <v>1921086.56</v>
      </c>
      <c r="D158" s="1">
        <v>2503525.66</v>
      </c>
      <c r="E158" s="1">
        <v>582439.1</v>
      </c>
    </row>
    <row r="159" spans="1:5" x14ac:dyDescent="0.25">
      <c r="A159" t="s">
        <v>1038</v>
      </c>
      <c r="B159" t="s">
        <v>1039</v>
      </c>
      <c r="C159" s="1">
        <v>20362.84</v>
      </c>
      <c r="D159" s="1">
        <v>20362.84</v>
      </c>
      <c r="E159">
        <v>0</v>
      </c>
    </row>
    <row r="160" spans="1:5" x14ac:dyDescent="0.25">
      <c r="A160" t="s">
        <v>1239</v>
      </c>
      <c r="B160" t="s">
        <v>1240</v>
      </c>
      <c r="C160" s="1">
        <v>22698.880000000001</v>
      </c>
      <c r="D160" s="1">
        <v>22698.880000000001</v>
      </c>
      <c r="E160">
        <v>0</v>
      </c>
    </row>
    <row r="161" spans="1:5" x14ac:dyDescent="0.25">
      <c r="A161" t="s">
        <v>1241</v>
      </c>
      <c r="B161" t="s">
        <v>1240</v>
      </c>
      <c r="C161" s="1">
        <v>22698.880000000001</v>
      </c>
      <c r="D161" s="1">
        <v>22698.880000000001</v>
      </c>
      <c r="E161">
        <v>0</v>
      </c>
    </row>
    <row r="162" spans="1:5" x14ac:dyDescent="0.25">
      <c r="A162" t="s">
        <v>1242</v>
      </c>
      <c r="B162" t="s">
        <v>1240</v>
      </c>
      <c r="C162" s="1">
        <v>11716</v>
      </c>
      <c r="D162" s="1">
        <v>11716</v>
      </c>
      <c r="E162">
        <v>0</v>
      </c>
    </row>
    <row r="163" spans="1:5" x14ac:dyDescent="0.25">
      <c r="A163" t="s">
        <v>1243</v>
      </c>
      <c r="B163" t="s">
        <v>1240</v>
      </c>
      <c r="C163" s="1">
        <v>11716</v>
      </c>
      <c r="D163" s="1">
        <v>11716</v>
      </c>
      <c r="E163">
        <v>0</v>
      </c>
    </row>
    <row r="164" spans="1:5" x14ac:dyDescent="0.25">
      <c r="A164" t="s">
        <v>1244</v>
      </c>
      <c r="B164" t="s">
        <v>1245</v>
      </c>
      <c r="C164" s="1">
        <v>17477</v>
      </c>
      <c r="D164" s="1">
        <v>17477</v>
      </c>
      <c r="E164">
        <v>0</v>
      </c>
    </row>
    <row r="165" spans="1:5" x14ac:dyDescent="0.25">
      <c r="A165" t="s">
        <v>1246</v>
      </c>
      <c r="B165" t="s">
        <v>1247</v>
      </c>
      <c r="C165" s="1">
        <v>56243.63</v>
      </c>
      <c r="D165" s="1">
        <v>65337.33</v>
      </c>
      <c r="E165" s="1">
        <v>9093.7000000000007</v>
      </c>
    </row>
    <row r="166" spans="1:5" x14ac:dyDescent="0.25">
      <c r="A166" t="s">
        <v>1040</v>
      </c>
      <c r="B166" t="s">
        <v>1041</v>
      </c>
      <c r="C166" s="1">
        <v>13108</v>
      </c>
      <c r="D166" s="1">
        <v>13108</v>
      </c>
      <c r="E166">
        <v>0</v>
      </c>
    </row>
    <row r="167" spans="1:5" x14ac:dyDescent="0.25">
      <c r="A167" t="s">
        <v>1042</v>
      </c>
      <c r="B167" t="s">
        <v>1043</v>
      </c>
      <c r="C167" s="1">
        <v>134296.1</v>
      </c>
      <c r="D167" s="1">
        <v>134296.1</v>
      </c>
      <c r="E167">
        <v>0</v>
      </c>
    </row>
    <row r="168" spans="1:5" x14ac:dyDescent="0.25">
      <c r="A168" t="s">
        <v>1248</v>
      </c>
      <c r="B168" t="s">
        <v>1249</v>
      </c>
      <c r="C168" s="1">
        <v>1192760.6299999999</v>
      </c>
      <c r="D168" s="1">
        <v>1405442.82</v>
      </c>
      <c r="E168" s="1">
        <v>212682.19</v>
      </c>
    </row>
    <row r="169" spans="1:5" x14ac:dyDescent="0.25">
      <c r="A169" t="s">
        <v>1044</v>
      </c>
      <c r="B169" t="s">
        <v>1045</v>
      </c>
      <c r="C169" s="1">
        <v>205424.4</v>
      </c>
      <c r="D169" s="1">
        <v>205424.4</v>
      </c>
      <c r="E169">
        <v>0</v>
      </c>
    </row>
    <row r="170" spans="1:5" x14ac:dyDescent="0.25">
      <c r="A170" t="s">
        <v>1046</v>
      </c>
      <c r="B170" t="s">
        <v>1047</v>
      </c>
      <c r="C170" s="1">
        <v>205424</v>
      </c>
      <c r="D170" s="1">
        <v>205424</v>
      </c>
      <c r="E170">
        <v>0</v>
      </c>
    </row>
    <row r="171" spans="1:5" x14ac:dyDescent="0.25">
      <c r="A171" t="s">
        <v>1048</v>
      </c>
      <c r="B171" t="s">
        <v>1049</v>
      </c>
      <c r="C171" s="1">
        <v>205424.4</v>
      </c>
      <c r="D171" s="1">
        <v>205424.4</v>
      </c>
      <c r="E171">
        <v>0</v>
      </c>
    </row>
    <row r="172" spans="1:5" x14ac:dyDescent="0.25">
      <c r="A172" t="s">
        <v>1050</v>
      </c>
      <c r="B172" t="s">
        <v>1051</v>
      </c>
      <c r="C172" s="1">
        <v>39999.99</v>
      </c>
      <c r="D172" s="1">
        <v>39999.99</v>
      </c>
      <c r="E172">
        <v>0</v>
      </c>
    </row>
    <row r="173" spans="1:5" x14ac:dyDescent="0.25">
      <c r="A173" t="s">
        <v>1250</v>
      </c>
      <c r="B173" t="s">
        <v>1251</v>
      </c>
      <c r="C173" s="1">
        <v>6724.52</v>
      </c>
      <c r="D173" s="1">
        <v>6724.52</v>
      </c>
      <c r="E173">
        <v>0</v>
      </c>
    </row>
    <row r="174" spans="1:5" x14ac:dyDescent="0.25">
      <c r="A174" t="s">
        <v>1252</v>
      </c>
      <c r="B174" t="s">
        <v>1251</v>
      </c>
      <c r="C174" s="1">
        <v>6724.52</v>
      </c>
      <c r="D174" s="1">
        <v>6724.52</v>
      </c>
      <c r="E174">
        <v>0</v>
      </c>
    </row>
    <row r="175" spans="1:5" x14ac:dyDescent="0.25">
      <c r="A175" t="s">
        <v>1253</v>
      </c>
      <c r="B175" t="s">
        <v>1251</v>
      </c>
      <c r="C175" s="1">
        <v>6724.52</v>
      </c>
      <c r="D175" s="1">
        <v>6724.52</v>
      </c>
      <c r="E175">
        <v>0</v>
      </c>
    </row>
    <row r="176" spans="1:5" x14ac:dyDescent="0.25">
      <c r="A176" t="s">
        <v>1254</v>
      </c>
      <c r="B176" t="s">
        <v>1251</v>
      </c>
      <c r="C176" s="1">
        <v>6724.52</v>
      </c>
      <c r="D176" s="1">
        <v>6724.52</v>
      </c>
      <c r="E176">
        <v>0</v>
      </c>
    </row>
    <row r="177" spans="1:5" x14ac:dyDescent="0.25">
      <c r="A177" t="s">
        <v>1255</v>
      </c>
      <c r="B177" t="s">
        <v>1251</v>
      </c>
      <c r="C177" s="1">
        <v>6724.52</v>
      </c>
      <c r="D177" s="1">
        <v>6724.52</v>
      </c>
      <c r="E177">
        <v>0</v>
      </c>
    </row>
    <row r="178" spans="1:5" x14ac:dyDescent="0.25">
      <c r="A178" t="s">
        <v>1256</v>
      </c>
      <c r="B178" t="s">
        <v>1251</v>
      </c>
      <c r="C178" s="1">
        <v>6724.52</v>
      </c>
      <c r="D178" s="1">
        <v>6724.52</v>
      </c>
      <c r="E178">
        <v>0</v>
      </c>
    </row>
    <row r="179" spans="1:5" x14ac:dyDescent="0.25">
      <c r="A179" t="s">
        <v>1257</v>
      </c>
      <c r="B179" t="s">
        <v>1251</v>
      </c>
      <c r="C179" s="1">
        <v>6724.52</v>
      </c>
      <c r="D179" s="1">
        <v>6724.52</v>
      </c>
      <c r="E179">
        <v>0</v>
      </c>
    </row>
    <row r="180" spans="1:5" x14ac:dyDescent="0.25">
      <c r="A180" t="s">
        <v>1258</v>
      </c>
      <c r="B180" t="s">
        <v>1259</v>
      </c>
      <c r="C180" s="1">
        <v>15310.66</v>
      </c>
      <c r="D180" s="1">
        <v>15310.66</v>
      </c>
      <c r="E180">
        <v>0</v>
      </c>
    </row>
    <row r="181" spans="1:5" x14ac:dyDescent="0.25">
      <c r="A181" t="s">
        <v>1260</v>
      </c>
      <c r="B181" t="s">
        <v>1259</v>
      </c>
      <c r="C181" s="1">
        <v>15310.66</v>
      </c>
      <c r="D181" s="1">
        <v>15310.66</v>
      </c>
      <c r="E181">
        <v>0</v>
      </c>
    </row>
    <row r="182" spans="1:5" x14ac:dyDescent="0.25">
      <c r="A182" t="s">
        <v>1261</v>
      </c>
      <c r="B182" t="s">
        <v>1259</v>
      </c>
      <c r="C182" s="1">
        <v>15310.67</v>
      </c>
      <c r="D182" s="1">
        <v>15310.67</v>
      </c>
      <c r="E182">
        <v>0</v>
      </c>
    </row>
    <row r="183" spans="1:5" x14ac:dyDescent="0.25">
      <c r="A183" t="s">
        <v>1262</v>
      </c>
      <c r="B183" t="s">
        <v>1259</v>
      </c>
      <c r="C183" s="1">
        <v>15310.67</v>
      </c>
      <c r="D183" s="1">
        <v>15310.67</v>
      </c>
      <c r="E183">
        <v>0</v>
      </c>
    </row>
    <row r="184" spans="1:5" x14ac:dyDescent="0.25">
      <c r="A184" t="s">
        <v>1263</v>
      </c>
      <c r="B184" t="s">
        <v>1264</v>
      </c>
      <c r="C184" s="1">
        <v>1929585.67</v>
      </c>
      <c r="D184" s="1">
        <v>2138972.7799999998</v>
      </c>
      <c r="E184" s="1">
        <v>209387.11</v>
      </c>
    </row>
    <row r="185" spans="1:5" x14ac:dyDescent="0.25">
      <c r="A185" t="s">
        <v>1052</v>
      </c>
      <c r="B185" t="s">
        <v>1053</v>
      </c>
      <c r="C185" s="1">
        <v>49996</v>
      </c>
      <c r="D185" s="1">
        <v>49996</v>
      </c>
      <c r="E185">
        <v>0</v>
      </c>
    </row>
    <row r="186" spans="1:5" x14ac:dyDescent="0.25">
      <c r="A186" t="s">
        <v>1054</v>
      </c>
      <c r="B186" t="s">
        <v>1053</v>
      </c>
      <c r="C186">
        <v>0</v>
      </c>
      <c r="D186">
        <v>0</v>
      </c>
      <c r="E186">
        <v>0</v>
      </c>
    </row>
    <row r="187" spans="1:5" x14ac:dyDescent="0.25">
      <c r="A187" t="s">
        <v>1055</v>
      </c>
      <c r="B187" t="s">
        <v>1053</v>
      </c>
      <c r="C187">
        <v>0</v>
      </c>
      <c r="D187">
        <v>0</v>
      </c>
      <c r="E187">
        <v>0</v>
      </c>
    </row>
    <row r="188" spans="1:5" x14ac:dyDescent="0.25">
      <c r="A188" t="s">
        <v>1056</v>
      </c>
      <c r="B188" t="s">
        <v>1053</v>
      </c>
      <c r="C188">
        <v>0</v>
      </c>
      <c r="D188">
        <v>0</v>
      </c>
      <c r="E188">
        <v>0</v>
      </c>
    </row>
    <row r="189" spans="1:5" x14ac:dyDescent="0.25">
      <c r="A189" t="s">
        <v>1057</v>
      </c>
      <c r="B189" t="s">
        <v>1053</v>
      </c>
      <c r="C189">
        <v>0</v>
      </c>
      <c r="D189">
        <v>0</v>
      </c>
      <c r="E189">
        <v>0</v>
      </c>
    </row>
    <row r="190" spans="1:5" x14ac:dyDescent="0.25">
      <c r="A190" t="s">
        <v>1265</v>
      </c>
      <c r="B190" t="s">
        <v>1266</v>
      </c>
      <c r="C190" s="1">
        <v>30000</v>
      </c>
      <c r="D190" s="1">
        <v>30000</v>
      </c>
      <c r="E190">
        <v>0</v>
      </c>
    </row>
    <row r="191" spans="1:5" x14ac:dyDescent="0.25">
      <c r="A191" t="s">
        <v>1267</v>
      </c>
      <c r="B191" t="s">
        <v>1268</v>
      </c>
      <c r="C191" s="1">
        <v>425685.12</v>
      </c>
      <c r="D191" s="1">
        <v>425685.12</v>
      </c>
      <c r="E191">
        <v>0</v>
      </c>
    </row>
    <row r="192" spans="1:5" x14ac:dyDescent="0.25">
      <c r="A192" t="s">
        <v>1058</v>
      </c>
      <c r="B192" t="s">
        <v>1059</v>
      </c>
      <c r="C192" s="1">
        <v>45000.800000000003</v>
      </c>
      <c r="D192" s="1">
        <v>45000.800000000003</v>
      </c>
      <c r="E192">
        <v>0</v>
      </c>
    </row>
    <row r="193" spans="1:5" x14ac:dyDescent="0.25">
      <c r="A193" t="s">
        <v>1269</v>
      </c>
      <c r="B193" t="s">
        <v>1270</v>
      </c>
      <c r="C193" s="1">
        <v>1479528.29</v>
      </c>
      <c r="D193" s="1">
        <v>2281349</v>
      </c>
      <c r="E193" s="1">
        <v>801820.71</v>
      </c>
    </row>
    <row r="194" spans="1:5" x14ac:dyDescent="0.25">
      <c r="A194" t="s">
        <v>1271</v>
      </c>
      <c r="B194" t="s">
        <v>1272</v>
      </c>
      <c r="C194" s="1">
        <v>7158.72</v>
      </c>
      <c r="D194" s="1">
        <v>16500</v>
      </c>
      <c r="E194" s="1">
        <v>9341.2800000000007</v>
      </c>
    </row>
    <row r="195" spans="1:5" x14ac:dyDescent="0.25">
      <c r="A195" t="s">
        <v>1273</v>
      </c>
      <c r="B195" t="s">
        <v>1274</v>
      </c>
      <c r="C195">
        <v>458.44</v>
      </c>
      <c r="D195" s="1">
        <v>1146.4000000000001</v>
      </c>
      <c r="E195">
        <v>687.96</v>
      </c>
    </row>
    <row r="196" spans="1:5" x14ac:dyDescent="0.25">
      <c r="A196" t="s">
        <v>1275</v>
      </c>
      <c r="B196" t="s">
        <v>1276</v>
      </c>
      <c r="C196" s="1">
        <v>857381.8</v>
      </c>
      <c r="D196" s="1">
        <v>857381.8</v>
      </c>
      <c r="E196">
        <v>0</v>
      </c>
    </row>
    <row r="197" spans="1:5" x14ac:dyDescent="0.25">
      <c r="A197" t="s">
        <v>1277</v>
      </c>
      <c r="B197" t="s">
        <v>1278</v>
      </c>
      <c r="C197" s="1">
        <v>37561.26</v>
      </c>
      <c r="D197" s="1">
        <v>48361.26</v>
      </c>
      <c r="E197" s="1">
        <v>10800</v>
      </c>
    </row>
    <row r="198" spans="1:5" x14ac:dyDescent="0.25">
      <c r="A198" t="s">
        <v>1279</v>
      </c>
      <c r="B198" t="s">
        <v>1280</v>
      </c>
      <c r="C198" s="1">
        <v>7099352.4199999999</v>
      </c>
      <c r="D198" s="1">
        <v>7115811.0599999996</v>
      </c>
      <c r="E198" s="1">
        <v>16458.64</v>
      </c>
    </row>
    <row r="199" spans="1:5" x14ac:dyDescent="0.25">
      <c r="A199" t="s">
        <v>1281</v>
      </c>
      <c r="B199" t="s">
        <v>1282</v>
      </c>
      <c r="C199" s="1">
        <v>217483.55</v>
      </c>
      <c r="D199" s="1">
        <v>230305.1</v>
      </c>
      <c r="E199" s="1">
        <v>12821.55</v>
      </c>
    </row>
    <row r="200" spans="1:5" x14ac:dyDescent="0.25">
      <c r="A200" t="s">
        <v>1060</v>
      </c>
      <c r="B200" t="s">
        <v>1061</v>
      </c>
      <c r="C200" s="1">
        <v>12850</v>
      </c>
      <c r="D200" s="1">
        <v>12850</v>
      </c>
      <c r="E200">
        <v>0</v>
      </c>
    </row>
    <row r="201" spans="1:5" x14ac:dyDescent="0.25">
      <c r="A201" t="s">
        <v>1283</v>
      </c>
      <c r="B201" t="s">
        <v>1284</v>
      </c>
      <c r="C201" s="1">
        <v>14899.12</v>
      </c>
      <c r="D201" s="1">
        <v>20695.72</v>
      </c>
      <c r="E201" s="1">
        <v>5796.6</v>
      </c>
    </row>
    <row r="202" spans="1:5" x14ac:dyDescent="0.25">
      <c r="A202" t="s">
        <v>1285</v>
      </c>
      <c r="B202" t="s">
        <v>1286</v>
      </c>
      <c r="C202" s="1">
        <v>35986.68</v>
      </c>
      <c r="D202" s="1">
        <v>35986.68</v>
      </c>
      <c r="E202">
        <v>0</v>
      </c>
    </row>
    <row r="203" spans="1:5" x14ac:dyDescent="0.25">
      <c r="A203" t="s">
        <v>1287</v>
      </c>
      <c r="B203" t="s">
        <v>1288</v>
      </c>
      <c r="C203" s="1">
        <v>3940318.53</v>
      </c>
      <c r="D203" s="1">
        <v>4085933.92</v>
      </c>
      <c r="E203" s="1">
        <v>145615.39000000001</v>
      </c>
    </row>
    <row r="204" spans="1:5" x14ac:dyDescent="0.25">
      <c r="A204" t="s">
        <v>1062</v>
      </c>
      <c r="B204" t="s">
        <v>1063</v>
      </c>
      <c r="C204" s="1">
        <v>235000</v>
      </c>
      <c r="D204" s="1">
        <v>235000</v>
      </c>
      <c r="E204">
        <v>0</v>
      </c>
    </row>
    <row r="205" spans="1:5" x14ac:dyDescent="0.25">
      <c r="A205" t="s">
        <v>1064</v>
      </c>
      <c r="B205" t="s">
        <v>1065</v>
      </c>
      <c r="C205" s="1">
        <v>233000</v>
      </c>
      <c r="D205" s="1">
        <v>233000</v>
      </c>
      <c r="E205">
        <v>0</v>
      </c>
    </row>
    <row r="206" spans="1:5" x14ac:dyDescent="0.25">
      <c r="A206" t="s">
        <v>1066</v>
      </c>
      <c r="B206" t="s">
        <v>1067</v>
      </c>
      <c r="C206" s="1">
        <v>96000.17</v>
      </c>
      <c r="D206" s="1">
        <v>96000.17</v>
      </c>
      <c r="E206">
        <v>0</v>
      </c>
    </row>
    <row r="207" spans="1:5" x14ac:dyDescent="0.25">
      <c r="A207" t="s">
        <v>1068</v>
      </c>
      <c r="B207" t="s">
        <v>1069</v>
      </c>
      <c r="C207" s="1">
        <v>31566.5</v>
      </c>
      <c r="D207" s="1">
        <v>31566.5</v>
      </c>
      <c r="E207">
        <v>0</v>
      </c>
    </row>
    <row r="208" spans="1:5" x14ac:dyDescent="0.25">
      <c r="A208" t="s">
        <v>1070</v>
      </c>
      <c r="B208" t="s">
        <v>1069</v>
      </c>
      <c r="C208" s="1">
        <v>31566.5</v>
      </c>
      <c r="D208" s="1">
        <v>31566.5</v>
      </c>
      <c r="E208">
        <v>0</v>
      </c>
    </row>
    <row r="209" spans="1:5" x14ac:dyDescent="0.25">
      <c r="A209" t="s">
        <v>1071</v>
      </c>
      <c r="B209" t="s">
        <v>1072</v>
      </c>
      <c r="C209" s="1">
        <v>38843.71</v>
      </c>
      <c r="D209" s="1">
        <v>38843.71</v>
      </c>
      <c r="E209">
        <v>0</v>
      </c>
    </row>
    <row r="210" spans="1:5" x14ac:dyDescent="0.25">
      <c r="A210" t="s">
        <v>1073</v>
      </c>
      <c r="B210" t="s">
        <v>1072</v>
      </c>
      <c r="C210" s="1">
        <v>38843.71</v>
      </c>
      <c r="D210" s="1">
        <v>38843.71</v>
      </c>
      <c r="E210">
        <v>0</v>
      </c>
    </row>
    <row r="211" spans="1:5" x14ac:dyDescent="0.25">
      <c r="A211" t="s">
        <v>1074</v>
      </c>
      <c r="B211" t="s">
        <v>1072</v>
      </c>
      <c r="C211" s="1">
        <v>38843.71</v>
      </c>
      <c r="D211" s="1">
        <v>38843.71</v>
      </c>
      <c r="E211">
        <v>0</v>
      </c>
    </row>
    <row r="212" spans="1:5" x14ac:dyDescent="0.25">
      <c r="A212" t="s">
        <v>1075</v>
      </c>
      <c r="B212" t="s">
        <v>1072</v>
      </c>
      <c r="C212" s="1">
        <v>38843.71</v>
      </c>
      <c r="D212" s="1">
        <v>38843.71</v>
      </c>
      <c r="E212">
        <v>0</v>
      </c>
    </row>
    <row r="213" spans="1:5" x14ac:dyDescent="0.25">
      <c r="A213" t="s">
        <v>1076</v>
      </c>
      <c r="B213" t="s">
        <v>1072</v>
      </c>
      <c r="C213">
        <v>0</v>
      </c>
      <c r="D213">
        <v>0</v>
      </c>
      <c r="E213">
        <v>0</v>
      </c>
    </row>
    <row r="214" spans="1:5" x14ac:dyDescent="0.25">
      <c r="A214" t="s">
        <v>1077</v>
      </c>
      <c r="B214" t="s">
        <v>1072</v>
      </c>
      <c r="C214" s="1">
        <v>75753.850000000006</v>
      </c>
      <c r="D214" s="1">
        <v>75753.850000000006</v>
      </c>
      <c r="E214">
        <v>0</v>
      </c>
    </row>
    <row r="215" spans="1:5" x14ac:dyDescent="0.25">
      <c r="A215" t="s">
        <v>1078</v>
      </c>
      <c r="B215" t="s">
        <v>1072</v>
      </c>
      <c r="C215" s="1">
        <v>38420.800000000003</v>
      </c>
      <c r="D215" s="1">
        <v>38420.800000000003</v>
      </c>
      <c r="E215">
        <v>0</v>
      </c>
    </row>
    <row r="216" spans="1:5" x14ac:dyDescent="0.25">
      <c r="A216" t="s">
        <v>1079</v>
      </c>
      <c r="B216" t="s">
        <v>1072</v>
      </c>
      <c r="C216" s="1">
        <v>38420.800000000003</v>
      </c>
      <c r="D216" s="1">
        <v>38420.800000000003</v>
      </c>
      <c r="E216">
        <v>0</v>
      </c>
    </row>
    <row r="217" spans="1:5" x14ac:dyDescent="0.25">
      <c r="A217" t="s">
        <v>1080</v>
      </c>
      <c r="B217" t="s">
        <v>1069</v>
      </c>
      <c r="C217" s="1">
        <v>92069.64</v>
      </c>
      <c r="D217" s="1">
        <v>92069.64</v>
      </c>
      <c r="E217">
        <v>0</v>
      </c>
    </row>
    <row r="218" spans="1:5" x14ac:dyDescent="0.25">
      <c r="A218" t="s">
        <v>1081</v>
      </c>
      <c r="B218" t="s">
        <v>1069</v>
      </c>
      <c r="C218" s="1">
        <v>92069.64</v>
      </c>
      <c r="D218" s="1">
        <v>92069.64</v>
      </c>
      <c r="E218">
        <v>0</v>
      </c>
    </row>
    <row r="219" spans="1:5" x14ac:dyDescent="0.25">
      <c r="A219" t="s">
        <v>1082</v>
      </c>
      <c r="B219" t="s">
        <v>1072</v>
      </c>
      <c r="C219" s="1">
        <v>10677.8</v>
      </c>
      <c r="D219" s="1">
        <v>10677.8</v>
      </c>
      <c r="E219">
        <v>0</v>
      </c>
    </row>
    <row r="220" spans="1:5" x14ac:dyDescent="0.25">
      <c r="A220" t="s">
        <v>1083</v>
      </c>
      <c r="B220" t="s">
        <v>1072</v>
      </c>
      <c r="C220" s="1">
        <v>10677.8</v>
      </c>
      <c r="D220" s="1">
        <v>10677.8</v>
      </c>
      <c r="E220">
        <v>0</v>
      </c>
    </row>
    <row r="221" spans="1:5" x14ac:dyDescent="0.25">
      <c r="A221" t="s">
        <v>1084</v>
      </c>
      <c r="B221" t="s">
        <v>1072</v>
      </c>
      <c r="C221" s="1">
        <v>10677.8</v>
      </c>
      <c r="D221" s="1">
        <v>10677.8</v>
      </c>
      <c r="E221">
        <v>0</v>
      </c>
    </row>
    <row r="222" spans="1:5" x14ac:dyDescent="0.25">
      <c r="A222" t="s">
        <v>1085</v>
      </c>
      <c r="B222" t="s">
        <v>1072</v>
      </c>
      <c r="C222" s="1">
        <v>10677.8</v>
      </c>
      <c r="D222" s="1">
        <v>10677.8</v>
      </c>
      <c r="E222">
        <v>0</v>
      </c>
    </row>
    <row r="223" spans="1:5" x14ac:dyDescent="0.25">
      <c r="A223" t="s">
        <v>1086</v>
      </c>
      <c r="B223" t="s">
        <v>1087</v>
      </c>
      <c r="C223" s="1">
        <v>19533.68</v>
      </c>
      <c r="D223" s="1">
        <v>19533.68</v>
      </c>
      <c r="E223">
        <v>0</v>
      </c>
    </row>
    <row r="224" spans="1:5" x14ac:dyDescent="0.25">
      <c r="A224" t="s">
        <v>1088</v>
      </c>
      <c r="B224" t="s">
        <v>1087</v>
      </c>
      <c r="C224" s="1">
        <v>136856.51</v>
      </c>
      <c r="D224" s="1">
        <v>136856.51</v>
      </c>
      <c r="E224">
        <v>0</v>
      </c>
    </row>
    <row r="225" spans="1:5" x14ac:dyDescent="0.25">
      <c r="A225" t="s">
        <v>1089</v>
      </c>
      <c r="B225" t="s">
        <v>1087</v>
      </c>
      <c r="C225" s="1">
        <v>136856.51</v>
      </c>
      <c r="D225" s="1">
        <v>136856.51</v>
      </c>
      <c r="E225">
        <v>0</v>
      </c>
    </row>
    <row r="226" spans="1:5" x14ac:dyDescent="0.25">
      <c r="A226" t="s">
        <v>1090</v>
      </c>
      <c r="B226" t="s">
        <v>1072</v>
      </c>
      <c r="C226" s="1">
        <v>5627.83</v>
      </c>
      <c r="D226" s="1">
        <v>5627.83</v>
      </c>
      <c r="E226">
        <v>0</v>
      </c>
    </row>
    <row r="227" spans="1:5" x14ac:dyDescent="0.25">
      <c r="A227" t="s">
        <v>1091</v>
      </c>
      <c r="B227" t="s">
        <v>1092</v>
      </c>
      <c r="C227" s="1">
        <v>168453.46</v>
      </c>
      <c r="D227" s="1">
        <v>168453.46</v>
      </c>
      <c r="E227">
        <v>0</v>
      </c>
    </row>
    <row r="228" spans="1:5" x14ac:dyDescent="0.25">
      <c r="A228" t="s">
        <v>1093</v>
      </c>
      <c r="B228" t="s">
        <v>1069</v>
      </c>
      <c r="C228" s="1">
        <v>9003.0499999999993</v>
      </c>
      <c r="D228" s="1">
        <v>9003.0499999999993</v>
      </c>
      <c r="E228">
        <v>0</v>
      </c>
    </row>
    <row r="229" spans="1:5" x14ac:dyDescent="0.25">
      <c r="A229" t="s">
        <v>1094</v>
      </c>
      <c r="B229" t="s">
        <v>1069</v>
      </c>
      <c r="C229" s="1">
        <v>9003.0499999999993</v>
      </c>
      <c r="D229" s="1">
        <v>9003.0499999999993</v>
      </c>
      <c r="E229">
        <v>0</v>
      </c>
    </row>
    <row r="230" spans="1:5" x14ac:dyDescent="0.25">
      <c r="A230" t="s">
        <v>1095</v>
      </c>
      <c r="B230" t="s">
        <v>1096</v>
      </c>
      <c r="C230" s="1">
        <v>2742.53</v>
      </c>
      <c r="D230" s="1">
        <v>2742.53</v>
      </c>
      <c r="E230">
        <v>0</v>
      </c>
    </row>
    <row r="231" spans="1:5" x14ac:dyDescent="0.25">
      <c r="A231" t="s">
        <v>1097</v>
      </c>
      <c r="B231" t="s">
        <v>1096</v>
      </c>
      <c r="C231" s="1">
        <v>2742.53</v>
      </c>
      <c r="D231" s="1">
        <v>2742.53</v>
      </c>
      <c r="E231">
        <v>0</v>
      </c>
    </row>
    <row r="232" spans="1:5" x14ac:dyDescent="0.25">
      <c r="A232" t="s">
        <v>1098</v>
      </c>
      <c r="B232" t="s">
        <v>1096</v>
      </c>
      <c r="C232" s="1">
        <v>2742.53</v>
      </c>
      <c r="D232" s="1">
        <v>2742.53</v>
      </c>
      <c r="E232">
        <v>0</v>
      </c>
    </row>
    <row r="233" spans="1:5" x14ac:dyDescent="0.25">
      <c r="A233" t="s">
        <v>1099</v>
      </c>
      <c r="B233" t="s">
        <v>1096</v>
      </c>
      <c r="C233" s="1">
        <v>3496.33</v>
      </c>
      <c r="D233" s="1">
        <v>3496.33</v>
      </c>
      <c r="E233">
        <v>0</v>
      </c>
    </row>
    <row r="234" spans="1:5" x14ac:dyDescent="0.25">
      <c r="A234" t="s">
        <v>1100</v>
      </c>
      <c r="B234" t="s">
        <v>1096</v>
      </c>
      <c r="C234" s="1">
        <v>3496.33</v>
      </c>
      <c r="D234" s="1">
        <v>3496.33</v>
      </c>
      <c r="E234">
        <v>0</v>
      </c>
    </row>
    <row r="235" spans="1:5" x14ac:dyDescent="0.25">
      <c r="A235" t="s">
        <v>1101</v>
      </c>
      <c r="B235" t="s">
        <v>1096</v>
      </c>
      <c r="C235" s="1">
        <v>3496.33</v>
      </c>
      <c r="D235" s="1">
        <v>3496.33</v>
      </c>
      <c r="E235">
        <v>0</v>
      </c>
    </row>
    <row r="236" spans="1:5" x14ac:dyDescent="0.25">
      <c r="A236" t="s">
        <v>1289</v>
      </c>
      <c r="B236" t="s">
        <v>1290</v>
      </c>
      <c r="C236" s="1">
        <v>20000</v>
      </c>
      <c r="D236" s="1">
        <v>20000</v>
      </c>
      <c r="E236">
        <v>0</v>
      </c>
    </row>
    <row r="237" spans="1:5" x14ac:dyDescent="0.25">
      <c r="A237" t="s">
        <v>1291</v>
      </c>
      <c r="B237" t="s">
        <v>1292</v>
      </c>
      <c r="C237" s="1">
        <v>914411.37</v>
      </c>
      <c r="D237" s="1">
        <v>1008227.05</v>
      </c>
      <c r="E237" s="1">
        <v>93815.679999999993</v>
      </c>
    </row>
    <row r="238" spans="1:5" x14ac:dyDescent="0.25">
      <c r="A238" t="s">
        <v>1102</v>
      </c>
      <c r="B238" t="s">
        <v>1103</v>
      </c>
      <c r="C238" s="1">
        <v>58504.78</v>
      </c>
      <c r="D238" s="1">
        <v>58504.78</v>
      </c>
      <c r="E238">
        <v>0</v>
      </c>
    </row>
    <row r="239" spans="1:5" x14ac:dyDescent="0.25">
      <c r="A239" t="s">
        <v>1104</v>
      </c>
      <c r="B239" t="s">
        <v>1105</v>
      </c>
      <c r="C239" s="1">
        <v>63388.78</v>
      </c>
      <c r="D239" s="1">
        <v>63388.78</v>
      </c>
      <c r="E239">
        <v>0</v>
      </c>
    </row>
    <row r="240" spans="1:5" x14ac:dyDescent="0.25">
      <c r="A240" t="s">
        <v>1106</v>
      </c>
      <c r="B240" t="s">
        <v>1107</v>
      </c>
      <c r="C240" s="1">
        <v>62582.78</v>
      </c>
      <c r="D240" s="1">
        <v>62582.78</v>
      </c>
      <c r="E240">
        <v>0</v>
      </c>
    </row>
    <row r="241" spans="1:5" x14ac:dyDescent="0.25">
      <c r="A241" t="s">
        <v>1293</v>
      </c>
      <c r="B241" t="s">
        <v>1294</v>
      </c>
      <c r="C241" s="1">
        <v>819952.24</v>
      </c>
      <c r="D241" s="1">
        <v>830828.01</v>
      </c>
      <c r="E241" s="1">
        <v>10875.77</v>
      </c>
    </row>
    <row r="242" spans="1:5" x14ac:dyDescent="0.25">
      <c r="A242" t="s">
        <v>1295</v>
      </c>
      <c r="B242" t="s">
        <v>1296</v>
      </c>
      <c r="C242" s="1">
        <v>474163.52</v>
      </c>
      <c r="D242" s="1">
        <v>516023.31</v>
      </c>
      <c r="E242" s="1">
        <v>41859.79</v>
      </c>
    </row>
    <row r="243" spans="1:5" x14ac:dyDescent="0.25">
      <c r="A243" t="s">
        <v>1108</v>
      </c>
      <c r="B243" t="s">
        <v>1109</v>
      </c>
      <c r="C243" s="1">
        <v>719200</v>
      </c>
      <c r="D243" s="1">
        <v>719200</v>
      </c>
      <c r="E243">
        <v>0</v>
      </c>
    </row>
    <row r="244" spans="1:5" x14ac:dyDescent="0.25">
      <c r="A244" t="s">
        <v>1110</v>
      </c>
      <c r="B244" t="s">
        <v>1111</v>
      </c>
      <c r="C244" s="1">
        <v>144176.4</v>
      </c>
      <c r="D244" s="1">
        <v>144176.4</v>
      </c>
      <c r="E244">
        <v>0</v>
      </c>
    </row>
    <row r="245" spans="1:5" x14ac:dyDescent="0.25">
      <c r="A245" t="s">
        <v>1112</v>
      </c>
      <c r="B245" t="s">
        <v>1113</v>
      </c>
      <c r="C245" s="1">
        <v>23107.200000000001</v>
      </c>
      <c r="D245" s="1">
        <v>23107.200000000001</v>
      </c>
      <c r="E245">
        <v>0</v>
      </c>
    </row>
    <row r="246" spans="1:5" x14ac:dyDescent="0.25">
      <c r="C246" t="s">
        <v>1297</v>
      </c>
      <c r="D246" t="s">
        <v>1297</v>
      </c>
      <c r="E246" t="s">
        <v>1297</v>
      </c>
    </row>
    <row r="247" spans="1:5" x14ac:dyDescent="0.25">
      <c r="B247" t="s">
        <v>1298</v>
      </c>
      <c r="C247" s="1">
        <v>57833143.600000001</v>
      </c>
      <c r="D247" s="1">
        <v>62818951.07</v>
      </c>
      <c r="E247" s="1">
        <v>4985807.47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LIBRO DE INVENTARIOS B MUEBLES</vt:lpstr>
      <vt:lpstr>Hoja1</vt:lpstr>
      <vt:lpstr>'LIBRO DE INVENTARIOS B MUEBLES'!Área_de_impresión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CP Maldonado</cp:lastModifiedBy>
  <cp:lastPrinted>2022-02-09T19:03:13Z</cp:lastPrinted>
  <dcterms:created xsi:type="dcterms:W3CDTF">2014-10-07T23:34:40Z</dcterms:created>
  <dcterms:modified xsi:type="dcterms:W3CDTF">2023-02-08T19:19:14Z</dcterms:modified>
</cp:coreProperties>
</file>