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PAM\2025\08 Publicacion Anual\Archivos\"/>
    </mc:Choice>
  </mc:AlternateContent>
  <bookViews>
    <workbookView xWindow="0" yWindow="0" windowWidth="28800" windowHeight="12315" tabRatio="937"/>
  </bookViews>
  <sheets>
    <sheet name="GENERAL" sheetId="10" r:id="rId1"/>
    <sheet name="FONDO GENERAL PUBLICAR" sheetId="16" r:id="rId2"/>
    <sheet name="FFM PARA PUBLICAR" sheetId="15" r:id="rId3"/>
    <sheet name="BASE 2013 FFM" sheetId="28" r:id="rId4"/>
    <sheet name="IEPS PP" sheetId="17" r:id="rId5"/>
    <sheet name="ISAN PP" sheetId="18" r:id="rId6"/>
    <sheet name="FONDO ISAN PP" sheetId="19" r:id="rId7"/>
    <sheet name="FONDO FISCALIZACION PP" sheetId="20" r:id="rId8"/>
    <sheet name="IEPS GASOLINA Y DIESEL pp" sheetId="6" r:id="rId9"/>
    <sheet name="TENENCIA PP" sheetId="9" r:id="rId10"/>
    <sheet name="FONDO ESTATAL PP" sheetId="8" state="hidden" r:id="rId11"/>
    <sheet name="ENAJ BI ART 126 LISR PP" sheetId="27" r:id="rId12"/>
    <sheet name="ISR PARTICIPABLE PP" sheetId="24" r:id="rId13"/>
    <sheet name=" RESUMEN 2" sheetId="21" state="hidden" r:id="rId14"/>
    <sheet name="FORTAMUN" sheetId="11" state="hidden" r:id="rId15"/>
    <sheet name="FAISM" sheetId="12" state="hidden" r:id="rId16"/>
    <sheet name="Hoja2" sheetId="13" state="hidden" r:id="rId17"/>
    <sheet name="CALCULO COE DE EFECTIVO" sheetId="23" r:id="rId18"/>
    <sheet name="VENTA FINAL BA" sheetId="29" state="hidden" r:id="rId19"/>
    <sheet name="CALENDARIO" sheetId="25" r:id="rId20"/>
  </sheets>
  <externalReferences>
    <externalReference r:id="rId21"/>
  </externalReferences>
  <definedNames>
    <definedName name="_xlnm.Print_Area" localSheetId="17">'CALCULO COE DE EFECTIVO'!$B$2:$Q$53</definedName>
    <definedName name="_xlnm.Print_Area" localSheetId="19">CALENDARIO!$A$1:$D$13</definedName>
    <definedName name="_xlnm.Print_Area" localSheetId="15">FAISM!$C$4:$E$54</definedName>
    <definedName name="_xlnm.Print_Area" localSheetId="2">'FFM PARA PUBLICAR'!#REF!</definedName>
    <definedName name="_xlnm.Print_Area" localSheetId="10">'FONDO ESTATAL PP'!$A$1:$C$49</definedName>
    <definedName name="_xlnm.Print_Area" localSheetId="7">'FONDO FISCALIZACION PP'!$A$2:$K$52</definedName>
    <definedName name="_xlnm.Print_Area" localSheetId="1">'FONDO GENERAL PUBLICAR'!$A$2:$K$52</definedName>
    <definedName name="_xlnm.Print_Area" localSheetId="6">'FONDO ISAN PP'!$A$2:$K$52</definedName>
    <definedName name="_xlnm.Print_Area" localSheetId="14">FORTAMUN!$B$4:$E$54</definedName>
    <definedName name="_xlnm.Print_Area" localSheetId="0">GENERAL!$D$54:$E$75</definedName>
    <definedName name="_xlnm.Print_Area" localSheetId="8">'IEPS GASOLINA Y DIESEL pp'!$B$1:$G$53</definedName>
    <definedName name="_xlnm.Print_Area" localSheetId="4">'IEPS PP'!$A$2:$K$52</definedName>
    <definedName name="_xlnm.Print_Area" localSheetId="5">'ISAN PP'!$A$2:$K$52</definedName>
    <definedName name="_xlnm.Print_Area" localSheetId="9">'TENENCIA PP'!$A$1:$F$52</definedName>
  </definedNames>
  <calcPr calcId="152511"/>
</workbook>
</file>

<file path=xl/calcChain.xml><?xml version="1.0" encoding="utf-8"?>
<calcChain xmlns="http://schemas.openxmlformats.org/spreadsheetml/2006/main">
  <c r="M135" i="28" l="1"/>
  <c r="L135" i="28"/>
  <c r="K135" i="28"/>
  <c r="J135" i="28"/>
  <c r="I135" i="28"/>
  <c r="H135" i="28"/>
  <c r="G135" i="28"/>
  <c r="F135" i="28"/>
  <c r="E135" i="28"/>
  <c r="N90" i="28"/>
  <c r="M90" i="28"/>
  <c r="L90" i="28"/>
  <c r="K90" i="28"/>
  <c r="J90" i="28"/>
  <c r="I90" i="28"/>
  <c r="H90" i="28"/>
  <c r="G90" i="28"/>
  <c r="F90" i="28"/>
  <c r="E90" i="28"/>
  <c r="M134" i="28"/>
  <c r="L134" i="28"/>
  <c r="K134" i="28"/>
  <c r="J134" i="28"/>
  <c r="I134" i="28"/>
  <c r="H134" i="28"/>
  <c r="G134" i="28"/>
  <c r="F134" i="28"/>
  <c r="E134" i="28"/>
  <c r="M133" i="28"/>
  <c r="L133" i="28"/>
  <c r="K133" i="28"/>
  <c r="J133" i="28"/>
  <c r="I133" i="28"/>
  <c r="H133" i="28"/>
  <c r="G133" i="28"/>
  <c r="F133" i="28"/>
  <c r="E133" i="28"/>
  <c r="M132" i="28"/>
  <c r="L132" i="28"/>
  <c r="K132" i="28"/>
  <c r="J132" i="28"/>
  <c r="I132" i="28"/>
  <c r="H132" i="28"/>
  <c r="G132" i="28"/>
  <c r="F132" i="28"/>
  <c r="E132" i="28"/>
  <c r="M131" i="28"/>
  <c r="L131" i="28"/>
  <c r="K131" i="28"/>
  <c r="J131" i="28"/>
  <c r="I131" i="28"/>
  <c r="H131" i="28"/>
  <c r="G131" i="28"/>
  <c r="F131" i="28"/>
  <c r="E131" i="28"/>
  <c r="M130" i="28"/>
  <c r="L130" i="28"/>
  <c r="K130" i="28"/>
  <c r="J130" i="28"/>
  <c r="I130" i="28"/>
  <c r="H130" i="28"/>
  <c r="G130" i="28"/>
  <c r="F130" i="28"/>
  <c r="E130" i="28"/>
  <c r="M129" i="28"/>
  <c r="L129" i="28"/>
  <c r="K129" i="28"/>
  <c r="J129" i="28"/>
  <c r="I129" i="28"/>
  <c r="H129" i="28"/>
  <c r="G129" i="28"/>
  <c r="F129" i="28"/>
  <c r="E129" i="28"/>
  <c r="M128" i="28"/>
  <c r="L128" i="28"/>
  <c r="K128" i="28"/>
  <c r="J128" i="28"/>
  <c r="I128" i="28"/>
  <c r="H128" i="28"/>
  <c r="G128" i="28"/>
  <c r="F128" i="28"/>
  <c r="E128" i="28"/>
  <c r="M127" i="28"/>
  <c r="L127" i="28"/>
  <c r="K127" i="28"/>
  <c r="J127" i="28"/>
  <c r="I127" i="28"/>
  <c r="H127" i="28"/>
  <c r="G127" i="28"/>
  <c r="F127" i="28"/>
  <c r="E127" i="28"/>
  <c r="M126" i="28"/>
  <c r="L126" i="28"/>
  <c r="K126" i="28"/>
  <c r="J126" i="28"/>
  <c r="I126" i="28"/>
  <c r="H126" i="28"/>
  <c r="G126" i="28"/>
  <c r="F126" i="28"/>
  <c r="E126" i="28"/>
  <c r="M125" i="28"/>
  <c r="L125" i="28"/>
  <c r="K125" i="28"/>
  <c r="J125" i="28"/>
  <c r="I125" i="28"/>
  <c r="H125" i="28"/>
  <c r="G125" i="28"/>
  <c r="F125" i="28"/>
  <c r="E125" i="28"/>
  <c r="M124" i="28"/>
  <c r="L124" i="28"/>
  <c r="K124" i="28"/>
  <c r="J124" i="28"/>
  <c r="I124" i="28"/>
  <c r="H124" i="28"/>
  <c r="G124" i="28"/>
  <c r="F124" i="28"/>
  <c r="E124" i="28"/>
  <c r="M123" i="28"/>
  <c r="L123" i="28"/>
  <c r="K123" i="28"/>
  <c r="J123" i="28"/>
  <c r="I123" i="28"/>
  <c r="H123" i="28"/>
  <c r="G123" i="28"/>
  <c r="F123" i="28"/>
  <c r="E123" i="28"/>
  <c r="M122" i="28"/>
  <c r="L122" i="28"/>
  <c r="K122" i="28"/>
  <c r="J122" i="28"/>
  <c r="I122" i="28"/>
  <c r="H122" i="28"/>
  <c r="G122" i="28"/>
  <c r="F122" i="28"/>
  <c r="E122" i="28"/>
  <c r="M121" i="28"/>
  <c r="L121" i="28"/>
  <c r="K121" i="28"/>
  <c r="J121" i="28"/>
  <c r="I121" i="28"/>
  <c r="H121" i="28"/>
  <c r="G121" i="28"/>
  <c r="F121" i="28"/>
  <c r="E121" i="28"/>
  <c r="M120" i="28"/>
  <c r="L120" i="28"/>
  <c r="K120" i="28"/>
  <c r="J120" i="28"/>
  <c r="I120" i="28"/>
  <c r="H120" i="28"/>
  <c r="G120" i="28"/>
  <c r="F120" i="28"/>
  <c r="E120" i="28"/>
  <c r="M119" i="28"/>
  <c r="L119" i="28"/>
  <c r="K119" i="28"/>
  <c r="J119" i="28"/>
  <c r="I119" i="28"/>
  <c r="H119" i="28"/>
  <c r="G119" i="28"/>
  <c r="F119" i="28"/>
  <c r="E119" i="28"/>
  <c r="M118" i="28"/>
  <c r="L118" i="28"/>
  <c r="K118" i="28"/>
  <c r="J118" i="28"/>
  <c r="I118" i="28"/>
  <c r="H118" i="28"/>
  <c r="G118" i="28"/>
  <c r="F118" i="28"/>
  <c r="E118" i="28"/>
  <c r="M117" i="28"/>
  <c r="L117" i="28"/>
  <c r="K117" i="28"/>
  <c r="J117" i="28"/>
  <c r="I117" i="28"/>
  <c r="H117" i="28"/>
  <c r="G117" i="28"/>
  <c r="F117" i="28"/>
  <c r="E117" i="28"/>
  <c r="M116" i="28"/>
  <c r="L116" i="28"/>
  <c r="K116" i="28"/>
  <c r="J116" i="28"/>
  <c r="I116" i="28"/>
  <c r="H116" i="28"/>
  <c r="G116" i="28"/>
  <c r="F116" i="28"/>
  <c r="E116" i="28"/>
  <c r="M115" i="28"/>
  <c r="L115" i="28"/>
  <c r="K115" i="28"/>
  <c r="J115" i="28"/>
  <c r="I115" i="28"/>
  <c r="H115" i="28"/>
  <c r="G115" i="28"/>
  <c r="F115" i="28"/>
  <c r="E115" i="28"/>
  <c r="M114" i="28"/>
  <c r="L114" i="28"/>
  <c r="K114" i="28"/>
  <c r="J114" i="28"/>
  <c r="I114" i="28"/>
  <c r="H114" i="28"/>
  <c r="G114" i="28"/>
  <c r="F114" i="28"/>
  <c r="E114" i="28"/>
  <c r="M113" i="28"/>
  <c r="L113" i="28"/>
  <c r="K113" i="28"/>
  <c r="J113" i="28"/>
  <c r="I113" i="28"/>
  <c r="H113" i="28"/>
  <c r="G113" i="28"/>
  <c r="F113" i="28"/>
  <c r="E113" i="28"/>
  <c r="M112" i="28"/>
  <c r="L112" i="28"/>
  <c r="K112" i="28"/>
  <c r="J112" i="28"/>
  <c r="I112" i="28"/>
  <c r="H112" i="28"/>
  <c r="G112" i="28"/>
  <c r="F112" i="28"/>
  <c r="E112" i="28"/>
  <c r="M111" i="28"/>
  <c r="L111" i="28"/>
  <c r="K111" i="28"/>
  <c r="J111" i="28"/>
  <c r="I111" i="28"/>
  <c r="H111" i="28"/>
  <c r="G111" i="28"/>
  <c r="F111" i="28"/>
  <c r="E111" i="28"/>
  <c r="M110" i="28"/>
  <c r="L110" i="28"/>
  <c r="K110" i="28"/>
  <c r="J110" i="28"/>
  <c r="I110" i="28"/>
  <c r="H110" i="28"/>
  <c r="G110" i="28"/>
  <c r="F110" i="28"/>
  <c r="E110" i="28"/>
  <c r="M109" i="28"/>
  <c r="L109" i="28"/>
  <c r="K109" i="28"/>
  <c r="J109" i="28"/>
  <c r="I109" i="28"/>
  <c r="H109" i="28"/>
  <c r="G109" i="28"/>
  <c r="F109" i="28"/>
  <c r="E109" i="28"/>
  <c r="M108" i="28"/>
  <c r="L108" i="28"/>
  <c r="K108" i="28"/>
  <c r="J108" i="28"/>
  <c r="I108" i="28"/>
  <c r="H108" i="28"/>
  <c r="G108" i="28"/>
  <c r="F108" i="28"/>
  <c r="E108" i="28"/>
  <c r="M107" i="28"/>
  <c r="L107" i="28"/>
  <c r="K107" i="28"/>
  <c r="J107" i="28"/>
  <c r="I107" i="28"/>
  <c r="H107" i="28"/>
  <c r="G107" i="28"/>
  <c r="F107" i="28"/>
  <c r="E107" i="28"/>
  <c r="M106" i="28"/>
  <c r="L106" i="28"/>
  <c r="K106" i="28"/>
  <c r="J106" i="28"/>
  <c r="I106" i="28"/>
  <c r="H106" i="28"/>
  <c r="G106" i="28"/>
  <c r="F106" i="28"/>
  <c r="E106" i="28"/>
  <c r="M105" i="28"/>
  <c r="L105" i="28"/>
  <c r="K105" i="28"/>
  <c r="J105" i="28"/>
  <c r="I105" i="28"/>
  <c r="H105" i="28"/>
  <c r="G105" i="28"/>
  <c r="F105" i="28"/>
  <c r="E105" i="28"/>
  <c r="M104" i="28"/>
  <c r="L104" i="28"/>
  <c r="K104" i="28"/>
  <c r="J104" i="28"/>
  <c r="I104" i="28"/>
  <c r="H104" i="28"/>
  <c r="G104" i="28"/>
  <c r="F104" i="28"/>
  <c r="E104" i="28"/>
  <c r="M103" i="28"/>
  <c r="L103" i="28"/>
  <c r="K103" i="28"/>
  <c r="J103" i="28"/>
  <c r="I103" i="28"/>
  <c r="H103" i="28"/>
  <c r="G103" i="28"/>
  <c r="F103" i="28"/>
  <c r="E103" i="28"/>
  <c r="M102" i="28"/>
  <c r="L102" i="28"/>
  <c r="K102" i="28"/>
  <c r="J102" i="28"/>
  <c r="I102" i="28"/>
  <c r="H102" i="28"/>
  <c r="G102" i="28"/>
  <c r="F102" i="28"/>
  <c r="E102" i="28"/>
  <c r="M101" i="28"/>
  <c r="L101" i="28"/>
  <c r="K101" i="28"/>
  <c r="J101" i="28"/>
  <c r="I101" i="28"/>
  <c r="H101" i="28"/>
  <c r="G101" i="28"/>
  <c r="F101" i="28"/>
  <c r="E101" i="28"/>
  <c r="M100" i="28"/>
  <c r="L100" i="28"/>
  <c r="K100" i="28"/>
  <c r="J100" i="28"/>
  <c r="I100" i="28"/>
  <c r="H100" i="28"/>
  <c r="G100" i="28"/>
  <c r="F100" i="28"/>
  <c r="E100" i="28"/>
  <c r="M99" i="28"/>
  <c r="L99" i="28"/>
  <c r="K99" i="28"/>
  <c r="J99" i="28"/>
  <c r="I99" i="28"/>
  <c r="H99" i="28"/>
  <c r="G99" i="28"/>
  <c r="F99" i="28"/>
  <c r="E99" i="28"/>
  <c r="M98" i="28"/>
  <c r="L98" i="28"/>
  <c r="K98" i="28"/>
  <c r="J98" i="28"/>
  <c r="I98" i="28"/>
  <c r="H98" i="28"/>
  <c r="G98" i="28"/>
  <c r="F98" i="28"/>
  <c r="E98" i="28"/>
  <c r="M97" i="28"/>
  <c r="L97" i="28"/>
  <c r="K97" i="28"/>
  <c r="J97" i="28"/>
  <c r="I97" i="28"/>
  <c r="H97" i="28"/>
  <c r="G97" i="28"/>
  <c r="F97" i="28"/>
  <c r="E97" i="28"/>
  <c r="M96" i="28"/>
  <c r="L96" i="28"/>
  <c r="K96" i="28"/>
  <c r="J96" i="28"/>
  <c r="I96" i="28"/>
  <c r="H96" i="28"/>
  <c r="G96" i="28"/>
  <c r="F96" i="28"/>
  <c r="E96" i="28"/>
  <c r="D134" i="28"/>
  <c r="D133" i="28"/>
  <c r="D132" i="28"/>
  <c r="D131" i="28"/>
  <c r="D130" i="28"/>
  <c r="D129" i="28"/>
  <c r="D128" i="28"/>
  <c r="D127" i="28"/>
  <c r="D126" i="28"/>
  <c r="D125" i="28"/>
  <c r="D124" i="28"/>
  <c r="D123" i="28"/>
  <c r="D122" i="28"/>
  <c r="D121" i="28"/>
  <c r="D120" i="28"/>
  <c r="D119" i="28"/>
  <c r="D118" i="28"/>
  <c r="D117" i="28"/>
  <c r="D116" i="28"/>
  <c r="D115" i="28"/>
  <c r="D114" i="28"/>
  <c r="D113" i="28"/>
  <c r="D112" i="28"/>
  <c r="D111" i="28"/>
  <c r="D110" i="28"/>
  <c r="D109" i="28"/>
  <c r="D108" i="28"/>
  <c r="D107" i="28"/>
  <c r="D106" i="28"/>
  <c r="D105" i="28"/>
  <c r="D104" i="28"/>
  <c r="D103" i="28"/>
  <c r="D102" i="28"/>
  <c r="D101" i="28"/>
  <c r="D100" i="28"/>
  <c r="D99" i="28"/>
  <c r="D98" i="28"/>
  <c r="D97" i="28"/>
  <c r="D96" i="28"/>
  <c r="N89" i="28"/>
  <c r="M89" i="28"/>
  <c r="L89" i="28"/>
  <c r="K89" i="28"/>
  <c r="J89" i="28"/>
  <c r="I89" i="28"/>
  <c r="H89" i="28"/>
  <c r="G89" i="28"/>
  <c r="F89" i="28"/>
  <c r="E89" i="28"/>
  <c r="D89" i="28"/>
  <c r="N88" i="28"/>
  <c r="M88" i="28"/>
  <c r="L88" i="28"/>
  <c r="K88" i="28"/>
  <c r="J88" i="28"/>
  <c r="I88" i="28"/>
  <c r="H88" i="28"/>
  <c r="G88" i="28"/>
  <c r="F88" i="28"/>
  <c r="E88" i="28"/>
  <c r="D88" i="28"/>
  <c r="N87" i="28"/>
  <c r="M87" i="28"/>
  <c r="L87" i="28"/>
  <c r="K87" i="28"/>
  <c r="J87" i="28"/>
  <c r="I87" i="28"/>
  <c r="H87" i="28"/>
  <c r="G87" i="28"/>
  <c r="F87" i="28"/>
  <c r="E87" i="28"/>
  <c r="D87" i="28"/>
  <c r="N86" i="28"/>
  <c r="M86" i="28"/>
  <c r="L86" i="28"/>
  <c r="K86" i="28"/>
  <c r="J86" i="28"/>
  <c r="I86" i="28"/>
  <c r="H86" i="28"/>
  <c r="G86" i="28"/>
  <c r="F86" i="28"/>
  <c r="E86" i="28"/>
  <c r="D86" i="28"/>
  <c r="N85" i="28"/>
  <c r="M85" i="28"/>
  <c r="L85" i="28"/>
  <c r="K85" i="28"/>
  <c r="J85" i="28"/>
  <c r="I85" i="28"/>
  <c r="H85" i="28"/>
  <c r="G85" i="28"/>
  <c r="F85" i="28"/>
  <c r="E85" i="28"/>
  <c r="D85" i="28"/>
  <c r="N84" i="28"/>
  <c r="M84" i="28"/>
  <c r="L84" i="28"/>
  <c r="K84" i="28"/>
  <c r="J84" i="28"/>
  <c r="I84" i="28"/>
  <c r="H84" i="28"/>
  <c r="G84" i="28"/>
  <c r="F84" i="28"/>
  <c r="E84" i="28"/>
  <c r="D84" i="28"/>
  <c r="N83" i="28"/>
  <c r="M83" i="28"/>
  <c r="L83" i="28"/>
  <c r="K83" i="28"/>
  <c r="J83" i="28"/>
  <c r="I83" i="28"/>
  <c r="H83" i="28"/>
  <c r="G83" i="28"/>
  <c r="F83" i="28"/>
  <c r="E83" i="28"/>
  <c r="D83" i="28"/>
  <c r="N82" i="28"/>
  <c r="M82" i="28"/>
  <c r="L82" i="28"/>
  <c r="K82" i="28"/>
  <c r="J82" i="28"/>
  <c r="I82" i="28"/>
  <c r="H82" i="28"/>
  <c r="G82" i="28"/>
  <c r="F82" i="28"/>
  <c r="E82" i="28"/>
  <c r="D82" i="28"/>
  <c r="N81" i="28"/>
  <c r="M81" i="28"/>
  <c r="L81" i="28"/>
  <c r="K81" i="28"/>
  <c r="J81" i="28"/>
  <c r="I81" i="28"/>
  <c r="H81" i="28"/>
  <c r="G81" i="28"/>
  <c r="F81" i="28"/>
  <c r="E81" i="28"/>
  <c r="D81" i="28"/>
  <c r="N80" i="28"/>
  <c r="M80" i="28"/>
  <c r="L80" i="28"/>
  <c r="K80" i="28"/>
  <c r="J80" i="28"/>
  <c r="I80" i="28"/>
  <c r="H80" i="28"/>
  <c r="G80" i="28"/>
  <c r="F80" i="28"/>
  <c r="E80" i="28"/>
  <c r="D80" i="28"/>
  <c r="N79" i="28"/>
  <c r="M79" i="28"/>
  <c r="L79" i="28"/>
  <c r="K79" i="28"/>
  <c r="J79" i="28"/>
  <c r="I79" i="28"/>
  <c r="H79" i="28"/>
  <c r="G79" i="28"/>
  <c r="F79" i="28"/>
  <c r="E79" i="28"/>
  <c r="D79" i="28"/>
  <c r="N78" i="28"/>
  <c r="M78" i="28"/>
  <c r="L78" i="28"/>
  <c r="K78" i="28"/>
  <c r="J78" i="28"/>
  <c r="I78" i="28"/>
  <c r="H78" i="28"/>
  <c r="G78" i="28"/>
  <c r="F78" i="28"/>
  <c r="E78" i="28"/>
  <c r="D78" i="28"/>
  <c r="N77" i="28"/>
  <c r="M77" i="28"/>
  <c r="L77" i="28"/>
  <c r="K77" i="28"/>
  <c r="J77" i="28"/>
  <c r="I77" i="28"/>
  <c r="H77" i="28"/>
  <c r="G77" i="28"/>
  <c r="F77" i="28"/>
  <c r="E77" i="28"/>
  <c r="D77" i="28"/>
  <c r="N76" i="28"/>
  <c r="M76" i="28"/>
  <c r="L76" i="28"/>
  <c r="K76" i="28"/>
  <c r="J76" i="28"/>
  <c r="I76" i="28"/>
  <c r="H76" i="28"/>
  <c r="G76" i="28"/>
  <c r="F76" i="28"/>
  <c r="E76" i="28"/>
  <c r="D76" i="28"/>
  <c r="N75" i="28"/>
  <c r="M75" i="28"/>
  <c r="L75" i="28"/>
  <c r="K75" i="28"/>
  <c r="J75" i="28"/>
  <c r="I75" i="28"/>
  <c r="H75" i="28"/>
  <c r="G75" i="28"/>
  <c r="F75" i="28"/>
  <c r="E75" i="28"/>
  <c r="D75" i="28"/>
  <c r="N74" i="28"/>
  <c r="M74" i="28"/>
  <c r="L74" i="28"/>
  <c r="K74" i="28"/>
  <c r="J74" i="28"/>
  <c r="I74" i="28"/>
  <c r="H74" i="28"/>
  <c r="G74" i="28"/>
  <c r="F74" i="28"/>
  <c r="E74" i="28"/>
  <c r="D74" i="28"/>
  <c r="N73" i="28"/>
  <c r="M73" i="28"/>
  <c r="L73" i="28"/>
  <c r="K73" i="28"/>
  <c r="J73" i="28"/>
  <c r="I73" i="28"/>
  <c r="H73" i="28"/>
  <c r="G73" i="28"/>
  <c r="F73" i="28"/>
  <c r="E73" i="28"/>
  <c r="D73" i="28"/>
  <c r="N72" i="28"/>
  <c r="M72" i="28"/>
  <c r="L72" i="28"/>
  <c r="K72" i="28"/>
  <c r="J72" i="28"/>
  <c r="I72" i="28"/>
  <c r="H72" i="28"/>
  <c r="G72" i="28"/>
  <c r="F72" i="28"/>
  <c r="E72" i="28"/>
  <c r="D72" i="28"/>
  <c r="N71" i="28"/>
  <c r="M71" i="28"/>
  <c r="L71" i="28"/>
  <c r="K71" i="28"/>
  <c r="J71" i="28"/>
  <c r="I71" i="28"/>
  <c r="H71" i="28"/>
  <c r="G71" i="28"/>
  <c r="F71" i="28"/>
  <c r="E71" i="28"/>
  <c r="D71" i="28"/>
  <c r="N70" i="28"/>
  <c r="M70" i="28"/>
  <c r="L70" i="28"/>
  <c r="K70" i="28"/>
  <c r="J70" i="28"/>
  <c r="I70" i="28"/>
  <c r="H70" i="28"/>
  <c r="G70" i="28"/>
  <c r="F70" i="28"/>
  <c r="E70" i="28"/>
  <c r="D70" i="28"/>
  <c r="N69" i="28"/>
  <c r="M69" i="28"/>
  <c r="L69" i="28"/>
  <c r="K69" i="28"/>
  <c r="J69" i="28"/>
  <c r="I69" i="28"/>
  <c r="H69" i="28"/>
  <c r="G69" i="28"/>
  <c r="F69" i="28"/>
  <c r="E69" i="28"/>
  <c r="D69" i="28"/>
  <c r="N68" i="28"/>
  <c r="M68" i="28"/>
  <c r="L68" i="28"/>
  <c r="K68" i="28"/>
  <c r="J68" i="28"/>
  <c r="I68" i="28"/>
  <c r="H68" i="28"/>
  <c r="G68" i="28"/>
  <c r="F68" i="28"/>
  <c r="E68" i="28"/>
  <c r="D68" i="28"/>
  <c r="N67" i="28"/>
  <c r="M67" i="28"/>
  <c r="L67" i="28"/>
  <c r="K67" i="28"/>
  <c r="J67" i="28"/>
  <c r="I67" i="28"/>
  <c r="H67" i="28"/>
  <c r="G67" i="28"/>
  <c r="F67" i="28"/>
  <c r="E67" i="28"/>
  <c r="D67" i="28"/>
  <c r="N66" i="28"/>
  <c r="M66" i="28"/>
  <c r="L66" i="28"/>
  <c r="K66" i="28"/>
  <c r="J66" i="28"/>
  <c r="I66" i="28"/>
  <c r="H66" i="28"/>
  <c r="G66" i="28"/>
  <c r="F66" i="28"/>
  <c r="E66" i="28"/>
  <c r="D66" i="28"/>
  <c r="N65" i="28"/>
  <c r="M65" i="28"/>
  <c r="L65" i="28"/>
  <c r="K65" i="28"/>
  <c r="J65" i="28"/>
  <c r="I65" i="28"/>
  <c r="H65" i="28"/>
  <c r="G65" i="28"/>
  <c r="F65" i="28"/>
  <c r="E65" i="28"/>
  <c r="D65" i="28"/>
  <c r="N64" i="28"/>
  <c r="M64" i="28"/>
  <c r="L64" i="28"/>
  <c r="K64" i="28"/>
  <c r="J64" i="28"/>
  <c r="I64" i="28"/>
  <c r="H64" i="28"/>
  <c r="G64" i="28"/>
  <c r="F64" i="28"/>
  <c r="E64" i="28"/>
  <c r="D64" i="28"/>
  <c r="N63" i="28"/>
  <c r="M63" i="28"/>
  <c r="L63" i="28"/>
  <c r="K63" i="28"/>
  <c r="J63" i="28"/>
  <c r="I63" i="28"/>
  <c r="H63" i="28"/>
  <c r="G63" i="28"/>
  <c r="F63" i="28"/>
  <c r="E63" i="28"/>
  <c r="D63" i="28"/>
  <c r="N62" i="28"/>
  <c r="M62" i="28"/>
  <c r="L62" i="28"/>
  <c r="K62" i="28"/>
  <c r="J62" i="28"/>
  <c r="I62" i="28"/>
  <c r="H62" i="28"/>
  <c r="G62" i="28"/>
  <c r="F62" i="28"/>
  <c r="E62" i="28"/>
  <c r="D62" i="28"/>
  <c r="N61" i="28"/>
  <c r="M61" i="28"/>
  <c r="L61" i="28"/>
  <c r="K61" i="28"/>
  <c r="J61" i="28"/>
  <c r="I61" i="28"/>
  <c r="H61" i="28"/>
  <c r="G61" i="28"/>
  <c r="F61" i="28"/>
  <c r="E61" i="28"/>
  <c r="D61" i="28"/>
  <c r="N60" i="28"/>
  <c r="M60" i="28"/>
  <c r="L60" i="28"/>
  <c r="K60" i="28"/>
  <c r="J60" i="28"/>
  <c r="I60" i="28"/>
  <c r="H60" i="28"/>
  <c r="G60" i="28"/>
  <c r="F60" i="28"/>
  <c r="E60" i="28"/>
  <c r="D60" i="28"/>
  <c r="N59" i="28"/>
  <c r="M59" i="28"/>
  <c r="L59" i="28"/>
  <c r="K59" i="28"/>
  <c r="J59" i="28"/>
  <c r="I59" i="28"/>
  <c r="H59" i="28"/>
  <c r="G59" i="28"/>
  <c r="F59" i="28"/>
  <c r="E59" i="28"/>
  <c r="D59" i="28"/>
  <c r="N58" i="28"/>
  <c r="M58" i="28"/>
  <c r="L58" i="28"/>
  <c r="K58" i="28"/>
  <c r="J58" i="28"/>
  <c r="I58" i="28"/>
  <c r="H58" i="28"/>
  <c r="G58" i="28"/>
  <c r="F58" i="28"/>
  <c r="E58" i="28"/>
  <c r="D58" i="28"/>
  <c r="N57" i="28"/>
  <c r="M57" i="28"/>
  <c r="L57" i="28"/>
  <c r="K57" i="28"/>
  <c r="J57" i="28"/>
  <c r="I57" i="28"/>
  <c r="H57" i="28"/>
  <c r="G57" i="28"/>
  <c r="F57" i="28"/>
  <c r="E57" i="28"/>
  <c r="D57" i="28"/>
  <c r="N56" i="28"/>
  <c r="M56" i="28"/>
  <c r="L56" i="28"/>
  <c r="K56" i="28"/>
  <c r="J56" i="28"/>
  <c r="I56" i="28"/>
  <c r="H56" i="28"/>
  <c r="G56" i="28"/>
  <c r="F56" i="28"/>
  <c r="E56" i="28"/>
  <c r="D56" i="28"/>
  <c r="N55" i="28"/>
  <c r="M55" i="28"/>
  <c r="L55" i="28"/>
  <c r="K55" i="28"/>
  <c r="J55" i="28"/>
  <c r="I55" i="28"/>
  <c r="H55" i="28"/>
  <c r="G55" i="28"/>
  <c r="F55" i="28"/>
  <c r="E55" i="28"/>
  <c r="D55" i="28"/>
  <c r="N54" i="28"/>
  <c r="M54" i="28"/>
  <c r="L54" i="28"/>
  <c r="K54" i="28"/>
  <c r="J54" i="28"/>
  <c r="I54" i="28"/>
  <c r="H54" i="28"/>
  <c r="G54" i="28"/>
  <c r="F54" i="28"/>
  <c r="E54" i="28"/>
  <c r="D54" i="28"/>
  <c r="N53" i="28"/>
  <c r="M53" i="28"/>
  <c r="L53" i="28"/>
  <c r="K53" i="28"/>
  <c r="J53" i="28"/>
  <c r="I53" i="28"/>
  <c r="H53" i="28"/>
  <c r="G53" i="28"/>
  <c r="F53" i="28"/>
  <c r="E53" i="28"/>
  <c r="D53" i="28"/>
  <c r="N52" i="28"/>
  <c r="M52" i="28"/>
  <c r="L52" i="28"/>
  <c r="K52" i="28"/>
  <c r="J52" i="28"/>
  <c r="I52" i="28"/>
  <c r="H52" i="28"/>
  <c r="G52" i="28"/>
  <c r="F52" i="28"/>
  <c r="E52" i="28"/>
  <c r="D52" i="28"/>
  <c r="N51" i="28"/>
  <c r="M51" i="28"/>
  <c r="L51" i="28"/>
  <c r="K51" i="28"/>
  <c r="J51" i="28"/>
  <c r="I51" i="28"/>
  <c r="H51" i="28"/>
  <c r="G51" i="28"/>
  <c r="F51" i="28"/>
  <c r="E51" i="28"/>
  <c r="D51" i="28"/>
  <c r="E19" i="10" l="1"/>
  <c r="E17" i="10"/>
  <c r="E15" i="10"/>
  <c r="E12" i="10"/>
  <c r="E8" i="10"/>
  <c r="E6" i="10"/>
  <c r="E4" i="10"/>
  <c r="E21" i="10" l="1"/>
  <c r="W45" i="28"/>
  <c r="W7" i="28"/>
  <c r="W8" i="28"/>
  <c r="W9" i="28"/>
  <c r="W10" i="28"/>
  <c r="W11" i="28"/>
  <c r="W12" i="28"/>
  <c r="W13" i="28"/>
  <c r="W14" i="28"/>
  <c r="W15" i="28"/>
  <c r="W16" i="28"/>
  <c r="W17" i="28"/>
  <c r="W18" i="28"/>
  <c r="W19" i="28"/>
  <c r="W20" i="28"/>
  <c r="W21" i="28"/>
  <c r="W22" i="28"/>
  <c r="W23" i="28"/>
  <c r="W24" i="28"/>
  <c r="W25" i="28"/>
  <c r="W26" i="28"/>
  <c r="W27" i="28"/>
  <c r="W28" i="28"/>
  <c r="W29" i="28"/>
  <c r="W30" i="28"/>
  <c r="W31" i="28"/>
  <c r="W32" i="28"/>
  <c r="W33" i="28"/>
  <c r="W34" i="28"/>
  <c r="W35" i="28"/>
  <c r="W36" i="28"/>
  <c r="W37" i="28"/>
  <c r="W38" i="28"/>
  <c r="W39" i="28"/>
  <c r="W40" i="28"/>
  <c r="W41" i="28"/>
  <c r="W42" i="28"/>
  <c r="W43" i="28"/>
  <c r="W44" i="28"/>
  <c r="W6" i="28"/>
  <c r="K57" i="21" l="1"/>
  <c r="K59" i="21"/>
  <c r="K67" i="21"/>
  <c r="K71" i="21"/>
  <c r="K79" i="21"/>
  <c r="K91" i="21"/>
  <c r="K83" i="21"/>
  <c r="K77" i="21" l="1"/>
  <c r="K65" i="21"/>
  <c r="K89" i="21"/>
  <c r="K73" i="21"/>
  <c r="K72" i="21"/>
  <c r="K90" i="21"/>
  <c r="K66" i="21"/>
  <c r="K87" i="21"/>
  <c r="K84" i="21"/>
  <c r="K81" i="21"/>
  <c r="K95" i="21"/>
  <c r="K63" i="21"/>
  <c r="K75" i="21"/>
  <c r="K93" i="21"/>
  <c r="K61" i="21"/>
  <c r="K85" i="21"/>
  <c r="K69" i="21"/>
  <c r="K78" i="21"/>
  <c r="K68" i="21"/>
  <c r="K86" i="21"/>
  <c r="K62" i="21"/>
  <c r="K82" i="21"/>
  <c r="K60" i="21"/>
  <c r="K80" i="21"/>
  <c r="K76" i="21"/>
  <c r="K58" i="21"/>
  <c r="K64" i="21"/>
  <c r="K70" i="21"/>
  <c r="K92" i="21"/>
  <c r="K94" i="21"/>
  <c r="K74" i="21"/>
  <c r="K88" i="21"/>
  <c r="I95" i="21" l="1"/>
  <c r="I94" i="21"/>
  <c r="I93" i="21"/>
  <c r="I92" i="21"/>
  <c r="I91" i="21"/>
  <c r="I90" i="21"/>
  <c r="I89" i="21"/>
  <c r="I88" i="21"/>
  <c r="I87" i="21"/>
  <c r="I86" i="21"/>
  <c r="I85" i="21"/>
  <c r="I84" i="21"/>
  <c r="I83" i="21"/>
  <c r="I82" i="21"/>
  <c r="I81" i="21"/>
  <c r="I80" i="21"/>
  <c r="I79" i="21"/>
  <c r="I78" i="21"/>
  <c r="I77" i="21"/>
  <c r="I76" i="21"/>
  <c r="I75" i="21"/>
  <c r="I74" i="21"/>
  <c r="I73" i="21"/>
  <c r="I72" i="21"/>
  <c r="I71" i="21"/>
  <c r="I70" i="21"/>
  <c r="I69" i="21"/>
  <c r="I68" i="21"/>
  <c r="I67" i="21"/>
  <c r="I66" i="21"/>
  <c r="I65" i="21"/>
  <c r="I64" i="21"/>
  <c r="I63" i="21"/>
  <c r="I62" i="21"/>
  <c r="I61" i="21"/>
  <c r="I60" i="21"/>
  <c r="I59" i="21"/>
  <c r="I58" i="21"/>
  <c r="I57" i="21"/>
  <c r="C61" i="21" l="1"/>
  <c r="C63" i="21"/>
  <c r="C93" i="21" l="1"/>
  <c r="C90" i="21"/>
  <c r="C87" i="21"/>
  <c r="C84" i="21"/>
  <c r="C81" i="21"/>
  <c r="C78" i="21"/>
  <c r="C75" i="21"/>
  <c r="C72" i="21"/>
  <c r="C69" i="21"/>
  <c r="C66" i="21"/>
  <c r="C70" i="21"/>
  <c r="C67" i="21"/>
  <c r="C64" i="21"/>
  <c r="C88" i="21"/>
  <c r="C82" i="21"/>
  <c r="C79" i="21"/>
  <c r="C89" i="21"/>
  <c r="C86" i="21"/>
  <c r="C80" i="21"/>
  <c r="C77" i="21"/>
  <c r="C74" i="21"/>
  <c r="C71" i="21"/>
  <c r="C68" i="21"/>
  <c r="C65" i="21"/>
  <c r="C94" i="21"/>
  <c r="C91" i="21"/>
  <c r="C85" i="21"/>
  <c r="C76" i="21"/>
  <c r="C73" i="21"/>
  <c r="C95" i="21"/>
  <c r="C92" i="21"/>
  <c r="C83" i="21"/>
  <c r="C62" i="21"/>
  <c r="C60" i="21"/>
  <c r="C59" i="21"/>
  <c r="C58" i="21"/>
  <c r="C57" i="21" l="1"/>
  <c r="I96" i="21" l="1"/>
  <c r="H88" i="21" s="1"/>
  <c r="H65" i="21" l="1"/>
  <c r="H78" i="21"/>
  <c r="H92" i="21"/>
  <c r="H81" i="21"/>
  <c r="H87" i="21"/>
  <c r="H57" i="21"/>
  <c r="H62" i="21"/>
  <c r="H76" i="21"/>
  <c r="H67" i="21"/>
  <c r="H60" i="21"/>
  <c r="H59" i="21"/>
  <c r="H85" i="21"/>
  <c r="H66" i="21"/>
  <c r="H82" i="21"/>
  <c r="H64" i="21"/>
  <c r="H94" i="21"/>
  <c r="H79" i="21"/>
  <c r="H73" i="21"/>
  <c r="H89" i="21"/>
  <c r="H91" i="21"/>
  <c r="H70" i="21"/>
  <c r="H86" i="21"/>
  <c r="H71" i="21"/>
  <c r="H68" i="21"/>
  <c r="H84" i="21"/>
  <c r="H69" i="21"/>
  <c r="H75" i="21"/>
  <c r="H63" i="21"/>
  <c r="H80" i="21"/>
  <c r="H93" i="21"/>
  <c r="H61" i="21"/>
  <c r="H77" i="21"/>
  <c r="H95" i="21"/>
  <c r="H58" i="21"/>
  <c r="H74" i="21"/>
  <c r="H90" i="21"/>
  <c r="H83" i="21"/>
  <c r="H72" i="21"/>
  <c r="H96" i="21" l="1"/>
  <c r="E47" i="21"/>
  <c r="E46" i="21"/>
  <c r="E45" i="21"/>
  <c r="E44" i="21"/>
  <c r="E43" i="21"/>
  <c r="E42" i="21"/>
  <c r="E41" i="21"/>
  <c r="E40" i="21"/>
  <c r="E39" i="21"/>
  <c r="E38" i="21"/>
  <c r="E37" i="21"/>
  <c r="E36" i="21"/>
  <c r="E35" i="21"/>
  <c r="E34" i="21"/>
  <c r="E33" i="21"/>
  <c r="E32" i="21"/>
  <c r="E31" i="21"/>
  <c r="E30" i="21"/>
  <c r="E29" i="21"/>
  <c r="E28" i="21"/>
  <c r="E27" i="21"/>
  <c r="E26" i="21"/>
  <c r="E25" i="21"/>
  <c r="E24" i="21"/>
  <c r="E23" i="21"/>
  <c r="E22" i="21"/>
  <c r="E21" i="21"/>
  <c r="E20" i="21"/>
  <c r="E19" i="21"/>
  <c r="E18" i="21"/>
  <c r="E17" i="21"/>
  <c r="E16" i="21"/>
  <c r="E15" i="21"/>
  <c r="E14" i="21"/>
  <c r="E13" i="21"/>
  <c r="E12" i="21"/>
  <c r="E11" i="21"/>
  <c r="E10" i="21"/>
  <c r="E9" i="21"/>
  <c r="I16" i="21" l="1"/>
  <c r="I24" i="21"/>
  <c r="I40" i="21"/>
  <c r="I44" i="21"/>
  <c r="G9" i="21"/>
  <c r="G16" i="21"/>
  <c r="G20" i="21"/>
  <c r="G24" i="21"/>
  <c r="G28" i="21"/>
  <c r="G32" i="21"/>
  <c r="G36" i="21"/>
  <c r="G40" i="21"/>
  <c r="G44" i="21"/>
  <c r="G12" i="21"/>
  <c r="G21" i="21"/>
  <c r="G25" i="21"/>
  <c r="G29" i="21"/>
  <c r="G33" i="21"/>
  <c r="G37" i="21"/>
  <c r="G41" i="21"/>
  <c r="G45" i="21"/>
  <c r="I19" i="21"/>
  <c r="I31" i="21"/>
  <c r="I11" i="21"/>
  <c r="I15" i="21"/>
  <c r="I25" i="21"/>
  <c r="E48" i="21"/>
  <c r="D13" i="21" s="1"/>
  <c r="D39" i="21" l="1"/>
  <c r="I32" i="21"/>
  <c r="I36" i="21"/>
  <c r="I35" i="21"/>
  <c r="I12" i="21"/>
  <c r="I28" i="21"/>
  <c r="I20" i="21"/>
  <c r="I23" i="21"/>
  <c r="I29" i="21"/>
  <c r="D19" i="21"/>
  <c r="D30" i="21"/>
  <c r="D33" i="21"/>
  <c r="D46" i="21"/>
  <c r="D26" i="21"/>
  <c r="D45" i="21"/>
  <c r="D10" i="21"/>
  <c r="D35" i="21"/>
  <c r="D22" i="21"/>
  <c r="D29" i="21"/>
  <c r="D11" i="21"/>
  <c r="D47" i="21"/>
  <c r="D27" i="21"/>
  <c r="D21" i="21"/>
  <c r="D42" i="21"/>
  <c r="D43" i="21"/>
  <c r="D23" i="21"/>
  <c r="D38" i="21"/>
  <c r="D14" i="21"/>
  <c r="D25" i="21"/>
  <c r="D24" i="21"/>
  <c r="I39" i="21"/>
  <c r="D31" i="21"/>
  <c r="D15" i="21"/>
  <c r="D34" i="21"/>
  <c r="D18" i="21"/>
  <c r="D41" i="21"/>
  <c r="D9" i="21"/>
  <c r="D37" i="21"/>
  <c r="I34" i="21"/>
  <c r="I42" i="21"/>
  <c r="I26" i="21"/>
  <c r="I10" i="21"/>
  <c r="I37" i="21"/>
  <c r="I13" i="21"/>
  <c r="I43" i="21"/>
  <c r="I22" i="21"/>
  <c r="I33" i="21"/>
  <c r="I18" i="21"/>
  <c r="I45" i="21"/>
  <c r="I21" i="21"/>
  <c r="I38" i="21"/>
  <c r="I46" i="21"/>
  <c r="I30" i="21"/>
  <c r="I14" i="21"/>
  <c r="I41" i="21"/>
  <c r="I17" i="21"/>
  <c r="I47" i="21"/>
  <c r="I27" i="21"/>
  <c r="G43" i="21"/>
  <c r="G39" i="21"/>
  <c r="G23" i="21"/>
  <c r="G13" i="21"/>
  <c r="G38" i="21"/>
  <c r="G22" i="21"/>
  <c r="G35" i="21"/>
  <c r="G19" i="21"/>
  <c r="G10" i="21"/>
  <c r="G34" i="21"/>
  <c r="G18" i="21"/>
  <c r="G17" i="21"/>
  <c r="G47" i="21"/>
  <c r="G31" i="21"/>
  <c r="G15" i="21"/>
  <c r="G46" i="21"/>
  <c r="G30" i="21"/>
  <c r="G14" i="21"/>
  <c r="G27" i="21"/>
  <c r="G11" i="21"/>
  <c r="G42" i="21"/>
  <c r="G26" i="21"/>
  <c r="D40" i="21"/>
  <c r="D44" i="21"/>
  <c r="D28" i="21"/>
  <c r="D12" i="21"/>
  <c r="D36" i="21"/>
  <c r="D20" i="21"/>
  <c r="D17" i="21"/>
  <c r="D32" i="21"/>
  <c r="D16" i="21"/>
  <c r="D48" i="21" l="1"/>
  <c r="G48" i="21"/>
  <c r="F15" i="21" s="1"/>
  <c r="F46" i="21" l="1"/>
  <c r="F30" i="21"/>
  <c r="F43" i="21"/>
  <c r="F27" i="21"/>
  <c r="F38" i="21"/>
  <c r="F34" i="21"/>
  <c r="F10" i="21"/>
  <c r="F39" i="21"/>
  <c r="F23" i="21"/>
  <c r="F19" i="21"/>
  <c r="F35" i="21"/>
  <c r="F22" i="21"/>
  <c r="F14" i="21"/>
  <c r="F31" i="21"/>
  <c r="F26" i="21"/>
  <c r="F47" i="21"/>
  <c r="F9" i="21"/>
  <c r="F25" i="21"/>
  <c r="F41" i="21"/>
  <c r="F16" i="21"/>
  <c r="F29" i="21"/>
  <c r="F45" i="21"/>
  <c r="F20" i="21"/>
  <c r="F36" i="21"/>
  <c r="F33" i="21"/>
  <c r="F24" i="21"/>
  <c r="F40" i="21"/>
  <c r="F21" i="21"/>
  <c r="F37" i="21"/>
  <c r="F12" i="21"/>
  <c r="F28" i="21"/>
  <c r="F44" i="21"/>
  <c r="F32" i="21"/>
  <c r="F13" i="21"/>
  <c r="F17" i="21"/>
  <c r="F11" i="21"/>
  <c r="F18" i="21"/>
  <c r="F42" i="21"/>
  <c r="F48" i="21" l="1"/>
  <c r="K13" i="21" l="1"/>
  <c r="K17" i="21"/>
  <c r="K25" i="21"/>
  <c r="K29" i="21"/>
  <c r="K33" i="21"/>
  <c r="K41" i="21"/>
  <c r="K45" i="21"/>
  <c r="G60" i="21"/>
  <c r="G84" i="21"/>
  <c r="G92" i="21"/>
  <c r="K30" i="21"/>
  <c r="K34" i="21"/>
  <c r="K42" i="21"/>
  <c r="K46" i="21"/>
  <c r="G68" i="21"/>
  <c r="G76" i="21"/>
  <c r="G80" i="21"/>
  <c r="G88" i="21"/>
  <c r="G59" i="21"/>
  <c r="G63" i="21"/>
  <c r="G67" i="21"/>
  <c r="G71" i="21"/>
  <c r="G75" i="21"/>
  <c r="G79" i="21"/>
  <c r="G83" i="21"/>
  <c r="G87" i="21"/>
  <c r="G91" i="21"/>
  <c r="G95" i="21"/>
  <c r="G58" i="21"/>
  <c r="G62" i="21"/>
  <c r="G66" i="21"/>
  <c r="G70" i="21"/>
  <c r="G74" i="21"/>
  <c r="G78" i="21"/>
  <c r="G82" i="21"/>
  <c r="G86" i="21"/>
  <c r="G90" i="21"/>
  <c r="G94" i="21"/>
  <c r="K9" i="21"/>
  <c r="K10" i="21"/>
  <c r="K18" i="21"/>
  <c r="K22" i="21"/>
  <c r="K11" i="21"/>
  <c r="K15" i="21"/>
  <c r="K19" i="21"/>
  <c r="K23" i="21"/>
  <c r="K27" i="21"/>
  <c r="K31" i="21"/>
  <c r="K35" i="21"/>
  <c r="K39" i="21"/>
  <c r="K43" i="21"/>
  <c r="K47" i="21"/>
  <c r="K14" i="21"/>
  <c r="K26" i="21"/>
  <c r="K12" i="21"/>
  <c r="K16" i="21"/>
  <c r="K20" i="21"/>
  <c r="K24" i="21"/>
  <c r="K28" i="21"/>
  <c r="K32" i="21"/>
  <c r="K36" i="21"/>
  <c r="K40" i="21"/>
  <c r="K44" i="21"/>
  <c r="B12" i="13"/>
  <c r="E89" i="21" l="1"/>
  <c r="E65" i="21"/>
  <c r="E88" i="21"/>
  <c r="E64" i="21"/>
  <c r="E91" i="21"/>
  <c r="E63" i="21"/>
  <c r="E86" i="21"/>
  <c r="E62" i="21"/>
  <c r="E85" i="21"/>
  <c r="E61" i="21"/>
  <c r="E84" i="21"/>
  <c r="E60" i="21"/>
  <c r="E87" i="21"/>
  <c r="E59" i="21"/>
  <c r="E82" i="21"/>
  <c r="E58" i="21"/>
  <c r="E81" i="21"/>
  <c r="E80" i="21"/>
  <c r="E83" i="21"/>
  <c r="E78" i="21"/>
  <c r="E77" i="21"/>
  <c r="E57" i="21"/>
  <c r="E76" i="21"/>
  <c r="E79" i="21"/>
  <c r="E67" i="21"/>
  <c r="E74" i="21"/>
  <c r="E73" i="21"/>
  <c r="E72" i="21"/>
  <c r="E75" i="21"/>
  <c r="E94" i="21"/>
  <c r="E70" i="21"/>
  <c r="E93" i="21"/>
  <c r="E69" i="21"/>
  <c r="E92" i="21"/>
  <c r="E68" i="21"/>
  <c r="E95" i="21"/>
  <c r="E71" i="21"/>
  <c r="E90" i="21"/>
  <c r="E66" i="21"/>
  <c r="G69" i="21"/>
  <c r="G89" i="21"/>
  <c r="G65" i="21"/>
  <c r="G93" i="21"/>
  <c r="G64" i="21"/>
  <c r="G73" i="21"/>
  <c r="G61" i="21"/>
  <c r="G72" i="21"/>
  <c r="G77" i="21"/>
  <c r="G85" i="21"/>
  <c r="G57" i="21"/>
  <c r="G81" i="21"/>
  <c r="K37" i="21"/>
  <c r="K38" i="21"/>
  <c r="K21" i="21"/>
  <c r="I9" i="21"/>
  <c r="K48" i="21" l="1"/>
  <c r="J21" i="21" s="1"/>
  <c r="G96" i="21"/>
  <c r="F83" i="21" s="1"/>
  <c r="E96" i="21"/>
  <c r="D80" i="21" s="1"/>
  <c r="C96" i="21"/>
  <c r="I48" i="21"/>
  <c r="H9" i="21" s="1"/>
  <c r="J24" i="21" l="1"/>
  <c r="J20" i="21"/>
  <c r="J17" i="21"/>
  <c r="J36" i="21"/>
  <c r="J40" i="21"/>
  <c r="J28" i="21"/>
  <c r="J39" i="21"/>
  <c r="J26" i="21"/>
  <c r="J16" i="21"/>
  <c r="J12" i="21"/>
  <c r="J32" i="21"/>
  <c r="J43" i="21"/>
  <c r="J15" i="21"/>
  <c r="J35" i="21"/>
  <c r="J14" i="21"/>
  <c r="J27" i="21"/>
  <c r="J47" i="21"/>
  <c r="J19" i="21"/>
  <c r="J42" i="21"/>
  <c r="J11" i="21"/>
  <c r="J31" i="21"/>
  <c r="J9" i="21"/>
  <c r="J23" i="21"/>
  <c r="J46" i="21"/>
  <c r="J45" i="21"/>
  <c r="J18" i="21"/>
  <c r="J10" i="21"/>
  <c r="J30" i="21"/>
  <c r="J22" i="21"/>
  <c r="J25" i="21"/>
  <c r="J44" i="21"/>
  <c r="J41" i="21"/>
  <c r="J34" i="21"/>
  <c r="J33" i="21"/>
  <c r="J29" i="21"/>
  <c r="J13" i="21"/>
  <c r="J38" i="21"/>
  <c r="J37" i="21"/>
  <c r="F75" i="21"/>
  <c r="F86" i="21"/>
  <c r="F58" i="21"/>
  <c r="F87" i="21"/>
  <c r="F95" i="21"/>
  <c r="F57" i="21"/>
  <c r="F94" i="21"/>
  <c r="F70" i="21"/>
  <c r="F81" i="21"/>
  <c r="F68" i="21"/>
  <c r="F85" i="21"/>
  <c r="F88" i="21"/>
  <c r="F72" i="21"/>
  <c r="F73" i="21"/>
  <c r="F92" i="21"/>
  <c r="F60" i="21"/>
  <c r="F77" i="21"/>
  <c r="F80" i="21"/>
  <c r="F65" i="21"/>
  <c r="F84" i="21"/>
  <c r="F69" i="21"/>
  <c r="F89" i="21"/>
  <c r="F76" i="21"/>
  <c r="F93" i="21"/>
  <c r="F61" i="21"/>
  <c r="F64" i="21"/>
  <c r="F82" i="21"/>
  <c r="F62" i="21"/>
  <c r="F66" i="21"/>
  <c r="F78" i="21"/>
  <c r="F63" i="21"/>
  <c r="F67" i="21"/>
  <c r="F74" i="21"/>
  <c r="F79" i="21"/>
  <c r="F90" i="21"/>
  <c r="F91" i="21"/>
  <c r="F71" i="21"/>
  <c r="F59" i="21"/>
  <c r="D88" i="21"/>
  <c r="D72" i="21"/>
  <c r="D59" i="21"/>
  <c r="D63" i="21"/>
  <c r="D73" i="21"/>
  <c r="D71" i="21"/>
  <c r="D89" i="21"/>
  <c r="D65" i="21"/>
  <c r="D61" i="21"/>
  <c r="D81" i="21"/>
  <c r="D85" i="21"/>
  <c r="D60" i="21"/>
  <c r="D75" i="21"/>
  <c r="D69" i="21"/>
  <c r="D87" i="21"/>
  <c r="D93" i="21"/>
  <c r="D92" i="21"/>
  <c r="D84" i="21"/>
  <c r="D95" i="21"/>
  <c r="D83" i="21"/>
  <c r="D79" i="21"/>
  <c r="D68" i="21"/>
  <c r="D76" i="21"/>
  <c r="D66" i="21"/>
  <c r="D62" i="21"/>
  <c r="D74" i="21"/>
  <c r="D58" i="21"/>
  <c r="D90" i="21"/>
  <c r="D94" i="21"/>
  <c r="D82" i="21"/>
  <c r="D78" i="21"/>
  <c r="D86" i="21"/>
  <c r="D70" i="21"/>
  <c r="D77" i="21"/>
  <c r="D67" i="21"/>
  <c r="D57" i="21"/>
  <c r="D64" i="21"/>
  <c r="D91" i="21"/>
  <c r="H16" i="21"/>
  <c r="H24" i="21"/>
  <c r="H35" i="21"/>
  <c r="H23" i="21"/>
  <c r="H28" i="21"/>
  <c r="H31" i="21"/>
  <c r="H44" i="21"/>
  <c r="H11" i="21"/>
  <c r="H12" i="21"/>
  <c r="H15" i="21"/>
  <c r="H40" i="21"/>
  <c r="H32" i="21"/>
  <c r="H25" i="21"/>
  <c r="H36" i="21"/>
  <c r="H39" i="21"/>
  <c r="H19" i="21"/>
  <c r="H20" i="21"/>
  <c r="H29" i="21"/>
  <c r="H45" i="21"/>
  <c r="H17" i="21"/>
  <c r="H38" i="21"/>
  <c r="H46" i="21"/>
  <c r="H21" i="21"/>
  <c r="H14" i="21"/>
  <c r="H18" i="21"/>
  <c r="H43" i="21"/>
  <c r="H22" i="21"/>
  <c r="H33" i="21"/>
  <c r="H26" i="21"/>
  <c r="H27" i="21"/>
  <c r="H42" i="21"/>
  <c r="H41" i="21"/>
  <c r="H47" i="21"/>
  <c r="H30" i="21"/>
  <c r="H34" i="21"/>
  <c r="H13" i="21"/>
  <c r="H10" i="21"/>
  <c r="H37" i="21"/>
  <c r="C12" i="21"/>
  <c r="M60" i="21" s="1"/>
  <c r="C26" i="21"/>
  <c r="M74" i="21" s="1"/>
  <c r="C36" i="21"/>
  <c r="M84" i="21" s="1"/>
  <c r="C17" i="21"/>
  <c r="M65" i="21" s="1"/>
  <c r="C31" i="21"/>
  <c r="M79" i="21" s="1"/>
  <c r="C25" i="21"/>
  <c r="M73" i="21" s="1"/>
  <c r="C16" i="21"/>
  <c r="M64" i="21" s="1"/>
  <c r="C44" i="21"/>
  <c r="M92" i="21" s="1"/>
  <c r="C43" i="21"/>
  <c r="M91" i="21" s="1"/>
  <c r="C21" i="21"/>
  <c r="M69" i="21" s="1"/>
  <c r="C20" i="21"/>
  <c r="M68" i="21" s="1"/>
  <c r="C32" i="21"/>
  <c r="M80" i="21" s="1"/>
  <c r="C33" i="21"/>
  <c r="M81" i="21" s="1"/>
  <c r="C39" i="21"/>
  <c r="M87" i="21" s="1"/>
  <c r="C29" i="21"/>
  <c r="M77" i="21" s="1"/>
  <c r="C9" i="21"/>
  <c r="M57" i="21" s="1"/>
  <c r="C40" i="21"/>
  <c r="M88" i="21" s="1"/>
  <c r="C13" i="21"/>
  <c r="M61" i="21" s="1"/>
  <c r="C45" i="21"/>
  <c r="M93" i="21" s="1"/>
  <c r="C37" i="21"/>
  <c r="M85" i="21" s="1"/>
  <c r="C18" i="21"/>
  <c r="M66" i="21" s="1"/>
  <c r="C27" i="21"/>
  <c r="M75" i="21" s="1"/>
  <c r="C15" i="21"/>
  <c r="M63" i="21" s="1"/>
  <c r="C38" i="21"/>
  <c r="M86" i="21" s="1"/>
  <c r="C24" i="21"/>
  <c r="M72" i="21" s="1"/>
  <c r="C11" i="21"/>
  <c r="M59" i="21" s="1"/>
  <c r="C46" i="21"/>
  <c r="M94" i="21" s="1"/>
  <c r="C23" i="21"/>
  <c r="M71" i="21" s="1"/>
  <c r="C35" i="21"/>
  <c r="M83" i="21" s="1"/>
  <c r="C28" i="21"/>
  <c r="M76" i="21" s="1"/>
  <c r="C34" i="21"/>
  <c r="M82" i="21" s="1"/>
  <c r="C47" i="21"/>
  <c r="M95" i="21" s="1"/>
  <c r="C30" i="21"/>
  <c r="M78" i="21" s="1"/>
  <c r="C10" i="21"/>
  <c r="M58" i="21" s="1"/>
  <c r="C41" i="21"/>
  <c r="M89" i="21" s="1"/>
  <c r="C14" i="21"/>
  <c r="M62" i="21" s="1"/>
  <c r="C42" i="21"/>
  <c r="M90" i="21" s="1"/>
  <c r="C22" i="21"/>
  <c r="M70" i="21" s="1"/>
  <c r="C19" i="21"/>
  <c r="M67" i="21" s="1"/>
  <c r="M96" i="21" l="1"/>
  <c r="L66" i="21" s="1"/>
  <c r="J48" i="21"/>
  <c r="F96" i="21"/>
  <c r="D96" i="21"/>
  <c r="B96" i="21"/>
  <c r="H48" i="21"/>
  <c r="C48" i="21"/>
  <c r="B22" i="21" s="1"/>
  <c r="B17" i="21" l="1"/>
  <c r="L61" i="21"/>
  <c r="L58" i="21"/>
  <c r="L83" i="21"/>
  <c r="L79" i="21"/>
  <c r="L78" i="21"/>
  <c r="L75" i="21"/>
  <c r="L82" i="21"/>
  <c r="L76" i="21"/>
  <c r="L87" i="21"/>
  <c r="L81" i="21"/>
  <c r="L67" i="21"/>
  <c r="L89" i="21"/>
  <c r="L70" i="21"/>
  <c r="L64" i="21"/>
  <c r="L88" i="21"/>
  <c r="L84" i="21"/>
  <c r="L90" i="21"/>
  <c r="L59" i="21"/>
  <c r="L72" i="21"/>
  <c r="L57" i="21"/>
  <c r="L85" i="21"/>
  <c r="L73" i="21"/>
  <c r="L95" i="21"/>
  <c r="L91" i="21"/>
  <c r="L86" i="21"/>
  <c r="L92" i="21"/>
  <c r="L62" i="21"/>
  <c r="L74" i="21"/>
  <c r="L93" i="21"/>
  <c r="L60" i="21"/>
  <c r="L80" i="21"/>
  <c r="L94" i="21"/>
  <c r="L68" i="21"/>
  <c r="L65" i="21"/>
  <c r="L63" i="21"/>
  <c r="L71" i="21"/>
  <c r="L69" i="21"/>
  <c r="L77" i="21"/>
  <c r="B32" i="21"/>
  <c r="B46" i="21"/>
  <c r="B9" i="21"/>
  <c r="B45" i="21"/>
  <c r="B44" i="21"/>
  <c r="B15" i="21"/>
  <c r="B34" i="21"/>
  <c r="B19" i="21"/>
  <c r="B31" i="21"/>
  <c r="B33" i="21"/>
  <c r="B38" i="21"/>
  <c r="B47" i="21"/>
  <c r="B26" i="21"/>
  <c r="K96" i="21"/>
  <c r="B39" i="21"/>
  <c r="B18" i="21"/>
  <c r="B35" i="21"/>
  <c r="B42" i="21"/>
  <c r="B13" i="21"/>
  <c r="B11" i="21"/>
  <c r="B10" i="21"/>
  <c r="B41" i="21"/>
  <c r="B12" i="21"/>
  <c r="B43" i="21"/>
  <c r="B37" i="21"/>
  <c r="B23" i="21"/>
  <c r="B14" i="21"/>
  <c r="B21" i="21"/>
  <c r="B16" i="21"/>
  <c r="B20" i="21"/>
  <c r="B29" i="21"/>
  <c r="B25" i="21"/>
  <c r="B40" i="21"/>
  <c r="B24" i="21"/>
  <c r="B30" i="21"/>
  <c r="B36" i="21"/>
  <c r="B27" i="21"/>
  <c r="B28" i="21"/>
  <c r="J85" i="21" l="1"/>
  <c r="J74" i="21"/>
  <c r="J81" i="21"/>
  <c r="J63" i="21"/>
  <c r="J72" i="21"/>
  <c r="J79" i="21"/>
  <c r="J70" i="21"/>
  <c r="J88" i="21"/>
  <c r="J80" i="21"/>
  <c r="J95" i="21"/>
  <c r="J67" i="21"/>
  <c r="J76" i="21"/>
  <c r="J86" i="21"/>
  <c r="J82" i="21"/>
  <c r="J75" i="21"/>
  <c r="J84" i="21"/>
  <c r="J77" i="21"/>
  <c r="J89" i="21"/>
  <c r="J62" i="21"/>
  <c r="J92" i="21"/>
  <c r="J78" i="21"/>
  <c r="J73" i="21"/>
  <c r="J69" i="21"/>
  <c r="J58" i="21"/>
  <c r="J60" i="21"/>
  <c r="J64" i="21"/>
  <c r="J91" i="21"/>
  <c r="J93" i="21"/>
  <c r="B48" i="21"/>
  <c r="J68" i="21"/>
  <c r="J71" i="21"/>
  <c r="J94" i="21"/>
  <c r="J59" i="21"/>
  <c r="J83" i="21"/>
  <c r="J66" i="21"/>
  <c r="J57" i="21"/>
  <c r="J61" i="21"/>
  <c r="J87" i="21"/>
  <c r="J90" i="21"/>
  <c r="J65" i="21"/>
  <c r="L96" i="21" l="1"/>
  <c r="J96" i="21"/>
</calcChain>
</file>

<file path=xl/sharedStrings.xml><?xml version="1.0" encoding="utf-8"?>
<sst xmlns="http://schemas.openxmlformats.org/spreadsheetml/2006/main" count="1286" uniqueCount="313">
  <si>
    <t>GOBIERNO DEL ESTADO DE DURANGO</t>
  </si>
  <si>
    <t>SECRETARÍA DE FINANZAS Y DE ADMINISTRACIÓN</t>
  </si>
  <si>
    <t>SUBSECRETARÍA DE INGRESOS</t>
  </si>
  <si>
    <t>FACTOR 1</t>
  </si>
  <si>
    <t>FACTOR 2</t>
  </si>
  <si>
    <t>FACTOR 3</t>
  </si>
  <si>
    <t>FACTOR 4</t>
  </si>
  <si>
    <t>COEFICIENTE</t>
  </si>
  <si>
    <t>INEGI 2010</t>
  </si>
  <si>
    <t>ACUMULADO</t>
  </si>
  <si>
    <t>EFECTIVO</t>
  </si>
  <si>
    <t>TOTAL</t>
  </si>
  <si>
    <t>01 Canatlán</t>
  </si>
  <si>
    <t>02 Canelas</t>
  </si>
  <si>
    <t>03 Coneto de Comonfort</t>
  </si>
  <si>
    <t>04 Cuencame</t>
  </si>
  <si>
    <t>05 Durango</t>
  </si>
  <si>
    <t>06 Simón Bolivar</t>
  </si>
  <si>
    <t>07 Gómez Palacio</t>
  </si>
  <si>
    <t>08 Guadalupe Victoria</t>
  </si>
  <si>
    <t>09 Guanaceví</t>
  </si>
  <si>
    <t xml:space="preserve">10 Hidalgo </t>
  </si>
  <si>
    <t>11 Inde</t>
  </si>
  <si>
    <t>12 Lerdo</t>
  </si>
  <si>
    <t>13 Mapimí</t>
  </si>
  <si>
    <t>14 Mezquital</t>
  </si>
  <si>
    <t>15 Nazas</t>
  </si>
  <si>
    <t>16 Nombre de Dios</t>
  </si>
  <si>
    <t>17 Ocampo</t>
  </si>
  <si>
    <t>18 El Oro</t>
  </si>
  <si>
    <t>19 Otaez</t>
  </si>
  <si>
    <t>20 Pánuco de Coronado</t>
  </si>
  <si>
    <t>21 Peñón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</si>
  <si>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</si>
  <si>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</si>
  <si>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</si>
  <si>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</si>
  <si>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</si>
  <si>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</si>
  <si>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</si>
  <si>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</si>
  <si>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</si>
  <si>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</si>
  <si>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</si>
  <si>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</si>
  <si>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</si>
  <si>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</si>
  <si>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 Tlahualilo</t>
  </si>
  <si>
    <t>37 Topia</t>
  </si>
  <si>
    <t>38 Vicente Guerrero</t>
  </si>
  <si>
    <t xml:space="preserve">39 Nuevo Ideal </t>
  </si>
  <si>
    <t xml:space="preserve">                  SUMAS</t>
  </si>
  <si>
    <t>MUNICIPIO</t>
  </si>
  <si>
    <t>SECRETARIA DE FINANZAS Y DE ADMINISTRACIÓN</t>
  </si>
  <si>
    <t>CANATLAN</t>
  </si>
  <si>
    <t>CANELAS</t>
  </si>
  <si>
    <t>CONETO DE COMONFORT</t>
  </si>
  <si>
    <t>CUENCAME</t>
  </si>
  <si>
    <t>DURANGO</t>
  </si>
  <si>
    <t>SIMON BOLIVAR</t>
  </si>
  <si>
    <t>GOMEZ PALACIO</t>
  </si>
  <si>
    <t>GUADALUPE VICTORIA</t>
  </si>
  <si>
    <t>GUANACEVI</t>
  </si>
  <si>
    <t>HIDALGO</t>
  </si>
  <si>
    <t>INDE</t>
  </si>
  <si>
    <t>LERDO</t>
  </si>
  <si>
    <t>MAPIMI</t>
  </si>
  <si>
    <t>MEZQUITAL</t>
  </si>
  <si>
    <t>NAZAS</t>
  </si>
  <si>
    <t>NOMBRE DE DIOS</t>
  </si>
  <si>
    <t>OCAMPO</t>
  </si>
  <si>
    <t>EL ORO</t>
  </si>
  <si>
    <t>OTAEZ</t>
  </si>
  <si>
    <t>PANUCO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</si>
  <si>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</si>
  <si>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</si>
  <si>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</si>
  <si>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</si>
  <si>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</si>
  <si>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</si>
  <si>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</si>
  <si>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RIO</t>
  </si>
  <si>
    <t>SAN LUIS DEL CORDERO</t>
  </si>
  <si>
    <t>SAN PEDRO DEL GALLO</t>
  </si>
  <si>
    <t>SANTA CLARA</t>
  </si>
  <si>
    <t>SANTIAGO PAPASQUIARO</t>
  </si>
  <si>
    <t>SUCHIL</t>
  </si>
  <si>
    <t>TAMAZULA</t>
  </si>
  <si>
    <t>TEPEHUANES</t>
  </si>
  <si>
    <t>TLAHUALILO</t>
  </si>
  <si>
    <t>TOPIA</t>
  </si>
  <si>
    <t>VICENTE GUERRERO</t>
  </si>
  <si>
    <t>NUEVO IDEAL</t>
  </si>
  <si>
    <t>COEFICIENTE EFECTIVO</t>
  </si>
  <si>
    <t xml:space="preserve">         MUNICIPIO</t>
  </si>
  <si>
    <t>FONDO DE FOMENTO</t>
  </si>
  <si>
    <t xml:space="preserve"> INCREMENTO</t>
  </si>
  <si>
    <t>MUNICIPAL</t>
  </si>
  <si>
    <t>TOTAL FONDO</t>
  </si>
  <si>
    <t xml:space="preserve">     MUNICIPIO</t>
  </si>
  <si>
    <t>PONDERADO</t>
  </si>
  <si>
    <t xml:space="preserve">ESTATAL </t>
  </si>
  <si>
    <t xml:space="preserve">                    SUMAS</t>
  </si>
  <si>
    <t>TENENCIA</t>
  </si>
  <si>
    <t>FONDO GENERAL</t>
  </si>
  <si>
    <t>FONDO DE FOMENTO MUNICIPAL</t>
  </si>
  <si>
    <t>IEPS SOBRE VENTA DE GASOLINA Y DIESEL</t>
  </si>
  <si>
    <t>TOTAL DE</t>
  </si>
  <si>
    <t xml:space="preserve"> FOMENTO MUNICIPAL</t>
  </si>
  <si>
    <t>NÚMERO DE</t>
  </si>
  <si>
    <t>HABITANTES</t>
  </si>
  <si>
    <t>PROPORCIÓN</t>
  </si>
  <si>
    <t xml:space="preserve">FONDO </t>
  </si>
  <si>
    <t>EJ. ANTERIOR</t>
  </si>
  <si>
    <t>FONDO ACUM</t>
  </si>
  <si>
    <t>DEL EJERCICIO</t>
  </si>
  <si>
    <t>(FACTOR 1)</t>
  </si>
  <si>
    <t>(FACTOR 2)</t>
  </si>
  <si>
    <t>(FACTOR 3)</t>
  </si>
  <si>
    <t>INVERSA</t>
  </si>
  <si>
    <t>DEL SUBTOTAL</t>
  </si>
  <si>
    <t>(FACTOR 4)</t>
  </si>
  <si>
    <t>DE LA PROPORCIÓN</t>
  </si>
  <si>
    <t>FACTORES DE DISTRIBUCIÓN Y CÁLCULO DEL MONTO CORRESPONDIENTE AL IEPS SOBRE VENTA DE DIESEL Y GASOLINA</t>
  </si>
  <si>
    <t>PRIMERA PARTE</t>
  </si>
  <si>
    <t>FACTORES DE DISTRIBUCIÓN Y CÁLCULO DEL MONTO CORRESPONDIENTE AL FONDO DE FOMENTO MUNICIPAL</t>
  </si>
  <si>
    <t>PARTICIPACIÓN</t>
  </si>
  <si>
    <t xml:space="preserve">FACTORES DE DISTRIBUCIÓN Y CÁLCULO DEL MONTO CORRESPONDIENTE AL FONDO ESTATAL </t>
  </si>
  <si>
    <t>EFECTIVO FONDO</t>
  </si>
  <si>
    <t>FONDO DE COMPENSACIÓN DE IMPUESTO SOBRE AUTOMÓVILES NUEVOS</t>
  </si>
  <si>
    <t>IMPUESTO ESPECIAL SOBRE PRODUCCIÓN Y SERVICIO</t>
  </si>
  <si>
    <t>IMPUESTO SOBRE AUTOMÓVILES NUEVOS</t>
  </si>
  <si>
    <t>IMPUESTO FEDERAL SOBRE TENENCIA O USO DE VEHÍCULOS</t>
  </si>
  <si>
    <t>(DE EJERCICIOS ANTERIORES)</t>
  </si>
  <si>
    <t>FACTORES DE DISTRIBUCIÓN Y Y CÁLCULO DEL MONTO CORRESPONDIENTE   AL FONDO DE</t>
  </si>
  <si>
    <t xml:space="preserve">APORTACIÓN PARA EL FORTALECIMIENTO DE LOS MUNICIPIOS PARA EL EJERCICIO FISCAL DEL </t>
  </si>
  <si>
    <t>AÑO 2013 ESTIMADO</t>
  </si>
  <si>
    <t xml:space="preserve">NÚMERO </t>
  </si>
  <si>
    <t>FACTOR</t>
  </si>
  <si>
    <t>DE HABITANTES</t>
  </si>
  <si>
    <t>NÚMERO DE HABITANTES</t>
  </si>
  <si>
    <t>IMPORTE</t>
  </si>
  <si>
    <t>CANATLÁN</t>
  </si>
  <si>
    <t>CUENCAMÉ</t>
  </si>
  <si>
    <t>SIMÓN BOLÍVAR</t>
  </si>
  <si>
    <t>GÓMEZ PALACIO</t>
  </si>
  <si>
    <t>GUANACEVÍ</t>
  </si>
  <si>
    <t>INDÉ</t>
  </si>
  <si>
    <t>MAPIMÍ</t>
  </si>
  <si>
    <t>OTÁEZ</t>
  </si>
  <si>
    <t>PÁNUCO DE CORONADO</t>
  </si>
  <si>
    <t>PEÑÓN BLANCO</t>
  </si>
  <si>
    <t>SAN JUAN DEL RÍO</t>
  </si>
  <si>
    <t>SÚCHIL</t>
  </si>
  <si>
    <t>FACTORES DE DISTRIBUCIÓN Y CÁLCULO CORRESPONDIENTE AL FONDO DE APORTACIÓN</t>
  </si>
  <si>
    <t>PARA LA INFRAESTRUCTURA SOCIAL MUNICIPAL</t>
  </si>
  <si>
    <t xml:space="preserve"> PARA EL EJERCICIO FISCAL DEL AÑO 2013 ESTIMADO</t>
  </si>
  <si>
    <t>PORCENTAJE DE ASIGNACION</t>
  </si>
  <si>
    <t>Fondo General</t>
  </si>
  <si>
    <t>Fondo de Fomento Municipal</t>
  </si>
  <si>
    <t>Impuesto Especial sobre Producción y Servicio</t>
  </si>
  <si>
    <t>Impuesto sobre Automóviles Nuevos</t>
  </si>
  <si>
    <t>Fondo de Compensación de Impuesto sobre Automóviles Nuevos</t>
  </si>
  <si>
    <t>Impuesto Federal sobre Tenencia o uso de Vehículos (de ejercicios anteriores)</t>
  </si>
  <si>
    <t>Fondo de fiscalización</t>
  </si>
  <si>
    <t>IEPS sobre venta de gasolina y diesel</t>
  </si>
  <si>
    <t>Fondo Estatal</t>
  </si>
  <si>
    <t>IMPORTE ANUAL</t>
  </si>
  <si>
    <t>FONDO DE FISCALIZACIÓN Y RECAUDACIÓN</t>
  </si>
  <si>
    <t>CE1</t>
  </si>
  <si>
    <t>CE2</t>
  </si>
  <si>
    <t>CE3</t>
  </si>
  <si>
    <t>CE4</t>
  </si>
  <si>
    <t>A</t>
  </si>
  <si>
    <t>B</t>
  </si>
  <si>
    <t>C</t>
  </si>
  <si>
    <t>D</t>
  </si>
  <si>
    <t>PI</t>
  </si>
  <si>
    <t>Fondo General de Participaciones</t>
  </si>
  <si>
    <t>Porcentaje</t>
  </si>
  <si>
    <t>Monto en pesos</t>
  </si>
  <si>
    <t>IEPS bebidas y tabacos</t>
  </si>
  <si>
    <t>ISAN</t>
  </si>
  <si>
    <t>Fondo de Compensación ISAN</t>
  </si>
  <si>
    <t>Fondo de Fiscalización y Recaudación</t>
  </si>
  <si>
    <t>IEPS Gasolina y Diesel</t>
  </si>
  <si>
    <t>Tenencia</t>
  </si>
  <si>
    <t>Total</t>
  </si>
  <si>
    <t>CORREGIDO</t>
  </si>
  <si>
    <t>FEDERACION</t>
  </si>
  <si>
    <t>*</t>
  </si>
  <si>
    <t>EJERCICIO 2013</t>
  </si>
  <si>
    <t>ESTADO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</si>
  <si>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</si>
  <si>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</si>
  <si>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</si>
  <si>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</si>
  <si>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</si>
  <si>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</si>
  <si>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</si>
  <si>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</si>
  <si>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</si>
  <si>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</si>
  <si>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</si>
  <si>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</si>
  <si>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</si>
  <si>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(3+5)</t>
  </si>
  <si>
    <t>CEFA</t>
  </si>
  <si>
    <t>CEFAc</t>
  </si>
  <si>
    <t>Pi</t>
  </si>
  <si>
    <t>Pi/Pt</t>
  </si>
  <si>
    <t>0.40*(2)</t>
  </si>
  <si>
    <t>CEFA(n-1)*</t>
  </si>
  <si>
    <t>0.45*(4)</t>
  </si>
  <si>
    <t>Suma(3+5)</t>
  </si>
  <si>
    <t>0.1275*(6)</t>
  </si>
  <si>
    <t>(3+5+7)</t>
  </si>
  <si>
    <t>Suma (8)</t>
  </si>
  <si>
    <t>0.0225*(9)</t>
  </si>
  <si>
    <t>(3+5+7+10)</t>
  </si>
  <si>
    <t>(12/Suma12)</t>
  </si>
  <si>
    <t>CEFA(n-1)= Coeficiente de efectivo del fondo acumulado del ejercicio anterior por el que se efectúa el cálculo</t>
  </si>
  <si>
    <t>Pt= Número de habitantes del Estado</t>
  </si>
  <si>
    <t>CEFA= Coeficiente de efectivo del fondo acumulado del ejercicio por el que se efectúa el cálculo</t>
  </si>
  <si>
    <t>CEFA= Coeficiente de efectivo del fondo acumulado del ejercicio por el que se efectúa el cálculo de municipios que celebren convenio del Impuesto Predial</t>
  </si>
  <si>
    <t>CEFA icn= Coeficiente de efectivo del fondo acumulado que corresponde al Municipio ic qie haya celebrado convenio con el estado en el ejercicio el el que se efectúa el cálculo</t>
  </si>
  <si>
    <t>FONDO ACUMULADO</t>
  </si>
  <si>
    <t xml:space="preserve">ESTIMACIÓN ISR PARTICIPABLE A MUNICIPIOS </t>
  </si>
  <si>
    <t>TOTAL ISR PARTICIPABLE</t>
  </si>
  <si>
    <t>A MUNICIPIOS</t>
  </si>
  <si>
    <t>MES</t>
  </si>
  <si>
    <t>IEPS sobre Venta de Diésel y Gasolina e ISR Participable a Municipios</t>
  </si>
  <si>
    <t>Resto de Participaciones a Municipios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</si>
  <si>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</si>
  <si>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</si>
  <si>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</si>
  <si>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</si>
  <si>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</si>
  <si>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</si>
  <si>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</si>
  <si>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</si>
  <si>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</si>
  <si>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</si>
  <si>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</si>
  <si>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</si>
  <si>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ISR PARTICIPABLE A MUNICIPIOS (ART. 3-B LCF)</t>
  </si>
  <si>
    <t>ISR ENAJENACIÓN BIENES INMUEBLES (ART. 126 LISR)</t>
  </si>
  <si>
    <t>ISR participable art. 3-B LCF</t>
  </si>
  <si>
    <t>ISR enaj bienes inm art. 126 LISR</t>
  </si>
  <si>
    <t>2o. AJUSTE 2013</t>
  </si>
  <si>
    <t xml:space="preserve">AJUSTE DEFINITVO 2013 </t>
  </si>
  <si>
    <t>TOTAL 2013</t>
  </si>
  <si>
    <t>BASE MENSUAL</t>
  </si>
  <si>
    <t>1o. AJUSTE 2013</t>
  </si>
  <si>
    <t>3o. AJUSTE 2013</t>
  </si>
  <si>
    <t>BASE CUATRIMESTRAL</t>
  </si>
  <si>
    <t>FONDO DE FOMENTO MUNICIPAL: PRIMERA PARTE-EJERCICIO 2013</t>
  </si>
  <si>
    <t>Pi= Número de habitantes del Municipio "i" (Conteo poblacional INEGI 2020)</t>
  </si>
  <si>
    <t>FONDO DE FOMENTO MUNICIPAL: PRIMERA PARTE-EJERCICIO 2013-PARTE 1</t>
  </si>
  <si>
    <t>FONDO DE FOMENTO MUNICIPAL: PRIMERA PARTE-EJERCICIO 2013-PARTE 2</t>
  </si>
  <si>
    <t>ACUMULADO 2023</t>
  </si>
  <si>
    <t>RECAUDACIÓN DIC21-NOV22</t>
  </si>
  <si>
    <t>FACTORES DE DISTRIBUCIÓN Y CÁLCULO DEL MONTO CORRESPONDIENTE AL IMPUESTO A LA VENTA FINAL DE BEBIDAS ALCOHÓLICAS</t>
  </si>
  <si>
    <t>DE PARTICIPACIONES MUNICIPALES PARA EL EJERCICIO FISCAL DEL AÑO 2024 ESTIMADO</t>
  </si>
  <si>
    <t>PORCENTAJES Y MONTOS ESTIMADOS DE PARTICIPACIONES FEDERALES CORRESPONDIENTES A LOS MUNICIPIOS PARA EL EJERCICIO FISCAL 2024</t>
  </si>
  <si>
    <t>01 de Febrero de 2024</t>
  </si>
  <si>
    <t>02 de Mayo de 2024</t>
  </si>
  <si>
    <t>01 de Agosto de 2024</t>
  </si>
  <si>
    <t>02 de Octubre de 2024</t>
  </si>
  <si>
    <t>04 de Marzo de 2024</t>
  </si>
  <si>
    <t>01 de Abril de 2024</t>
  </si>
  <si>
    <t>03 de Junio de 2024</t>
  </si>
  <si>
    <t>02 de Septiembre de 2024</t>
  </si>
  <si>
    <t>01 de Noviembre de 2024</t>
  </si>
  <si>
    <t>02 de Diciembre de 2024</t>
  </si>
  <si>
    <t>31 de Diciembre de 2024</t>
  </si>
  <si>
    <t>30 de Abril de 2024</t>
  </si>
  <si>
    <t>31 de Enero de 2024</t>
  </si>
  <si>
    <t>29 de Febrero de 2024</t>
  </si>
  <si>
    <t>31 de Mayo de 2024</t>
  </si>
  <si>
    <t>31 de Julio de 2024</t>
  </si>
  <si>
    <t>30 de Agosto de 2024</t>
  </si>
  <si>
    <t>30 de Septiembre de 2024</t>
  </si>
  <si>
    <t>31 de Octubre de 2024</t>
  </si>
  <si>
    <t>29 de Noviembre de 2024</t>
  </si>
  <si>
    <t>29 de Marzo de 2024</t>
  </si>
  <si>
    <t>28 de Junio de 2024</t>
  </si>
  <si>
    <t>01 de Julio de 2024</t>
  </si>
  <si>
    <t>* Estimación Ley de Ingresos 2025 para el Estado de Durango</t>
  </si>
  <si>
    <t xml:space="preserve">FACTORES DE DISTRIBUCIÓN Y CÁLCULO DEL MONTO CORRESPONDIENTE AL FONDO GENERAL DE PARTICIPACIONES MUNICIPALES PARA EL EJERCICIO FISCAL DEL AÑO 2025 ESTIMADO </t>
  </si>
  <si>
    <t>FONDO ACUMULADO 2025</t>
  </si>
  <si>
    <t>DE PARTICIPACIONES MUNICIPALES PARA EL EJERCICIO FISCAL DEL AÑO 2025 ESTIMADO</t>
  </si>
  <si>
    <t>FACTORES DE DISTRIBUCIÓN Y CÁLCULO DEL MONTO CORRESPONDIENTE AL IMPUESTO ESPECIAL SOBRE PRODUCCIÓN Y SERVICIO DE PARTICIPACIONES MUNICIPALES PARA EL EJERCICIO FISCAL DEL AÑO 2025 ESTIMADO</t>
  </si>
  <si>
    <t xml:space="preserve">FACTORES DE DISTRIBUCIÓN Y CÁLCULO DEL MONTO CORRESPONDIENTE AL IMPUESTO SOBRE AUTOMÓVILES NUEVOS DE PARTICIPACIONES MUNICIPALES PARA EL EJERCICIO FISCAL DEL AÑO 2025 ESTIMADO </t>
  </si>
  <si>
    <t xml:space="preserve">FACTORES DE DISTRIBUCIÓN Y CÁLCULO DEL MONTO CORRESPONDIENTE AL FONDO DE COMPENSACIÓN DE IMPUESTO SOBRE AUTOMÓVILES NUEVOS DE PARTICIPACIONES MUNICIPALES PARA EL EJERCICIO FISCAL DEL AÑO 2025 ESTIMADO </t>
  </si>
  <si>
    <t xml:space="preserve">FACTORES DE DISTRIBUCIÓN Y CÁLCULO DEL MONTO CORRESPONDIENTE AL FONDO DE FISCALIZACIÓN Y RECAUDACIÓN DE PARTICIPACIONES MUNICIPALES PARA EL EJERCICIO FISCAL DEL AÑO 2025 ESTIMADO </t>
  </si>
  <si>
    <t>FACTORES DE DISTRIBUCIÓN Y CÁCULO DEL MONTO CORRESPONDIENTE AL IMPUESTO FEDERAL SOBRE TENENCIA O USO DE VEHÍCULOS (EJERCICIOS ANTERIORES) DE PARTICIPACIONES MUNICIPALES PARA EL EJERCICIO FISCAL DEL AÑO 2025 ESTIMADO</t>
  </si>
  <si>
    <t xml:space="preserve">FACTORES DE DISTRIBUCIÓN Y CÁLCULO DEL MONTO CORRESPONDIENTE AL ISR ENAJENACIÓN DE BIENES INMUEBLES ARTÍCULO 126 LEY DEL IMPUESO SOBRE LA RENTA  DE PARTICIPACIONES MUNICIPALES PARA EL EJERCICIO FISCAL DEL AÑO 2025 ESTIMADO </t>
  </si>
  <si>
    <t>PARA EL EJERCICIO FISCAL DEL AÑO 2025</t>
  </si>
  <si>
    <t>Cálculo del coeficiente de efectivo del fondo acumulado para el ejercicio 2025  (Artículo 5  Ley para la Administración y Vigilancia del Sistema de Participaciones y la Colaboración Administrativa en materia Fiscal Estatal)</t>
  </si>
  <si>
    <t>Cinco días hábiles siguientes a aquel en que el Estado reciba el recurso de la Federación</t>
  </si>
  <si>
    <t>04 de Febrero de 2025</t>
  </si>
  <si>
    <t>04 de Marzo de 2025</t>
  </si>
  <si>
    <t>01 de Abril de 2025</t>
  </si>
  <si>
    <t>02 de Mayo de 2025</t>
  </si>
  <si>
    <t>02 de Junio de 2025</t>
  </si>
  <si>
    <t>02 de Julio de 2025</t>
  </si>
  <si>
    <t>01 de Agosto de 2025</t>
  </si>
  <si>
    <t>01 de Septiembre de 2025</t>
  </si>
  <si>
    <t>02 de Octubre de 2025</t>
  </si>
  <si>
    <t>03 de Noviembre de 2025</t>
  </si>
  <si>
    <t>02 de Diciembre de 2025</t>
  </si>
  <si>
    <t>31 de Diciembre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</si>
</sst>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;[Red]\-&quot;$&quot;#,##0"/>
    <numFmt numFmtId="41" formatCode="_-* #,##0_-;\-* #,##0_-;_-* &quot;-&quot;_-;_-@_-"/>
    <numFmt numFmtId="43" formatCode="_-* #,##0.00_-;\-* #,##0.00_-;_-* &quot;-&quot;??_-;_-@_-"/>
    <numFmt numFmtId="164" formatCode="0.0000000"/>
    <numFmt numFmtId="165" formatCode="0.000000"/>
    <numFmt numFmtId="166" formatCode="_-* #,##0_-;\-* #,##0_-;_-* &quot;-&quot;??_-;_-@_-"/>
    <numFmt numFmtId="167" formatCode="_-* #,##0.000000_-;\-* #,##0.000000_-;_-* &quot;-&quot;??_-;_-@_-"/>
    <numFmt numFmtId="168" formatCode="_-&quot;$&quot;* #,##0_-;\-&quot;$&quot;* #,##0_-;_-&quot;$&quot;* &quot;-&quot;??_-;_-@_-"/>
    <numFmt numFmtId="169" formatCode="#,##0.000000_ ;\-#,##0.000000\ "/>
    <numFmt numFmtId="170" formatCode="#,##0_ ;\-#,##0\ "/>
    <numFmt numFmtId="171" formatCode="_-* #,##0.00000000_-;\-* #,##0.00000000_-;_-* &quot;-&quot;????????_-;_-@_-"/>
    <numFmt numFmtId="172" formatCode="_-* #,##0.00000000_-;\-* #,##0.00000000_-;_-* &quot;-&quot;??_-;_-@_-"/>
    <numFmt numFmtId="173" formatCode="_-* #,##0.0000_-;\-* #,##0.000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0"/>
      <color rgb="FFFF000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0"/>
      <color rgb="FFFF0000"/>
      <name val="Arial"/>
      <family val="2"/>
    </font>
    <font>
      <sz val="10"/>
      <color theme="1"/>
      <name val="Arial"/>
      <family val="2"/>
    </font>
    <font>
      <b/>
      <i/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1"/>
      <color rgb="FFFF0000"/>
      <name val="Calibri"/>
      <family val="2"/>
      <scheme val="minor"/>
    </font>
    <font>
      <i/>
      <sz val="8"/>
      <name val="Arial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12"/>
      <color theme="1"/>
      <name val="Arial Narrow"/>
      <family val="2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Arial Narrow"/>
      <family val="2"/>
    </font>
    <font>
      <b/>
      <sz val="8"/>
      <color theme="1"/>
      <name val="Arial Narrow"/>
      <family val="2"/>
    </font>
    <font>
      <b/>
      <sz val="8"/>
      <color theme="1"/>
      <name val="Calibri"/>
      <family val="2"/>
      <scheme val="minor"/>
    </font>
    <font>
      <b/>
      <sz val="8"/>
      <color theme="0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double">
        <color indexed="64"/>
      </left>
      <right/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/>
  </cellStyleXfs>
  <cellXfs count="340">
    <xf numFmtId="0" fontId="0" fillId="0" borderId="0" xfId="0"/>
    <xf numFmtId="0" fontId="3" fillId="0" borderId="0" xfId="0" applyFont="1" applyBorder="1" applyAlignment="1">
      <alignment horizontal="center"/>
    </xf>
    <xf numFmtId="0" fontId="0" fillId="0" borderId="0" xfId="0" applyBorder="1"/>
    <xf numFmtId="10" fontId="5" fillId="0" borderId="10" xfId="0" applyNumberFormat="1" applyFont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8" xfId="0" applyFont="1" applyBorder="1" applyAlignment="1">
      <alignment horizontal="center"/>
    </xf>
    <xf numFmtId="3" fontId="5" fillId="0" borderId="13" xfId="0" applyNumberFormat="1" applyFont="1" applyBorder="1"/>
    <xf numFmtId="166" fontId="5" fillId="0" borderId="13" xfId="0" applyNumberFormat="1" applyFont="1" applyBorder="1"/>
    <xf numFmtId="166" fontId="5" fillId="0" borderId="16" xfId="0" applyNumberFormat="1" applyFont="1" applyBorder="1"/>
    <xf numFmtId="166" fontId="5" fillId="0" borderId="0" xfId="0" applyNumberFormat="1" applyFont="1" applyBorder="1"/>
    <xf numFmtId="0" fontId="4" fillId="0" borderId="4" xfId="0" applyFont="1" applyBorder="1"/>
    <xf numFmtId="3" fontId="5" fillId="0" borderId="21" xfId="0" applyNumberFormat="1" applyFont="1" applyBorder="1"/>
    <xf numFmtId="0" fontId="6" fillId="0" borderId="0" xfId="0" applyFont="1"/>
    <xf numFmtId="0" fontId="6" fillId="0" borderId="6" xfId="0" applyFont="1" applyBorder="1"/>
    <xf numFmtId="166" fontId="5" fillId="0" borderId="24" xfId="0" applyNumberFormat="1" applyFont="1" applyBorder="1"/>
    <xf numFmtId="166" fontId="5" fillId="0" borderId="25" xfId="0" applyNumberFormat="1" applyFont="1" applyBorder="1"/>
    <xf numFmtId="0" fontId="5" fillId="0" borderId="10" xfId="0" applyFont="1" applyFill="1" applyBorder="1" applyAlignment="1">
      <alignment horizontal="center"/>
    </xf>
    <xf numFmtId="9" fontId="5" fillId="0" borderId="10" xfId="0" applyNumberFormat="1" applyFont="1" applyFill="1" applyBorder="1" applyAlignment="1">
      <alignment horizontal="center"/>
    </xf>
    <xf numFmtId="10" fontId="5" fillId="0" borderId="10" xfId="0" applyNumberFormat="1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164" fontId="5" fillId="0" borderId="7" xfId="0" applyNumberFormat="1" applyFont="1" applyFill="1" applyBorder="1" applyAlignment="1">
      <alignment horizontal="center"/>
    </xf>
    <xf numFmtId="0" fontId="2" fillId="0" borderId="0" xfId="0" applyFont="1" applyFill="1"/>
    <xf numFmtId="9" fontId="5" fillId="0" borderId="11" xfId="0" applyNumberFormat="1" applyFont="1" applyFill="1" applyBorder="1" applyAlignment="1">
      <alignment horizontal="center"/>
    </xf>
    <xf numFmtId="10" fontId="5" fillId="0" borderId="11" xfId="0" applyNumberFormat="1" applyFont="1" applyFill="1" applyBorder="1" applyAlignment="1">
      <alignment horizontal="center"/>
    </xf>
    <xf numFmtId="10" fontId="5" fillId="0" borderId="11" xfId="0" applyNumberFormat="1" applyFont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5" fillId="0" borderId="29" xfId="0" applyFont="1" applyBorder="1"/>
    <xf numFmtId="4" fontId="5" fillId="0" borderId="0" xfId="0" applyNumberFormat="1" applyFont="1"/>
    <xf numFmtId="0" fontId="5" fillId="0" borderId="30" xfId="0" applyFont="1" applyBorder="1"/>
    <xf numFmtId="0" fontId="5" fillId="0" borderId="31" xfId="0" applyFont="1" applyBorder="1"/>
    <xf numFmtId="4" fontId="4" fillId="0" borderId="0" xfId="0" applyNumberFormat="1" applyFont="1"/>
    <xf numFmtId="43" fontId="9" fillId="0" borderId="0" xfId="0" applyNumberFormat="1" applyFont="1"/>
    <xf numFmtId="0" fontId="9" fillId="0" borderId="0" xfId="0" applyFont="1"/>
    <xf numFmtId="0" fontId="4" fillId="0" borderId="0" xfId="0" applyFont="1" applyBorder="1"/>
    <xf numFmtId="0" fontId="5" fillId="0" borderId="32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17" fontId="5" fillId="0" borderId="11" xfId="0" applyNumberFormat="1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0" fontId="5" fillId="0" borderId="12" xfId="0" applyFont="1" applyBorder="1"/>
    <xf numFmtId="0" fontId="5" fillId="0" borderId="17" xfId="0" applyFont="1" applyBorder="1"/>
    <xf numFmtId="0" fontId="5" fillId="0" borderId="28" xfId="0" applyFont="1" applyBorder="1"/>
    <xf numFmtId="3" fontId="0" fillId="0" borderId="0" xfId="0" applyNumberFormat="1"/>
    <xf numFmtId="0" fontId="10" fillId="0" borderId="0" xfId="0" applyFont="1"/>
    <xf numFmtId="3" fontId="10" fillId="0" borderId="0" xfId="0" applyNumberFormat="1" applyFont="1"/>
    <xf numFmtId="3" fontId="10" fillId="0" borderId="14" xfId="0" applyNumberFormat="1" applyFont="1" applyBorder="1"/>
    <xf numFmtId="0" fontId="11" fillId="0" borderId="0" xfId="0" applyFont="1"/>
    <xf numFmtId="3" fontId="11" fillId="0" borderId="0" xfId="0" applyNumberFormat="1" applyFont="1"/>
    <xf numFmtId="0" fontId="10" fillId="0" borderId="0" xfId="0" applyFont="1" applyAlignment="1">
      <alignment horizontal="center"/>
    </xf>
    <xf numFmtId="3" fontId="10" fillId="0" borderId="7" xfId="0" applyNumberFormat="1" applyFont="1" applyBorder="1"/>
    <xf numFmtId="171" fontId="0" fillId="0" borderId="0" xfId="0" applyNumberFormat="1"/>
    <xf numFmtId="172" fontId="0" fillId="0" borderId="0" xfId="1" applyNumberFormat="1" applyFont="1"/>
    <xf numFmtId="165" fontId="5" fillId="0" borderId="14" xfId="0" applyNumberFormat="1" applyFont="1" applyBorder="1"/>
    <xf numFmtId="165" fontId="5" fillId="0" borderId="21" xfId="0" applyNumberFormat="1" applyFont="1" applyBorder="1"/>
    <xf numFmtId="165" fontId="5" fillId="0" borderId="13" xfId="0" applyNumberFormat="1" applyFont="1" applyBorder="1"/>
    <xf numFmtId="3" fontId="5" fillId="0" borderId="27" xfId="0" applyNumberFormat="1" applyFont="1" applyBorder="1"/>
    <xf numFmtId="0" fontId="5" fillId="0" borderId="35" xfId="0" applyFont="1" applyFill="1" applyBorder="1" applyAlignment="1">
      <alignment horizontal="center"/>
    </xf>
    <xf numFmtId="0" fontId="5" fillId="0" borderId="35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2" fillId="0" borderId="0" xfId="0" applyFont="1"/>
    <xf numFmtId="0" fontId="4" fillId="0" borderId="38" xfId="0" applyFont="1" applyBorder="1" applyAlignment="1">
      <alignment horizontal="center"/>
    </xf>
    <xf numFmtId="0" fontId="4" fillId="0" borderId="39" xfId="0" applyFont="1" applyBorder="1" applyAlignment="1">
      <alignment horizontal="center"/>
    </xf>
    <xf numFmtId="0" fontId="4" fillId="0" borderId="40" xfId="0" applyFont="1" applyBorder="1" applyAlignment="1">
      <alignment horizontal="center"/>
    </xf>
    <xf numFmtId="0" fontId="8" fillId="0" borderId="40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7" fillId="0" borderId="12" xfId="0" applyFont="1" applyBorder="1"/>
    <xf numFmtId="3" fontId="7" fillId="0" borderId="41" xfId="0" applyNumberFormat="1" applyFont="1" applyBorder="1" applyAlignment="1">
      <alignment horizontal="right"/>
    </xf>
    <xf numFmtId="167" fontId="7" fillId="0" borderId="41" xfId="0" applyNumberFormat="1" applyFont="1" applyBorder="1" applyAlignment="1">
      <alignment horizontal="center"/>
    </xf>
    <xf numFmtId="166" fontId="7" fillId="0" borderId="16" xfId="0" applyNumberFormat="1" applyFont="1" applyBorder="1"/>
    <xf numFmtId="0" fontId="7" fillId="0" borderId="17" xfId="0" applyFont="1" applyBorder="1"/>
    <xf numFmtId="0" fontId="7" fillId="0" borderId="28" xfId="0" applyFont="1" applyBorder="1"/>
    <xf numFmtId="167" fontId="7" fillId="0" borderId="39" xfId="0" applyNumberFormat="1" applyFont="1" applyBorder="1" applyAlignment="1">
      <alignment horizontal="center"/>
    </xf>
    <xf numFmtId="0" fontId="9" fillId="0" borderId="20" xfId="0" applyFont="1" applyBorder="1"/>
    <xf numFmtId="3" fontId="7" fillId="0" borderId="42" xfId="0" applyNumberFormat="1" applyFont="1" applyBorder="1" applyAlignment="1">
      <alignment horizontal="right"/>
    </xf>
    <xf numFmtId="167" fontId="7" fillId="0" borderId="42" xfId="0" applyNumberFormat="1" applyFont="1" applyBorder="1"/>
    <xf numFmtId="166" fontId="7" fillId="0" borderId="23" xfId="0" applyNumberFormat="1" applyFont="1" applyBorder="1"/>
    <xf numFmtId="0" fontId="5" fillId="0" borderId="38" xfId="0" applyFont="1" applyBorder="1" applyAlignment="1">
      <alignment horizontal="center"/>
    </xf>
    <xf numFmtId="0" fontId="4" fillId="0" borderId="39" xfId="0" applyFont="1" applyBorder="1"/>
    <xf numFmtId="0" fontId="5" fillId="0" borderId="39" xfId="0" applyFont="1" applyBorder="1" applyAlignment="1">
      <alignment horizontal="center"/>
    </xf>
    <xf numFmtId="0" fontId="0" fillId="0" borderId="40" xfId="0" applyBorder="1"/>
    <xf numFmtId="169" fontId="7" fillId="0" borderId="42" xfId="0" applyNumberFormat="1" applyFont="1" applyBorder="1"/>
    <xf numFmtId="170" fontId="7" fillId="0" borderId="23" xfId="0" applyNumberFormat="1" applyFont="1" applyBorder="1"/>
    <xf numFmtId="0" fontId="15" fillId="0" borderId="15" xfId="0" applyFont="1" applyBorder="1"/>
    <xf numFmtId="3" fontId="15" fillId="0" borderId="15" xfId="0" applyNumberFormat="1" applyFont="1" applyFill="1" applyBorder="1"/>
    <xf numFmtId="0" fontId="11" fillId="0" borderId="15" xfId="0" applyFont="1" applyBorder="1"/>
    <xf numFmtId="3" fontId="11" fillId="0" borderId="15" xfId="0" applyNumberFormat="1" applyFont="1" applyBorder="1"/>
    <xf numFmtId="0" fontId="15" fillId="0" borderId="15" xfId="0" applyFont="1" applyBorder="1" applyAlignment="1">
      <alignment horizontal="center"/>
    </xf>
    <xf numFmtId="3" fontId="15" fillId="0" borderId="43" xfId="0" applyNumberFormat="1" applyFont="1" applyBorder="1"/>
    <xf numFmtId="0" fontId="12" fillId="0" borderId="15" xfId="0" applyFont="1" applyBorder="1" applyAlignment="1">
      <alignment horizontal="center"/>
    </xf>
    <xf numFmtId="43" fontId="0" fillId="0" borderId="0" xfId="1" applyFont="1"/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65" fontId="5" fillId="0" borderId="44" xfId="0" applyNumberFormat="1" applyFont="1" applyBorder="1"/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46" xfId="0" applyFont="1" applyBorder="1" applyAlignment="1">
      <alignment horizontal="center"/>
    </xf>
    <xf numFmtId="0" fontId="5" fillId="0" borderId="47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166" fontId="0" fillId="0" borderId="0" xfId="0" applyNumberFormat="1"/>
    <xf numFmtId="167" fontId="0" fillId="0" borderId="0" xfId="0" applyNumberFormat="1"/>
    <xf numFmtId="166" fontId="5" fillId="0" borderId="21" xfId="0" applyNumberFormat="1" applyFont="1" applyBorder="1"/>
    <xf numFmtId="167" fontId="5" fillId="0" borderId="13" xfId="0" applyNumberFormat="1" applyFont="1" applyBorder="1"/>
    <xf numFmtId="166" fontId="5" fillId="0" borderId="27" xfId="0" applyNumberFormat="1" applyFont="1" applyBorder="1"/>
    <xf numFmtId="0" fontId="5" fillId="0" borderId="42" xfId="0" applyFont="1" applyFill="1" applyBorder="1" applyAlignment="1">
      <alignment horizontal="center"/>
    </xf>
    <xf numFmtId="9" fontId="5" fillId="0" borderId="42" xfId="0" applyNumberFormat="1" applyFont="1" applyFill="1" applyBorder="1" applyAlignment="1">
      <alignment horizontal="center"/>
    </xf>
    <xf numFmtId="9" fontId="5" fillId="0" borderId="23" xfId="0" applyNumberFormat="1" applyFont="1" applyFill="1" applyBorder="1" applyAlignment="1">
      <alignment horizontal="center"/>
    </xf>
    <xf numFmtId="0" fontId="5" fillId="0" borderId="23" xfId="0" applyFont="1" applyFill="1" applyBorder="1" applyAlignment="1">
      <alignment horizontal="center"/>
    </xf>
    <xf numFmtId="167" fontId="0" fillId="0" borderId="0" xfId="1" applyNumberFormat="1" applyFont="1"/>
    <xf numFmtId="166" fontId="5" fillId="0" borderId="48" xfId="1" applyNumberFormat="1" applyFont="1" applyBorder="1"/>
    <xf numFmtId="166" fontId="5" fillId="0" borderId="24" xfId="1" applyNumberFormat="1" applyFont="1" applyBorder="1"/>
    <xf numFmtId="166" fontId="5" fillId="0" borderId="27" xfId="1" applyNumberFormat="1" applyFont="1" applyBorder="1"/>
    <xf numFmtId="166" fontId="0" fillId="0" borderId="0" xfId="1" applyNumberFormat="1" applyFont="1"/>
    <xf numFmtId="166" fontId="7" fillId="0" borderId="0" xfId="1" applyNumberFormat="1" applyFont="1" applyFill="1" applyBorder="1" applyAlignment="1">
      <alignment horizontal="center"/>
    </xf>
    <xf numFmtId="166" fontId="8" fillId="0" borderId="0" xfId="1" applyNumberFormat="1" applyFont="1"/>
    <xf numFmtId="165" fontId="5" fillId="0" borderId="36" xfId="0" applyNumberFormat="1" applyFont="1" applyBorder="1"/>
    <xf numFmtId="0" fontId="16" fillId="0" borderId="0" xfId="0" applyFont="1"/>
    <xf numFmtId="43" fontId="0" fillId="2" borderId="0" xfId="1" applyFont="1" applyFill="1"/>
    <xf numFmtId="0" fontId="0" fillId="2" borderId="0" xfId="0" applyFill="1"/>
    <xf numFmtId="0" fontId="17" fillId="2" borderId="0" xfId="0" applyFont="1" applyFill="1"/>
    <xf numFmtId="43" fontId="0" fillId="0" borderId="0" xfId="0" applyNumberFormat="1"/>
    <xf numFmtId="166" fontId="5" fillId="0" borderId="44" xfId="1" applyNumberFormat="1" applyFont="1" applyBorder="1"/>
    <xf numFmtId="43" fontId="7" fillId="0" borderId="0" xfId="1" applyFont="1" applyFill="1" applyBorder="1" applyAlignment="1">
      <alignment horizontal="center"/>
    </xf>
    <xf numFmtId="43" fontId="7" fillId="0" borderId="0" xfId="1" applyFont="1"/>
    <xf numFmtId="166" fontId="5" fillId="0" borderId="13" xfId="1" applyNumberFormat="1" applyFont="1" applyBorder="1"/>
    <xf numFmtId="166" fontId="5" fillId="0" borderId="21" xfId="1" applyNumberFormat="1" applyFont="1" applyBorder="1"/>
    <xf numFmtId="167" fontId="5" fillId="0" borderId="14" xfId="1" applyNumberFormat="1" applyFont="1" applyBorder="1"/>
    <xf numFmtId="167" fontId="5" fillId="0" borderId="13" xfId="1" applyNumberFormat="1" applyFont="1" applyBorder="1"/>
    <xf numFmtId="167" fontId="5" fillId="0" borderId="44" xfId="1" applyNumberFormat="1" applyFont="1" applyBorder="1"/>
    <xf numFmtId="167" fontId="5" fillId="0" borderId="21" xfId="1" applyNumberFormat="1" applyFont="1" applyBorder="1"/>
    <xf numFmtId="0" fontId="5" fillId="0" borderId="13" xfId="0" applyFont="1" applyBorder="1" applyAlignment="1"/>
    <xf numFmtId="0" fontId="5" fillId="0" borderId="11" xfId="0" applyFont="1" applyBorder="1" applyAlignment="1"/>
    <xf numFmtId="0" fontId="5" fillId="0" borderId="27" xfId="0" applyFont="1" applyBorder="1" applyAlignment="1">
      <alignment horizontal="center"/>
    </xf>
    <xf numFmtId="0" fontId="5" fillId="2" borderId="18" xfId="0" applyFont="1" applyFill="1" applyBorder="1" applyAlignment="1">
      <alignment horizontal="center"/>
    </xf>
    <xf numFmtId="49" fontId="13" fillId="2" borderId="19" xfId="0" applyNumberFormat="1" applyFont="1" applyFill="1" applyBorder="1" applyAlignment="1">
      <alignment horizontal="center"/>
    </xf>
    <xf numFmtId="49" fontId="12" fillId="2" borderId="18" xfId="0" applyNumberFormat="1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12" fillId="2" borderId="10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15" xfId="0" applyFont="1" applyBorder="1"/>
    <xf numFmtId="3" fontId="15" fillId="0" borderId="15" xfId="0" applyNumberFormat="1" applyFont="1" applyBorder="1"/>
    <xf numFmtId="165" fontId="15" fillId="0" borderId="15" xfId="0" applyNumberFormat="1" applyFont="1" applyBorder="1"/>
    <xf numFmtId="165" fontId="0" fillId="0" borderId="0" xfId="0" applyNumberFormat="1"/>
    <xf numFmtId="0" fontId="13" fillId="0" borderId="15" xfId="0" applyFont="1" applyBorder="1" applyAlignment="1"/>
    <xf numFmtId="2" fontId="15" fillId="0" borderId="15" xfId="0" applyNumberFormat="1" applyFont="1" applyBorder="1"/>
    <xf numFmtId="0" fontId="8" fillId="2" borderId="0" xfId="0" applyFont="1" applyFill="1" applyBorder="1"/>
    <xf numFmtId="0" fontId="18" fillId="0" borderId="0" xfId="0" applyFont="1"/>
    <xf numFmtId="0" fontId="0" fillId="0" borderId="0" xfId="0" applyFill="1"/>
    <xf numFmtId="165" fontId="15" fillId="0" borderId="15" xfId="0" applyNumberFormat="1" applyFont="1" applyFill="1" applyBorder="1"/>
    <xf numFmtId="165" fontId="0" fillId="0" borderId="0" xfId="0" applyNumberFormat="1" applyFill="1"/>
    <xf numFmtId="2" fontId="15" fillId="0" borderId="15" xfId="0" applyNumberFormat="1" applyFont="1" applyFill="1" applyBorder="1"/>
    <xf numFmtId="49" fontId="12" fillId="2" borderId="19" xfId="0" applyNumberFormat="1" applyFont="1" applyFill="1" applyBorder="1" applyAlignment="1">
      <alignment horizontal="center"/>
    </xf>
    <xf numFmtId="0" fontId="12" fillId="2" borderId="0" xfId="0" applyFont="1" applyFill="1" applyBorder="1" applyAlignment="1">
      <alignment horizontal="center"/>
    </xf>
    <xf numFmtId="0" fontId="12" fillId="2" borderId="13" xfId="0" applyFont="1" applyFill="1" applyBorder="1" applyAlignment="1">
      <alignment horizontal="center"/>
    </xf>
    <xf numFmtId="49" fontId="12" fillId="2" borderId="13" xfId="0" applyNumberFormat="1" applyFont="1" applyFill="1" applyBorder="1" applyAlignment="1">
      <alignment horizontal="center"/>
    </xf>
    <xf numFmtId="9" fontId="12" fillId="2" borderId="13" xfId="0" applyNumberFormat="1" applyFont="1" applyFill="1" applyBorder="1" applyAlignment="1">
      <alignment horizontal="center"/>
    </xf>
    <xf numFmtId="0" fontId="12" fillId="2" borderId="14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 wrapText="1"/>
    </xf>
    <xf numFmtId="0" fontId="19" fillId="0" borderId="0" xfId="0" applyFont="1"/>
    <xf numFmtId="3" fontId="20" fillId="0" borderId="0" xfId="0" applyNumberFormat="1" applyFont="1"/>
    <xf numFmtId="0" fontId="6" fillId="0" borderId="13" xfId="0" applyFont="1" applyBorder="1"/>
    <xf numFmtId="0" fontId="4" fillId="2" borderId="15" xfId="0" applyFont="1" applyFill="1" applyBorder="1" applyAlignment="1">
      <alignment horizontal="center"/>
    </xf>
    <xf numFmtId="0" fontId="10" fillId="0" borderId="15" xfId="0" applyFont="1" applyBorder="1" applyAlignment="1">
      <alignment horizontal="center" wrapText="1"/>
    </xf>
    <xf numFmtId="17" fontId="10" fillId="0" borderId="15" xfId="0" applyNumberFormat="1" applyFont="1" applyBorder="1" applyAlignment="1">
      <alignment horizontal="center"/>
    </xf>
    <xf numFmtId="3" fontId="22" fillId="0" borderId="15" xfId="0" applyNumberFormat="1" applyFont="1" applyBorder="1"/>
    <xf numFmtId="0" fontId="22" fillId="0" borderId="15" xfId="0" applyFont="1" applyBorder="1" applyAlignment="1">
      <alignment horizontal="center" wrapText="1"/>
    </xf>
    <xf numFmtId="0" fontId="10" fillId="3" borderId="15" xfId="0" applyFont="1" applyFill="1" applyBorder="1" applyAlignment="1">
      <alignment horizontal="center"/>
    </xf>
    <xf numFmtId="0" fontId="10" fillId="3" borderId="15" xfId="0" applyFont="1" applyFill="1" applyBorder="1" applyAlignment="1">
      <alignment horizontal="center" wrapText="1"/>
    </xf>
    <xf numFmtId="0" fontId="21" fillId="3" borderId="15" xfId="0" applyFont="1" applyFill="1" applyBorder="1" applyAlignment="1">
      <alignment horizontal="center" wrapText="1"/>
    </xf>
    <xf numFmtId="0" fontId="23" fillId="0" borderId="0" xfId="0" applyFont="1" applyAlignment="1"/>
    <xf numFmtId="0" fontId="24" fillId="0" borderId="0" xfId="0" applyFont="1" applyFill="1" applyBorder="1"/>
    <xf numFmtId="3" fontId="22" fillId="0" borderId="0" xfId="0" applyNumberFormat="1" applyFont="1" applyBorder="1"/>
    <xf numFmtId="166" fontId="7" fillId="0" borderId="0" xfId="0" applyNumberFormat="1" applyFont="1" applyBorder="1"/>
    <xf numFmtId="0" fontId="5" fillId="0" borderId="5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170" fontId="0" fillId="0" borderId="0" xfId="0" applyNumberFormat="1"/>
    <xf numFmtId="0" fontId="5" fillId="0" borderId="3" xfId="0" applyFont="1" applyBorder="1" applyAlignment="1">
      <alignment horizontal="center"/>
    </xf>
    <xf numFmtId="0" fontId="25" fillId="0" borderId="22" xfId="0" applyFont="1" applyBorder="1"/>
    <xf numFmtId="0" fontId="8" fillId="0" borderId="21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 vertical="center"/>
    </xf>
    <xf numFmtId="0" fontId="8" fillId="0" borderId="42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165" fontId="26" fillId="0" borderId="15" xfId="2" applyNumberFormat="1" applyFont="1" applyBorder="1" applyProtection="1"/>
    <xf numFmtId="0" fontId="5" fillId="0" borderId="46" xfId="0" applyFont="1" applyBorder="1"/>
    <xf numFmtId="0" fontId="5" fillId="0" borderId="26" xfId="0" applyFont="1" applyBorder="1" applyAlignment="1"/>
    <xf numFmtId="0" fontId="21" fillId="2" borderId="0" xfId="0" applyFont="1" applyFill="1"/>
    <xf numFmtId="3" fontId="21" fillId="2" borderId="0" xfId="0" applyNumberFormat="1" applyFont="1" applyFill="1"/>
    <xf numFmtId="0" fontId="25" fillId="2" borderId="0" xfId="0" applyFont="1" applyFill="1"/>
    <xf numFmtId="3" fontId="25" fillId="2" borderId="0" xfId="0" applyNumberFormat="1" applyFont="1" applyFill="1" applyBorder="1"/>
    <xf numFmtId="3" fontId="21" fillId="2" borderId="0" xfId="0" applyNumberFormat="1" applyFont="1" applyFill="1" applyBorder="1"/>
    <xf numFmtId="0" fontId="21" fillId="2" borderId="0" xfId="0" applyFont="1" applyFill="1" applyAlignment="1">
      <alignment horizontal="center"/>
    </xf>
    <xf numFmtId="3" fontId="21" fillId="2" borderId="50" xfId="0" applyNumberFormat="1" applyFont="1" applyFill="1" applyBorder="1"/>
    <xf numFmtId="0" fontId="25" fillId="0" borderId="0" xfId="0" applyFont="1"/>
    <xf numFmtId="0" fontId="5" fillId="2" borderId="15" xfId="0" applyFont="1" applyFill="1" applyBorder="1" applyAlignment="1">
      <alignment horizontal="center"/>
    </xf>
    <xf numFmtId="17" fontId="21" fillId="0" borderId="15" xfId="0" applyNumberFormat="1" applyFont="1" applyBorder="1" applyAlignment="1">
      <alignment horizontal="center"/>
    </xf>
    <xf numFmtId="0" fontId="8" fillId="0" borderId="13" xfId="0" applyFont="1" applyBorder="1"/>
    <xf numFmtId="3" fontId="21" fillId="0" borderId="15" xfId="0" applyNumberFormat="1" applyFont="1" applyBorder="1"/>
    <xf numFmtId="0" fontId="8" fillId="0" borderId="15" xfId="0" applyFont="1" applyBorder="1"/>
    <xf numFmtId="0" fontId="28" fillId="0" borderId="15" xfId="0" applyFont="1" applyBorder="1" applyAlignment="1">
      <alignment horizontal="center"/>
    </xf>
    <xf numFmtId="3" fontId="25" fillId="0" borderId="0" xfId="0" applyNumberFormat="1" applyFont="1"/>
    <xf numFmtId="0" fontId="27" fillId="0" borderId="0" xfId="0" applyFont="1" applyAlignment="1"/>
    <xf numFmtId="0" fontId="21" fillId="0" borderId="15" xfId="0" applyFont="1" applyBorder="1" applyAlignment="1">
      <alignment horizontal="center" wrapText="1"/>
    </xf>
    <xf numFmtId="0" fontId="21" fillId="3" borderId="15" xfId="0" applyFont="1" applyFill="1" applyBorder="1" applyAlignment="1">
      <alignment horizontal="center"/>
    </xf>
    <xf numFmtId="17" fontId="29" fillId="0" borderId="0" xfId="0" applyNumberFormat="1" applyFont="1" applyFill="1" applyBorder="1" applyAlignment="1">
      <alignment horizontal="center"/>
    </xf>
    <xf numFmtId="3" fontId="21" fillId="3" borderId="15" xfId="0" applyNumberFormat="1" applyFont="1" applyFill="1" applyBorder="1"/>
    <xf numFmtId="3" fontId="29" fillId="0" borderId="0" xfId="0" applyNumberFormat="1" applyFont="1" applyFill="1" applyBorder="1"/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0" xfId="0" applyFont="1" applyBorder="1"/>
    <xf numFmtId="0" fontId="5" fillId="0" borderId="22" xfId="0" applyFont="1" applyBorder="1"/>
    <xf numFmtId="6" fontId="5" fillId="0" borderId="22" xfId="0" applyNumberFormat="1" applyFont="1" applyBorder="1"/>
    <xf numFmtId="0" fontId="25" fillId="0" borderId="20" xfId="0" applyFont="1" applyBorder="1"/>
    <xf numFmtId="166" fontId="5" fillId="0" borderId="11" xfId="1" applyNumberFormat="1" applyFont="1" applyBorder="1"/>
    <xf numFmtId="165" fontId="5" fillId="0" borderId="11" xfId="0" applyNumberFormat="1" applyFont="1" applyBorder="1"/>
    <xf numFmtId="0" fontId="8" fillId="0" borderId="22" xfId="0" applyFont="1" applyBorder="1"/>
    <xf numFmtId="0" fontId="5" fillId="0" borderId="4" xfId="0" applyFont="1" applyBorder="1"/>
    <xf numFmtId="0" fontId="5" fillId="0" borderId="20" xfId="0" applyFont="1" applyBorder="1" applyAlignment="1"/>
    <xf numFmtId="0" fontId="25" fillId="0" borderId="8" xfId="0" applyFont="1" applyBorder="1"/>
    <xf numFmtId="0" fontId="25" fillId="0" borderId="7" xfId="0" applyFont="1" applyBorder="1"/>
    <xf numFmtId="0" fontId="8" fillId="0" borderId="7" xfId="0" applyFont="1" applyBorder="1"/>
    <xf numFmtId="0" fontId="25" fillId="0" borderId="26" xfId="0" applyFont="1" applyBorder="1"/>
    <xf numFmtId="0" fontId="8" fillId="0" borderId="21" xfId="0" applyFont="1" applyBorder="1" applyAlignment="1">
      <alignment horizontal="center"/>
    </xf>
    <xf numFmtId="0" fontId="25" fillId="0" borderId="21" xfId="0" applyFont="1" applyBorder="1"/>
    <xf numFmtId="0" fontId="25" fillId="0" borderId="21" xfId="0" applyFont="1" applyBorder="1" applyAlignment="1">
      <alignment horizontal="center"/>
    </xf>
    <xf numFmtId="0" fontId="25" fillId="0" borderId="23" xfId="0" applyFont="1" applyBorder="1" applyAlignment="1">
      <alignment horizontal="center" vertical="center"/>
    </xf>
    <xf numFmtId="9" fontId="5" fillId="0" borderId="7" xfId="0" applyNumberFormat="1" applyFont="1" applyBorder="1" applyAlignment="1">
      <alignment horizontal="center"/>
    </xf>
    <xf numFmtId="9" fontId="5" fillId="0" borderId="11" xfId="0" applyNumberFormat="1" applyFont="1" applyBorder="1" applyAlignment="1">
      <alignment horizontal="center"/>
    </xf>
    <xf numFmtId="9" fontId="5" fillId="0" borderId="8" xfId="0" applyNumberFormat="1" applyFont="1" applyBorder="1" applyAlignment="1">
      <alignment horizontal="center"/>
    </xf>
    <xf numFmtId="165" fontId="5" fillId="0" borderId="43" xfId="0" applyNumberFormat="1" applyFont="1" applyBorder="1"/>
    <xf numFmtId="166" fontId="5" fillId="0" borderId="43" xfId="0" applyNumberFormat="1" applyFont="1" applyBorder="1"/>
    <xf numFmtId="166" fontId="5" fillId="0" borderId="37" xfId="0" applyNumberFormat="1" applyFont="1" applyBorder="1"/>
    <xf numFmtId="0" fontId="5" fillId="0" borderId="26" xfId="0" applyFont="1" applyBorder="1"/>
    <xf numFmtId="166" fontId="5" fillId="0" borderId="11" xfId="0" applyNumberFormat="1" applyFont="1" applyBorder="1"/>
    <xf numFmtId="166" fontId="5" fillId="0" borderId="33" xfId="0" applyNumberFormat="1" applyFont="1" applyBorder="1"/>
    <xf numFmtId="166" fontId="5" fillId="0" borderId="42" xfId="0" applyNumberFormat="1" applyFont="1" applyBorder="1"/>
    <xf numFmtId="0" fontId="25" fillId="0" borderId="1" xfId="0" applyFont="1" applyBorder="1"/>
    <xf numFmtId="0" fontId="25" fillId="0" borderId="22" xfId="0" applyFont="1" applyBorder="1" applyAlignment="1">
      <alignment horizontal="center" vertical="center"/>
    </xf>
    <xf numFmtId="0" fontId="25" fillId="0" borderId="22" xfId="0" applyFont="1" applyBorder="1" applyAlignment="1">
      <alignment vertical="center"/>
    </xf>
    <xf numFmtId="0" fontId="25" fillId="0" borderId="23" xfId="0" applyFont="1" applyBorder="1" applyAlignment="1">
      <alignment vertical="center"/>
    </xf>
    <xf numFmtId="0" fontId="5" fillId="0" borderId="10" xfId="0" applyFont="1" applyBorder="1"/>
    <xf numFmtId="0" fontId="5" fillId="0" borderId="37" xfId="0" applyFont="1" applyBorder="1" applyAlignment="1">
      <alignment horizontal="center"/>
    </xf>
    <xf numFmtId="0" fontId="5" fillId="0" borderId="13" xfId="0" applyFont="1" applyBorder="1"/>
    <xf numFmtId="9" fontId="5" fillId="0" borderId="34" xfId="0" applyNumberFormat="1" applyFont="1" applyBorder="1" applyAlignment="1">
      <alignment horizontal="center"/>
    </xf>
    <xf numFmtId="3" fontId="5" fillId="0" borderId="13" xfId="0" applyNumberFormat="1" applyFont="1" applyFill="1" applyBorder="1"/>
    <xf numFmtId="170" fontId="5" fillId="0" borderId="24" xfId="0" applyNumberFormat="1" applyFont="1" applyBorder="1"/>
    <xf numFmtId="3" fontId="5" fillId="0" borderId="43" xfId="0" applyNumberFormat="1" applyFont="1" applyFill="1" applyBorder="1"/>
    <xf numFmtId="3" fontId="5" fillId="0" borderId="11" xfId="0" applyNumberFormat="1" applyFont="1" applyFill="1" applyBorder="1"/>
    <xf numFmtId="170" fontId="5" fillId="0" borderId="34" xfId="0" applyNumberFormat="1" applyFont="1" applyBorder="1"/>
    <xf numFmtId="0" fontId="5" fillId="0" borderId="6" xfId="0" applyFont="1" applyBorder="1" applyAlignment="1">
      <alignment horizontal="left"/>
    </xf>
    <xf numFmtId="0" fontId="5" fillId="0" borderId="8" xfId="0" applyFont="1" applyBorder="1"/>
    <xf numFmtId="0" fontId="5" fillId="0" borderId="1" xfId="0" applyFont="1" applyBorder="1"/>
    <xf numFmtId="0" fontId="5" fillId="0" borderId="6" xfId="0" applyFont="1" applyBorder="1"/>
    <xf numFmtId="170" fontId="5" fillId="0" borderId="49" xfId="0" applyNumberFormat="1" applyFont="1" applyBorder="1"/>
    <xf numFmtId="170" fontId="5" fillId="0" borderId="25" xfId="0" applyNumberFormat="1" applyFont="1" applyBorder="1"/>
    <xf numFmtId="166" fontId="5" fillId="0" borderId="8" xfId="0" applyNumberFormat="1" applyFont="1" applyBorder="1"/>
    <xf numFmtId="167" fontId="5" fillId="0" borderId="15" xfId="0" applyNumberFormat="1" applyFont="1" applyBorder="1"/>
    <xf numFmtId="166" fontId="5" fillId="0" borderId="48" xfId="0" applyNumberFormat="1" applyFont="1" applyBorder="1"/>
    <xf numFmtId="173" fontId="5" fillId="0" borderId="21" xfId="0" applyNumberFormat="1" applyFont="1" applyBorder="1"/>
    <xf numFmtId="167" fontId="26" fillId="0" borderId="15" xfId="1" applyNumberFormat="1" applyFont="1" applyBorder="1" applyProtection="1"/>
    <xf numFmtId="168" fontId="5" fillId="0" borderId="7" xfId="0" applyNumberFormat="1" applyFont="1" applyBorder="1"/>
    <xf numFmtId="166" fontId="5" fillId="0" borderId="49" xfId="0" applyNumberFormat="1" applyFont="1" applyBorder="1"/>
    <xf numFmtId="169" fontId="5" fillId="0" borderId="8" xfId="0" applyNumberFormat="1" applyFont="1" applyBorder="1"/>
    <xf numFmtId="0" fontId="30" fillId="0" borderId="51" xfId="0" applyFont="1" applyBorder="1" applyAlignment="1">
      <alignment horizontal="center" vertical="center"/>
    </xf>
    <xf numFmtId="0" fontId="30" fillId="0" borderId="52" xfId="0" applyFont="1" applyBorder="1" applyAlignment="1">
      <alignment horizontal="center" vertical="center" wrapText="1"/>
    </xf>
    <xf numFmtId="0" fontId="31" fillId="0" borderId="53" xfId="0" applyFont="1" applyBorder="1" applyAlignment="1">
      <alignment vertical="center"/>
    </xf>
    <xf numFmtId="0" fontId="31" fillId="0" borderId="54" xfId="0" applyFont="1" applyBorder="1" applyAlignment="1">
      <alignment vertic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 applyAlignment="1"/>
    <xf numFmtId="0" fontId="25" fillId="0" borderId="0" xfId="0" applyFont="1" applyBorder="1"/>
    <xf numFmtId="9" fontId="5" fillId="0" borderId="0" xfId="0" applyNumberFormat="1" applyFont="1" applyFill="1" applyBorder="1" applyAlignment="1">
      <alignment horizontal="center"/>
    </xf>
    <xf numFmtId="165" fontId="5" fillId="0" borderId="0" xfId="0" applyNumberFormat="1" applyFont="1" applyBorder="1"/>
    <xf numFmtId="166" fontId="5" fillId="0" borderId="0" xfId="1" applyNumberFormat="1" applyFont="1" applyBorder="1"/>
    <xf numFmtId="0" fontId="0" fillId="0" borderId="59" xfId="0" applyBorder="1"/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5" fillId="0" borderId="45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23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8" fillId="0" borderId="0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8" fillId="0" borderId="5" xfId="0" applyFont="1" applyBorder="1" applyAlignment="1">
      <alignment horizontal="center" vertical="center"/>
    </xf>
    <xf numFmtId="0" fontId="28" fillId="0" borderId="36" xfId="0" applyFont="1" applyBorder="1" applyAlignment="1">
      <alignment horizontal="center" vertical="center"/>
    </xf>
    <xf numFmtId="0" fontId="28" fillId="0" borderId="14" xfId="0" applyFont="1" applyBorder="1" applyAlignment="1">
      <alignment horizontal="center" vertical="center"/>
    </xf>
    <xf numFmtId="0" fontId="28" fillId="0" borderId="16" xfId="0" applyFont="1" applyBorder="1" applyAlignment="1">
      <alignment horizontal="center" vertical="center"/>
    </xf>
    <xf numFmtId="0" fontId="25" fillId="0" borderId="6" xfId="0" applyFont="1" applyBorder="1" applyAlignment="1"/>
    <xf numFmtId="0" fontId="25" fillId="0" borderId="7" xfId="0" applyFont="1" applyBorder="1" applyAlignment="1"/>
    <xf numFmtId="0" fontId="5" fillId="0" borderId="3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60" xfId="0" applyFont="1" applyFill="1" applyBorder="1" applyAlignment="1">
      <alignment horizontal="center" vertical="center"/>
    </xf>
    <xf numFmtId="0" fontId="5" fillId="0" borderId="58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/>
    </xf>
    <xf numFmtId="3" fontId="4" fillId="0" borderId="7" xfId="0" applyNumberFormat="1" applyFont="1" applyBorder="1" applyAlignment="1">
      <alignment horizontal="center"/>
    </xf>
    <xf numFmtId="3" fontId="4" fillId="0" borderId="8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3" fontId="13" fillId="0" borderId="6" xfId="0" applyNumberFormat="1" applyFont="1" applyBorder="1" applyAlignment="1">
      <alignment horizontal="center"/>
    </xf>
    <xf numFmtId="3" fontId="13" fillId="0" borderId="7" xfId="0" applyNumberFormat="1" applyFont="1" applyBorder="1" applyAlignment="1">
      <alignment horizontal="center"/>
    </xf>
    <xf numFmtId="3" fontId="13" fillId="0" borderId="8" xfId="0" applyNumberFormat="1" applyFont="1" applyBorder="1" applyAlignment="1">
      <alignment horizontal="center"/>
    </xf>
    <xf numFmtId="41" fontId="14" fillId="0" borderId="0" xfId="0" applyNumberFormat="1" applyFont="1" applyBorder="1" applyAlignment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1" fillId="0" borderId="55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57" xfId="0" applyFont="1" applyBorder="1" applyAlignment="1">
      <alignment horizontal="center" vertical="center" wrapText="1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4" Type="http://schemas.openxmlformats.org/officeDocument/2006/relationships/image" Target="../media/image1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1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200025</xdr:colOff>
      <xdr:row>6</xdr:row>
      <xdr:rowOff>38100</xdr:rowOff>
    </xdr:from>
    <xdr:to>
      <xdr:col>10</xdr:col>
      <xdr:colOff>571500</xdr:colOff>
      <xdr:row>7</xdr:row>
      <xdr:rowOff>0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72525" y="1409700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533400</xdr:colOff>
      <xdr:row>6</xdr:row>
      <xdr:rowOff>19050</xdr:rowOff>
    </xdr:from>
    <xdr:to>
      <xdr:col>7</xdr:col>
      <xdr:colOff>857250</xdr:colOff>
      <xdr:row>7</xdr:row>
      <xdr:rowOff>9525</xdr:rowOff>
    </xdr:to>
    <xdr:pic>
      <xdr:nvPicPr>
        <xdr:cNvPr id="2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0275" y="1390650"/>
          <a:ext cx="3238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1000125</xdr:colOff>
      <xdr:row>6</xdr:row>
      <xdr:rowOff>38100</xdr:rowOff>
    </xdr:from>
    <xdr:to>
      <xdr:col>5</xdr:col>
      <xdr:colOff>238125</xdr:colOff>
      <xdr:row>7</xdr:row>
      <xdr:rowOff>38100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219200"/>
          <a:ext cx="47625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180975</xdr:colOff>
      <xdr:row>5</xdr:row>
      <xdr:rowOff>190500</xdr:rowOff>
    </xdr:from>
    <xdr:to>
      <xdr:col>2</xdr:col>
      <xdr:colOff>1095454</xdr:colOff>
      <xdr:row>7</xdr:row>
      <xdr:rowOff>51840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05000" y="1162050"/>
          <a:ext cx="914479" cy="280440"/>
        </a:xfrm>
        <a:prstGeom prst="rect">
          <a:avLst/>
        </a:prstGeom>
      </xdr:spPr>
    </xdr:pic>
    <xdr:clientData/>
  </xdr:twoCellAnchor>
  <xdr:twoCellAnchor editAs="oneCell">
    <xdr:from>
      <xdr:col>3</xdr:col>
      <xdr:colOff>171450</xdr:colOff>
      <xdr:row>6</xdr:row>
      <xdr:rowOff>171450</xdr:rowOff>
    </xdr:from>
    <xdr:to>
      <xdr:col>3</xdr:col>
      <xdr:colOff>1085929</xdr:colOff>
      <xdr:row>8</xdr:row>
      <xdr:rowOff>24026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133725" y="1352550"/>
          <a:ext cx="914479" cy="262151"/>
        </a:xfrm>
        <a:prstGeom prst="rect">
          <a:avLst/>
        </a:prstGeom>
      </xdr:spPr>
    </xdr:pic>
    <xdr:clientData/>
  </xdr:twoCellAnchor>
  <xdr:oneCellAnchor>
    <xdr:from>
      <xdr:col>5</xdr:col>
      <xdr:colOff>200025</xdr:colOff>
      <xdr:row>6</xdr:row>
      <xdr:rowOff>185737</xdr:rowOff>
    </xdr:from>
    <xdr:ext cx="914400" cy="26456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8 CuadroTexto"/>
            <xdr:cNvSpPr txBox="1"/>
          </xdr:nvSpPr>
          <xdr:spPr>
            <a:xfrm>
              <a:off x="5772150" y="1366837"/>
              <a:ext cx="914400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s-MX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s-MX" sz="1100" b="0" i="1">
                            <a:latin typeface="Cambria Math"/>
                          </a:rPr>
                          <m:t>𝐶𝐸𝐹𝐴</m:t>
                        </m:r>
                      </m:e>
                      <m:sub>
                        <m:r>
                          <a:rPr lang="es-MX" sz="1100" b="0" i="1">
                            <a:latin typeface="Cambria Math"/>
                          </a:rPr>
                          <m:t>𝑖𝑐𝑛</m:t>
                        </m:r>
                      </m:sub>
                    </m:sSub>
                  </m:oMath>
                </m:oMathPara>
              </a14:m>
              <a:endParaRPr lang="es-MX" sz="1100"/>
            </a:p>
          </xdr:txBody>
        </xdr:sp>
      </mc:Choice>
      <mc:Fallback xmlns="">
        <xdr:sp macro="" textlink="">
          <xdr:nvSpPr>
            <xdr:cNvPr id="9" name="8 CuadroTexto"/>
            <xdr:cNvSpPr txBox="1"/>
          </xdr:nvSpPr>
          <xdr:spPr>
            <a:xfrm>
              <a:off x="5772150" y="1366837"/>
              <a:ext cx="914400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rtlCol="0" anchor="t">
              <a:spAutoFit/>
            </a:bodyPr>
            <a:lstStyle/>
            <a:p>
              <a:r>
                <a:rPr lang="es-MX" sz="1100" i="0">
                  <a:latin typeface="Cambria Math"/>
                </a:rPr>
                <a:t>〖</a:t>
              </a:r>
              <a:r>
                <a:rPr lang="es-MX" sz="1100" b="0" i="0">
                  <a:latin typeface="Cambria Math"/>
                </a:rPr>
                <a:t>𝐶𝐸𝐹𝐴〗_𝑖𝑐𝑛</a:t>
              </a:r>
              <a:endParaRPr lang="es-MX" sz="1100"/>
            </a:p>
          </xdr:txBody>
        </xdr:sp>
      </mc:Fallback>
    </mc:AlternateContent>
    <xdr:clientData/>
  </xdr:oneCellAnchor>
  <xdr:twoCellAnchor editAs="oneCell">
    <xdr:from>
      <xdr:col>4</xdr:col>
      <xdr:colOff>190500</xdr:colOff>
      <xdr:row>6</xdr:row>
      <xdr:rowOff>180975</xdr:rowOff>
    </xdr:from>
    <xdr:to>
      <xdr:col>4</xdr:col>
      <xdr:colOff>1104979</xdr:colOff>
      <xdr:row>8</xdr:row>
      <xdr:rowOff>33551</xdr:rowOff>
    </xdr:to>
    <xdr:pic>
      <xdr:nvPicPr>
        <xdr:cNvPr id="7" name="6 Imagen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524375" y="1362075"/>
          <a:ext cx="914479" cy="262151"/>
        </a:xfrm>
        <a:prstGeom prst="rect">
          <a:avLst/>
        </a:prstGeom>
      </xdr:spPr>
    </xdr:pic>
    <xdr:clientData/>
  </xdr:twoCellAnchor>
  <xdr:twoCellAnchor editAs="oneCell">
    <xdr:from>
      <xdr:col>6</xdr:col>
      <xdr:colOff>123825</xdr:colOff>
      <xdr:row>6</xdr:row>
      <xdr:rowOff>161925</xdr:rowOff>
    </xdr:from>
    <xdr:to>
      <xdr:col>6</xdr:col>
      <xdr:colOff>1038304</xdr:colOff>
      <xdr:row>8</xdr:row>
      <xdr:rowOff>20597</xdr:rowOff>
    </xdr:to>
    <xdr:pic>
      <xdr:nvPicPr>
        <xdr:cNvPr id="11" name="10 Imagen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019925" y="1343025"/>
          <a:ext cx="914479" cy="26824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1050" y="1438275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9" name="8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1050" y="1438275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475" y="1409700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14" name="13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1390650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419100</xdr:colOff>
      <xdr:row>8</xdr:row>
      <xdr:rowOff>9525</xdr:rowOff>
    </xdr:from>
    <xdr:to>
      <xdr:col>6</xdr:col>
      <xdr:colOff>742950</xdr:colOff>
      <xdr:row>9</xdr:row>
      <xdr:rowOff>19050</xdr:rowOff>
    </xdr:to>
    <xdr:pic>
      <xdr:nvPicPr>
        <xdr:cNvPr id="2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0" y="1581150"/>
          <a:ext cx="32385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361950</xdr:colOff>
      <xdr:row>8</xdr:row>
      <xdr:rowOff>0</xdr:rowOff>
    </xdr:from>
    <xdr:to>
      <xdr:col>3</xdr:col>
      <xdr:colOff>857250</xdr:colOff>
      <xdr:row>9</xdr:row>
      <xdr:rowOff>0</xdr:rowOff>
    </xdr:to>
    <xdr:pic>
      <xdr:nvPicPr>
        <xdr:cNvPr id="6" name="5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571625"/>
          <a:ext cx="4953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314325</xdr:colOff>
      <xdr:row>8</xdr:row>
      <xdr:rowOff>19050</xdr:rowOff>
    </xdr:from>
    <xdr:to>
      <xdr:col>4</xdr:col>
      <xdr:colOff>695325</xdr:colOff>
      <xdr:row>9</xdr:row>
      <xdr:rowOff>19050</xdr:rowOff>
    </xdr:to>
    <xdr:pic>
      <xdr:nvPicPr>
        <xdr:cNvPr id="4" name="3 Imagen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1590675"/>
          <a:ext cx="3810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361950</xdr:colOff>
      <xdr:row>8</xdr:row>
      <xdr:rowOff>19050</xdr:rowOff>
    </xdr:from>
    <xdr:to>
      <xdr:col>5</xdr:col>
      <xdr:colOff>742950</xdr:colOff>
      <xdr:row>9</xdr:row>
      <xdr:rowOff>19050</xdr:rowOff>
    </xdr:to>
    <xdr:pic>
      <xdr:nvPicPr>
        <xdr:cNvPr id="5" name="4 Image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590675"/>
          <a:ext cx="3810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228600</xdr:colOff>
      <xdr:row>7</xdr:row>
      <xdr:rowOff>28575</xdr:rowOff>
    </xdr:from>
    <xdr:to>
      <xdr:col>3</xdr:col>
      <xdr:colOff>762000</xdr:colOff>
      <xdr:row>8</xdr:row>
      <xdr:rowOff>9525</xdr:rowOff>
    </xdr:to>
    <xdr:pic>
      <xdr:nvPicPr>
        <xdr:cNvPr id="2" name="1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289" r="34355" b="9089"/>
        <a:stretch/>
      </xdr:blipFill>
      <xdr:spPr bwMode="auto">
        <a:xfrm>
          <a:off x="3514725" y="177165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238125</xdr:colOff>
      <xdr:row>7</xdr:row>
      <xdr:rowOff>28574</xdr:rowOff>
    </xdr:from>
    <xdr:to>
      <xdr:col>4</xdr:col>
      <xdr:colOff>685800</xdr:colOff>
      <xdr:row>8</xdr:row>
      <xdr:rowOff>19049</xdr:rowOff>
    </xdr:to>
    <xdr:pic>
      <xdr:nvPicPr>
        <xdr:cNvPr id="3" name="2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71166" t="4546"/>
        <a:stretch/>
      </xdr:blipFill>
      <xdr:spPr bwMode="auto">
        <a:xfrm>
          <a:off x="4476750" y="1771649"/>
          <a:ext cx="4476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400051</xdr:colOff>
      <xdr:row>7</xdr:row>
      <xdr:rowOff>19050</xdr:rowOff>
    </xdr:from>
    <xdr:to>
      <xdr:col>5</xdr:col>
      <xdr:colOff>800101</xdr:colOff>
      <xdr:row>8</xdr:row>
      <xdr:rowOff>9525</xdr:rowOff>
    </xdr:to>
    <xdr:pic>
      <xdr:nvPicPr>
        <xdr:cNvPr id="4" name="3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r="74233" b="4546"/>
        <a:stretch/>
      </xdr:blipFill>
      <xdr:spPr bwMode="auto">
        <a:xfrm>
          <a:off x="7448551" y="1590675"/>
          <a:ext cx="40005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285750</xdr:colOff>
      <xdr:row>7</xdr:row>
      <xdr:rowOff>19050</xdr:rowOff>
    </xdr:from>
    <xdr:to>
      <xdr:col>2</xdr:col>
      <xdr:colOff>781050</xdr:colOff>
      <xdr:row>8</xdr:row>
      <xdr:rowOff>19050</xdr:rowOff>
    </xdr:to>
    <xdr:pic>
      <xdr:nvPicPr>
        <xdr:cNvPr id="6" name="5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762125"/>
          <a:ext cx="4953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2" name="13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01075" y="1381125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361950</xdr:colOff>
      <xdr:row>10</xdr:row>
      <xdr:rowOff>0</xdr:rowOff>
    </xdr:from>
    <xdr:to>
      <xdr:col>2</xdr:col>
      <xdr:colOff>857250</xdr:colOff>
      <xdr:row>11</xdr:row>
      <xdr:rowOff>0</xdr:rowOff>
    </xdr:to>
    <xdr:pic>
      <xdr:nvPicPr>
        <xdr:cNvPr id="3" name="5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390650"/>
          <a:ext cx="4953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247650</xdr:colOff>
      <xdr:row>10</xdr:row>
      <xdr:rowOff>19050</xdr:rowOff>
    </xdr:from>
    <xdr:ext cx="501682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CuadroTexto 6"/>
            <xdr:cNvSpPr txBox="1"/>
          </xdr:nvSpPr>
          <xdr:spPr>
            <a:xfrm>
              <a:off x="3762375" y="13963650"/>
              <a:ext cx="50168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s-MX" sz="1100"/>
                <a:t>IVBA</a:t>
              </a:r>
              <a14:m>
                <m:oMath xmlns:m="http://schemas.openxmlformats.org/officeDocument/2006/math">
                  <m:r>
                    <m:rPr>
                      <m:sty m:val="p"/>
                    </m:rPr>
                    <a:rPr lang="es-MX" sz="1100" b="0" i="0" baseline="-25000">
                      <a:latin typeface="Cambria Math" panose="02040503050406030204" pitchFamily="18" charset="0"/>
                    </a:rPr>
                    <m:t>i</m:t>
                  </m:r>
                  <m:r>
                    <a:rPr lang="es-MX" sz="1100" b="0" i="0" baseline="-25000">
                      <a:latin typeface="Cambria Math" panose="02040503050406030204" pitchFamily="18" charset="0"/>
                    </a:rPr>
                    <m:t>1</m:t>
                  </m:r>
                </m:oMath>
              </a14:m>
              <a:endParaRPr lang="es-MX" sz="1100" baseline="-25000"/>
            </a:p>
          </xdr:txBody>
        </xdr:sp>
      </mc:Choice>
      <mc:Fallback xmlns="">
        <xdr:sp macro="" textlink="">
          <xdr:nvSpPr>
            <xdr:cNvPr id="7" name="CuadroTexto 6"/>
            <xdr:cNvSpPr txBox="1"/>
          </xdr:nvSpPr>
          <xdr:spPr>
            <a:xfrm>
              <a:off x="3762375" y="13963650"/>
              <a:ext cx="50168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s-MX" sz="1100"/>
                <a:t>IVBA</a:t>
              </a:r>
              <a:r>
                <a:rPr lang="es-MX" sz="1100" b="0" i="0" baseline="-25000">
                  <a:latin typeface="Cambria Math" panose="02040503050406030204" pitchFamily="18" charset="0"/>
                </a:rPr>
                <a:t>i1</a:t>
              </a:r>
              <a:endParaRPr lang="es-MX" sz="1100" baseline="-25000"/>
            </a:p>
          </xdr:txBody>
        </xdr:sp>
      </mc:Fallback>
    </mc:AlternateContent>
    <xdr:clientData/>
  </xdr:oneCellAnchor>
  <xdr:oneCellAnchor>
    <xdr:from>
      <xdr:col>4</xdr:col>
      <xdr:colOff>323850</xdr:colOff>
      <xdr:row>10</xdr:row>
      <xdr:rowOff>9525</xdr:rowOff>
    </xdr:from>
    <xdr:ext cx="501682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" name="CuadroTexto 7"/>
            <xdr:cNvSpPr txBox="1"/>
          </xdr:nvSpPr>
          <xdr:spPr>
            <a:xfrm>
              <a:off x="4829175" y="13954125"/>
              <a:ext cx="50168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s-MX" sz="1100"/>
                <a:t>IVBA</a:t>
              </a:r>
              <a14:m>
                <m:oMath xmlns:m="http://schemas.openxmlformats.org/officeDocument/2006/math">
                  <m:r>
                    <m:rPr>
                      <m:sty m:val="p"/>
                    </m:rPr>
                    <a:rPr lang="es-MX" sz="1100" b="0" i="0" baseline="-25000">
                      <a:latin typeface="Cambria Math" panose="02040503050406030204" pitchFamily="18" charset="0"/>
                    </a:rPr>
                    <m:t>i</m:t>
                  </m:r>
                  <m:r>
                    <a:rPr lang="es-MX" sz="1100" b="0" i="0" baseline="-25000">
                      <a:latin typeface="Cambria Math" panose="02040503050406030204" pitchFamily="18" charset="0"/>
                    </a:rPr>
                    <m:t>2</m:t>
                  </m:r>
                </m:oMath>
              </a14:m>
              <a:endParaRPr lang="es-MX" sz="1100" baseline="-25000"/>
            </a:p>
          </xdr:txBody>
        </xdr:sp>
      </mc:Choice>
      <mc:Fallback xmlns="">
        <xdr:sp macro="" textlink="">
          <xdr:nvSpPr>
            <xdr:cNvPr id="8" name="CuadroTexto 7"/>
            <xdr:cNvSpPr txBox="1"/>
          </xdr:nvSpPr>
          <xdr:spPr>
            <a:xfrm>
              <a:off x="4829175" y="13954125"/>
              <a:ext cx="50168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s-MX" sz="1100"/>
                <a:t>IVBA</a:t>
              </a:r>
              <a:r>
                <a:rPr lang="es-MX" sz="1100" b="0" i="0" baseline="-25000">
                  <a:latin typeface="Cambria Math" panose="02040503050406030204" pitchFamily="18" charset="0"/>
                </a:rPr>
                <a:t>i2</a:t>
              </a:r>
              <a:endParaRPr lang="es-MX" sz="1100" baseline="-25000"/>
            </a:p>
          </xdr:txBody>
        </xdr:sp>
      </mc:Fallback>
    </mc:AlternateContent>
    <xdr:clientData/>
  </xdr:oneCellAnchor>
  <xdr:oneCellAnchor>
    <xdr:from>
      <xdr:col>5</xdr:col>
      <xdr:colOff>523875</xdr:colOff>
      <xdr:row>10</xdr:row>
      <xdr:rowOff>19050</xdr:rowOff>
    </xdr:from>
    <xdr:ext cx="501682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CuadroTexto 8"/>
            <xdr:cNvSpPr txBox="1"/>
          </xdr:nvSpPr>
          <xdr:spPr>
            <a:xfrm>
              <a:off x="6038850" y="13963650"/>
              <a:ext cx="50168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s-MX" sz="1100"/>
                <a:t>IVBA</a:t>
              </a:r>
              <a14:m>
                <m:oMath xmlns:m="http://schemas.openxmlformats.org/officeDocument/2006/math">
                  <m:r>
                    <m:rPr>
                      <m:sty m:val="p"/>
                    </m:rPr>
                    <a:rPr lang="es-MX" sz="1100" b="0" i="0" baseline="-25000">
                      <a:latin typeface="Cambria Math" panose="02040503050406030204" pitchFamily="18" charset="0"/>
                    </a:rPr>
                    <m:t>i</m:t>
                  </m:r>
                </m:oMath>
              </a14:m>
              <a:endParaRPr lang="es-MX" sz="1100" baseline="-25000"/>
            </a:p>
          </xdr:txBody>
        </xdr:sp>
      </mc:Choice>
      <mc:Fallback xmlns="">
        <xdr:sp macro="" textlink="">
          <xdr:nvSpPr>
            <xdr:cNvPr id="9" name="CuadroTexto 8"/>
            <xdr:cNvSpPr txBox="1"/>
          </xdr:nvSpPr>
          <xdr:spPr>
            <a:xfrm>
              <a:off x="6038850" y="13963650"/>
              <a:ext cx="50168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s-MX" sz="1100"/>
                <a:t>IVBA</a:t>
              </a:r>
              <a:r>
                <a:rPr lang="es-MX" sz="1100" b="0" i="0" baseline="-25000">
                  <a:latin typeface="Cambria Math" panose="02040503050406030204" pitchFamily="18" charset="0"/>
                </a:rPr>
                <a:t>i</a:t>
              </a:r>
              <a:endParaRPr lang="es-MX" sz="1100" baseline="-25000"/>
            </a:p>
          </xdr:txBody>
        </xdr:sp>
      </mc:Fallback>
    </mc:AlternateContent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usana.duarte/Documents/2022/LEY%20DE%20INGRESOS%202022/10%20PRESUPUESTO%20MUNICIPIOS/POE/ESTIMACION%20PARTICIPACIONES%20MUNICIPIOS%202022%20MOD%2010012022%20A%20PUBLICA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"/>
      <sheetName val="FONDO GENERAL"/>
      <sheetName val="FONDO GENERAL PUBLICAR"/>
      <sheetName val="IEPS"/>
      <sheetName val="IEPS PP"/>
      <sheetName val="ISAN"/>
      <sheetName val="ISAN PP"/>
      <sheetName val="FONDO ISAN"/>
      <sheetName val="FONDO ISAN PP"/>
      <sheetName val="FONDO FISCALIZACION"/>
      <sheetName val="FONDO FISCALIZACION PP"/>
      <sheetName val="FFM "/>
      <sheetName val="FFM PARA PUBLICAR"/>
      <sheetName val="IEPS GASOLINA Y DIESEL pp"/>
      <sheetName val="TENENCIA PP"/>
      <sheetName val="FONDO ESTATAL PP"/>
      <sheetName val="ENAJ BI ART. 126 LISR"/>
      <sheetName val="ENAJ BI ART 126 LISR PP"/>
      <sheetName val="ISR PARTICIPABLE PP"/>
      <sheetName val=" RESUMEN 2"/>
      <sheetName val="FORTAMUN"/>
      <sheetName val="FAISM"/>
      <sheetName val="Hoja2"/>
      <sheetName val="CALCULO COE DE EFECTIVO"/>
      <sheetName val="CALENDARIO"/>
    </sheetNames>
    <sheetDataSet>
      <sheetData sheetId="0"/>
      <sheetData sheetId="1"/>
      <sheetData sheetId="2">
        <row r="52">
          <cell r="K52">
            <v>1774578064</v>
          </cell>
        </row>
      </sheetData>
      <sheetData sheetId="3"/>
      <sheetData sheetId="4">
        <row r="52">
          <cell r="K52">
            <v>42183496</v>
          </cell>
        </row>
      </sheetData>
      <sheetData sheetId="5"/>
      <sheetData sheetId="6"/>
      <sheetData sheetId="7"/>
      <sheetData sheetId="8">
        <row r="52">
          <cell r="K52">
            <v>4261418</v>
          </cell>
        </row>
      </sheetData>
      <sheetData sheetId="9"/>
      <sheetData sheetId="10">
        <row r="52">
          <cell r="K52">
            <v>111332302</v>
          </cell>
        </row>
      </sheetData>
      <sheetData sheetId="11"/>
      <sheetData sheetId="12">
        <row r="50">
          <cell r="H50">
            <v>716411418</v>
          </cell>
        </row>
      </sheetData>
      <sheetData sheetId="13">
        <row r="53">
          <cell r="G53">
            <v>67860498</v>
          </cell>
        </row>
      </sheetData>
      <sheetData sheetId="14">
        <row r="52">
          <cell r="F52">
            <v>54745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B1:I77"/>
  <sheetViews>
    <sheetView tabSelected="1" topLeftCell="B1" workbookViewId="0">
      <selection activeCell="B1" sqref="B1"/>
    </sheetView>
  </sheetViews>
  <sheetFormatPr baseColWidth="10" defaultRowHeight="15" x14ac:dyDescent="0.25"/>
  <cols>
    <col min="4" max="4" width="64.140625" customWidth="1"/>
    <col min="5" max="5" width="16.85546875" bestFit="1" customWidth="1"/>
    <col min="6" max="6" width="1.85546875" customWidth="1"/>
    <col min="7" max="7" width="16.85546875" bestFit="1" customWidth="1"/>
    <col min="9" max="9" width="17.85546875" bestFit="1" customWidth="1"/>
  </cols>
  <sheetData>
    <row r="1" spans="3:7" x14ac:dyDescent="0.25">
      <c r="E1" s="42"/>
    </row>
    <row r="2" spans="3:7" hidden="1" x14ac:dyDescent="0.25">
      <c r="C2" s="118" t="s">
        <v>188</v>
      </c>
      <c r="E2" s="42"/>
    </row>
    <row r="3" spans="3:7" hidden="1" x14ac:dyDescent="0.25">
      <c r="E3" s="92"/>
      <c r="F3" s="92"/>
      <c r="G3" s="92"/>
    </row>
    <row r="4" spans="3:7" hidden="1" x14ac:dyDescent="0.25">
      <c r="D4" s="43" t="s">
        <v>104</v>
      </c>
      <c r="E4" s="44">
        <f>'[1]FONDO GENERAL PUBLICAR'!K52</f>
        <v>1774578064</v>
      </c>
      <c r="F4" s="92"/>
      <c r="G4" s="92"/>
    </row>
    <row r="5" spans="3:7" hidden="1" x14ac:dyDescent="0.25">
      <c r="D5" s="43"/>
      <c r="E5" s="44"/>
      <c r="F5" s="92"/>
      <c r="G5" s="92"/>
    </row>
    <row r="6" spans="3:7" hidden="1" x14ac:dyDescent="0.25">
      <c r="D6" s="43" t="s">
        <v>105</v>
      </c>
      <c r="E6" s="44">
        <f>'[1]FFM PARA PUBLICAR'!H50</f>
        <v>716411418</v>
      </c>
      <c r="F6" s="92"/>
      <c r="G6" s="92"/>
    </row>
    <row r="7" spans="3:7" hidden="1" x14ac:dyDescent="0.25">
      <c r="D7" s="43"/>
      <c r="E7" s="44"/>
      <c r="F7" s="92"/>
      <c r="G7" s="92"/>
    </row>
    <row r="8" spans="3:7" hidden="1" x14ac:dyDescent="0.25">
      <c r="D8" s="43" t="s">
        <v>130</v>
      </c>
      <c r="E8" s="44">
        <f>'[1]IEPS PP'!K52</f>
        <v>42183496</v>
      </c>
      <c r="F8" s="92"/>
      <c r="G8" s="92"/>
    </row>
    <row r="9" spans="3:7" hidden="1" x14ac:dyDescent="0.25">
      <c r="D9" s="43"/>
      <c r="E9" s="44"/>
      <c r="F9" s="92"/>
      <c r="G9" s="92"/>
    </row>
    <row r="10" spans="3:7" hidden="1" x14ac:dyDescent="0.25">
      <c r="D10" s="43" t="s">
        <v>131</v>
      </c>
      <c r="E10" s="44">
        <v>14654792</v>
      </c>
      <c r="F10" s="92"/>
      <c r="G10" s="92"/>
    </row>
    <row r="11" spans="3:7" hidden="1" x14ac:dyDescent="0.25">
      <c r="D11" s="43"/>
      <c r="E11" s="44"/>
      <c r="F11" s="92"/>
      <c r="G11" s="92"/>
    </row>
    <row r="12" spans="3:7" hidden="1" x14ac:dyDescent="0.25">
      <c r="D12" s="43" t="s">
        <v>129</v>
      </c>
      <c r="E12" s="44">
        <f>'[1]FONDO ISAN PP'!K52</f>
        <v>4261418</v>
      </c>
      <c r="F12" s="92"/>
      <c r="G12" s="92"/>
    </row>
    <row r="13" spans="3:7" hidden="1" x14ac:dyDescent="0.25">
      <c r="D13" s="43"/>
      <c r="E13" s="44"/>
      <c r="F13" s="92"/>
      <c r="G13" s="92"/>
    </row>
    <row r="14" spans="3:7" hidden="1" x14ac:dyDescent="0.25">
      <c r="D14" s="43" t="s">
        <v>132</v>
      </c>
      <c r="E14" s="44"/>
      <c r="F14" s="92"/>
      <c r="G14" s="92"/>
    </row>
    <row r="15" spans="3:7" hidden="1" x14ac:dyDescent="0.25">
      <c r="D15" s="43" t="s">
        <v>133</v>
      </c>
      <c r="E15" s="44">
        <f>'[1]TENENCIA PP'!F52</f>
        <v>54745</v>
      </c>
      <c r="F15" s="92"/>
      <c r="G15" s="92"/>
    </row>
    <row r="16" spans="3:7" hidden="1" x14ac:dyDescent="0.25">
      <c r="D16" s="43"/>
      <c r="E16" s="44"/>
      <c r="F16" s="92"/>
      <c r="G16" s="92"/>
    </row>
    <row r="17" spans="2:7" hidden="1" x14ac:dyDescent="0.25">
      <c r="D17" s="43" t="s">
        <v>168</v>
      </c>
      <c r="E17" s="44">
        <f>'[1]FONDO FISCALIZACION PP'!K52</f>
        <v>111332302</v>
      </c>
      <c r="F17" s="92"/>
      <c r="G17" s="92"/>
    </row>
    <row r="18" spans="2:7" hidden="1" x14ac:dyDescent="0.25">
      <c r="D18" s="43"/>
      <c r="F18" s="92"/>
      <c r="G18" s="92"/>
    </row>
    <row r="19" spans="2:7" hidden="1" x14ac:dyDescent="0.25">
      <c r="D19" s="43" t="s">
        <v>106</v>
      </c>
      <c r="E19" s="45">
        <f>'[1]IEPS GASOLINA Y DIESEL pp'!G53</f>
        <v>67860498</v>
      </c>
      <c r="F19" s="92"/>
      <c r="G19" s="92"/>
    </row>
    <row r="20" spans="2:7" hidden="1" x14ac:dyDescent="0.25">
      <c r="D20" s="46"/>
      <c r="E20" s="47"/>
      <c r="F20" s="92"/>
      <c r="G20" s="92"/>
    </row>
    <row r="21" spans="2:7" ht="15.75" hidden="1" thickBot="1" x14ac:dyDescent="0.3">
      <c r="D21" s="48" t="s">
        <v>11</v>
      </c>
      <c r="E21" s="49">
        <f>SUM(E4:E19)</f>
        <v>2731336733</v>
      </c>
      <c r="F21" s="92"/>
      <c r="G21" s="92"/>
    </row>
    <row r="22" spans="2:7" x14ac:dyDescent="0.25">
      <c r="E22" s="92"/>
      <c r="F22" s="92"/>
      <c r="G22" s="92"/>
    </row>
    <row r="23" spans="2:7" x14ac:dyDescent="0.25">
      <c r="E23" s="92"/>
      <c r="F23" s="92"/>
      <c r="G23" s="92"/>
    </row>
    <row r="24" spans="2:7" x14ac:dyDescent="0.25">
      <c r="E24" s="92"/>
      <c r="F24" s="92"/>
      <c r="G24" s="92"/>
    </row>
    <row r="25" spans="2:7" x14ac:dyDescent="0.25">
      <c r="E25" s="92"/>
      <c r="F25" s="92"/>
      <c r="G25" s="92"/>
    </row>
    <row r="26" spans="2:7" x14ac:dyDescent="0.25">
      <c r="B26" t="s">
        <v>189</v>
      </c>
      <c r="E26" s="92"/>
      <c r="F26" s="92"/>
      <c r="G26" s="92"/>
    </row>
    <row r="27" spans="2:7" x14ac:dyDescent="0.25">
      <c r="E27" s="92"/>
      <c r="F27" s="92"/>
      <c r="G27" s="92"/>
    </row>
    <row r="28" spans="2:7" x14ac:dyDescent="0.25">
      <c r="D28" s="193" t="s">
        <v>104</v>
      </c>
      <c r="E28" s="194">
        <v>13198674648</v>
      </c>
      <c r="F28" s="119"/>
      <c r="G28" s="92"/>
    </row>
    <row r="29" spans="2:7" ht="9" customHeight="1" x14ac:dyDescent="0.25">
      <c r="D29" s="193"/>
      <c r="E29" s="194"/>
      <c r="F29" s="119"/>
      <c r="G29" s="92"/>
    </row>
    <row r="30" spans="2:7" x14ac:dyDescent="0.25">
      <c r="D30" s="193" t="s">
        <v>105</v>
      </c>
      <c r="E30" s="194">
        <v>915553561</v>
      </c>
      <c r="F30" s="119"/>
      <c r="G30" s="92"/>
    </row>
    <row r="31" spans="2:7" ht="8.25" customHeight="1" x14ac:dyDescent="0.25">
      <c r="D31" s="193"/>
      <c r="E31" s="194"/>
      <c r="F31" s="119"/>
      <c r="G31" s="92"/>
    </row>
    <row r="32" spans="2:7" x14ac:dyDescent="0.25">
      <c r="D32" s="193" t="s">
        <v>130</v>
      </c>
      <c r="E32" s="194">
        <v>299996562</v>
      </c>
      <c r="F32" s="119"/>
      <c r="G32" s="92"/>
    </row>
    <row r="33" spans="4:7" ht="9.75" customHeight="1" x14ac:dyDescent="0.25">
      <c r="D33" s="193"/>
      <c r="E33" s="194"/>
      <c r="F33" s="119"/>
      <c r="G33" s="92"/>
    </row>
    <row r="34" spans="4:7" x14ac:dyDescent="0.25">
      <c r="D34" s="193" t="s">
        <v>131</v>
      </c>
      <c r="E34" s="194">
        <v>197395927</v>
      </c>
      <c r="F34" s="119" t="s">
        <v>190</v>
      </c>
      <c r="G34" s="92"/>
    </row>
    <row r="35" spans="4:7" ht="9.75" customHeight="1" x14ac:dyDescent="0.25">
      <c r="D35" s="193"/>
      <c r="E35" s="194"/>
      <c r="F35" s="120"/>
      <c r="G35" s="92"/>
    </row>
    <row r="36" spans="4:7" x14ac:dyDescent="0.25">
      <c r="D36" s="193" t="s">
        <v>129</v>
      </c>
      <c r="E36" s="194">
        <v>26869872</v>
      </c>
      <c r="F36" s="120"/>
      <c r="G36" s="92"/>
    </row>
    <row r="37" spans="4:7" ht="6.75" customHeight="1" x14ac:dyDescent="0.25">
      <c r="D37" s="193"/>
      <c r="E37" s="194"/>
      <c r="F37" s="120"/>
      <c r="G37" s="92"/>
    </row>
    <row r="38" spans="4:7" x14ac:dyDescent="0.25">
      <c r="D38" s="193" t="s">
        <v>132</v>
      </c>
      <c r="E38" s="194"/>
      <c r="F38" s="120"/>
      <c r="G38" s="92"/>
    </row>
    <row r="39" spans="4:7" x14ac:dyDescent="0.25">
      <c r="D39" s="193" t="s">
        <v>133</v>
      </c>
      <c r="E39" s="194">
        <v>0</v>
      </c>
      <c r="F39" s="120" t="s">
        <v>190</v>
      </c>
      <c r="G39" s="92"/>
    </row>
    <row r="40" spans="4:7" ht="8.25" customHeight="1" x14ac:dyDescent="0.25">
      <c r="D40" s="193"/>
      <c r="E40" s="194"/>
      <c r="F40" s="120"/>
      <c r="G40" s="92"/>
    </row>
    <row r="41" spans="4:7" x14ac:dyDescent="0.25">
      <c r="D41" s="193" t="s">
        <v>168</v>
      </c>
      <c r="E41" s="194">
        <v>757551768</v>
      </c>
      <c r="F41" s="120"/>
      <c r="G41" s="92"/>
    </row>
    <row r="42" spans="4:7" ht="8.25" customHeight="1" x14ac:dyDescent="0.25">
      <c r="D42" s="193"/>
      <c r="E42" s="195"/>
      <c r="F42" s="120"/>
      <c r="G42" s="92"/>
    </row>
    <row r="43" spans="4:7" x14ac:dyDescent="0.25">
      <c r="D43" s="193" t="s">
        <v>106</v>
      </c>
      <c r="E43" s="194">
        <v>370306321</v>
      </c>
      <c r="F43" s="120" t="s">
        <v>190</v>
      </c>
      <c r="G43" s="92"/>
    </row>
    <row r="44" spans="4:7" ht="10.5" customHeight="1" x14ac:dyDescent="0.25">
      <c r="D44" s="195"/>
      <c r="E44" s="196"/>
      <c r="F44" s="120"/>
    </row>
    <row r="45" spans="4:7" x14ac:dyDescent="0.25">
      <c r="D45" s="193" t="s">
        <v>245</v>
      </c>
      <c r="E45" s="197">
        <v>246542685</v>
      </c>
      <c r="F45" s="120" t="s">
        <v>190</v>
      </c>
      <c r="G45" s="92"/>
    </row>
    <row r="46" spans="4:7" ht="10.5" customHeight="1" x14ac:dyDescent="0.25">
      <c r="D46" s="195"/>
      <c r="E46" s="196"/>
      <c r="F46" s="120"/>
    </row>
    <row r="47" spans="4:7" x14ac:dyDescent="0.25">
      <c r="D47" s="193" t="s">
        <v>246</v>
      </c>
      <c r="E47" s="197">
        <v>24409719</v>
      </c>
      <c r="F47" s="120" t="s">
        <v>190</v>
      </c>
      <c r="G47" s="92"/>
    </row>
    <row r="48" spans="4:7" ht="10.5" customHeight="1" x14ac:dyDescent="0.25">
      <c r="D48" s="195"/>
      <c r="E48" s="196"/>
      <c r="F48" s="120"/>
    </row>
    <row r="49" spans="2:9" ht="15.75" thickBot="1" x14ac:dyDescent="0.3">
      <c r="D49" s="198" t="s">
        <v>11</v>
      </c>
      <c r="E49" s="199">
        <v>16037301063</v>
      </c>
      <c r="F49" s="120"/>
      <c r="G49" s="122"/>
      <c r="I49" s="42"/>
    </row>
    <row r="50" spans="2:9" ht="15.75" thickTop="1" x14ac:dyDescent="0.25">
      <c r="D50" s="121" t="s">
        <v>288</v>
      </c>
      <c r="E50" s="195"/>
      <c r="F50" s="120"/>
      <c r="I50" s="122"/>
    </row>
    <row r="51" spans="2:9" x14ac:dyDescent="0.25">
      <c r="I51" s="122"/>
    </row>
    <row r="52" spans="2:9" x14ac:dyDescent="0.25">
      <c r="B52" t="s">
        <v>192</v>
      </c>
      <c r="I52" s="122"/>
    </row>
    <row r="54" spans="2:9" x14ac:dyDescent="0.25">
      <c r="D54" s="193" t="s">
        <v>104</v>
      </c>
      <c r="E54" s="194">
        <v>2639734930</v>
      </c>
    </row>
    <row r="55" spans="2:9" ht="8.25" customHeight="1" x14ac:dyDescent="0.25">
      <c r="D55" s="193"/>
      <c r="E55" s="194"/>
    </row>
    <row r="56" spans="2:9" x14ac:dyDescent="0.25">
      <c r="D56" s="193" t="s">
        <v>105</v>
      </c>
      <c r="E56" s="194">
        <v>915553561</v>
      </c>
    </row>
    <row r="57" spans="2:9" ht="8.25" customHeight="1" x14ac:dyDescent="0.25">
      <c r="D57" s="193"/>
      <c r="E57" s="194"/>
    </row>
    <row r="58" spans="2:9" x14ac:dyDescent="0.25">
      <c r="D58" s="193" t="s">
        <v>130</v>
      </c>
      <c r="E58" s="194">
        <v>59999312</v>
      </c>
    </row>
    <row r="59" spans="2:9" ht="8.25" customHeight="1" x14ac:dyDescent="0.25">
      <c r="D59" s="193"/>
      <c r="E59" s="194"/>
    </row>
    <row r="60" spans="2:9" x14ac:dyDescent="0.25">
      <c r="D60" s="193" t="s">
        <v>131</v>
      </c>
      <c r="E60" s="194">
        <v>39479185</v>
      </c>
    </row>
    <row r="61" spans="2:9" ht="7.5" customHeight="1" x14ac:dyDescent="0.25">
      <c r="D61" s="193"/>
      <c r="E61" s="194"/>
    </row>
    <row r="62" spans="2:9" x14ac:dyDescent="0.25">
      <c r="D62" s="193" t="s">
        <v>129</v>
      </c>
      <c r="E62" s="194">
        <v>5373974</v>
      </c>
    </row>
    <row r="63" spans="2:9" ht="9.75" customHeight="1" x14ac:dyDescent="0.25">
      <c r="D63" s="193"/>
      <c r="E63" s="194"/>
    </row>
    <row r="64" spans="2:9" x14ac:dyDescent="0.25">
      <c r="D64" s="193" t="s">
        <v>132</v>
      </c>
      <c r="E64" s="194"/>
    </row>
    <row r="65" spans="4:9" x14ac:dyDescent="0.25">
      <c r="D65" s="193" t="s">
        <v>133</v>
      </c>
      <c r="E65" s="194">
        <v>0</v>
      </c>
    </row>
    <row r="66" spans="4:9" ht="6.75" customHeight="1" x14ac:dyDescent="0.25">
      <c r="D66" s="193"/>
      <c r="E66" s="194"/>
    </row>
    <row r="67" spans="4:9" x14ac:dyDescent="0.25">
      <c r="D67" s="193" t="s">
        <v>168</v>
      </c>
      <c r="E67" s="194">
        <v>151510354</v>
      </c>
    </row>
    <row r="68" spans="4:9" ht="9" customHeight="1" x14ac:dyDescent="0.25">
      <c r="D68" s="193"/>
      <c r="E68" s="195"/>
    </row>
    <row r="69" spans="4:9" x14ac:dyDescent="0.25">
      <c r="D69" s="193" t="s">
        <v>106</v>
      </c>
      <c r="E69" s="194">
        <v>74061264</v>
      </c>
    </row>
    <row r="70" spans="4:9" ht="9.75" customHeight="1" x14ac:dyDescent="0.25">
      <c r="D70" s="195"/>
      <c r="E70" s="196"/>
    </row>
    <row r="71" spans="4:9" x14ac:dyDescent="0.25">
      <c r="D71" s="193" t="s">
        <v>245</v>
      </c>
      <c r="E71" s="194">
        <v>246542685</v>
      </c>
    </row>
    <row r="72" spans="4:9" ht="9.75" customHeight="1" x14ac:dyDescent="0.25">
      <c r="D72" s="195"/>
      <c r="E72" s="196"/>
    </row>
    <row r="73" spans="4:9" x14ac:dyDescent="0.25">
      <c r="D73" s="193" t="s">
        <v>246</v>
      </c>
      <c r="E73" s="194">
        <v>4881944</v>
      </c>
    </row>
    <row r="74" spans="4:9" ht="9.75" customHeight="1" x14ac:dyDescent="0.25">
      <c r="D74" s="195"/>
      <c r="E74" s="196"/>
    </row>
    <row r="75" spans="4:9" ht="15.75" thickBot="1" x14ac:dyDescent="0.3">
      <c r="D75" s="198" t="s">
        <v>11</v>
      </c>
      <c r="E75" s="199">
        <v>4137137209</v>
      </c>
    </row>
    <row r="76" spans="4:9" ht="15.75" thickTop="1" x14ac:dyDescent="0.25">
      <c r="I76" s="42"/>
    </row>
    <row r="77" spans="4:9" x14ac:dyDescent="0.25">
      <c r="I77" s="42"/>
    </row>
  </sheetData>
  <pageMargins left="0.4" right="0.33" top="1.65" bottom="0.74803149606299213" header="0.31496062992125984" footer="0.31496062992125984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A1:S54"/>
  <sheetViews>
    <sheetView workbookViewId="0"/>
  </sheetViews>
  <sheetFormatPr baseColWidth="10" defaultRowHeight="15" x14ac:dyDescent="0.25"/>
  <cols>
    <col min="1" max="1" width="25.85546875" bestFit="1" customWidth="1"/>
    <col min="2" max="2" width="10.7109375" customWidth="1"/>
    <col min="3" max="3" width="12" bestFit="1" customWidth="1"/>
    <col min="4" max="4" width="11.140625" bestFit="1" customWidth="1"/>
    <col min="5" max="5" width="12" customWidth="1"/>
    <col min="6" max="6" width="12.140625" bestFit="1" customWidth="1"/>
    <col min="7" max="7" width="10.7109375" bestFit="1" customWidth="1"/>
    <col min="8" max="8" width="12.5703125" bestFit="1" customWidth="1"/>
    <col min="9" max="9" width="15.85546875" bestFit="1" customWidth="1"/>
    <col min="10" max="10" width="9.85546875" bestFit="1" customWidth="1"/>
    <col min="11" max="11" width="12" bestFit="1" customWidth="1"/>
    <col min="12" max="12" width="2.28515625" customWidth="1"/>
    <col min="13" max="13" width="12.5703125" bestFit="1" customWidth="1"/>
    <col min="14" max="14" width="16.85546875" style="92" bestFit="1" customWidth="1"/>
    <col min="16" max="16" width="16.85546875" bestFit="1" customWidth="1"/>
    <col min="17" max="17" width="15.85546875" customWidth="1"/>
    <col min="19" max="19" width="13.7109375" customWidth="1"/>
    <col min="254" max="254" width="26.5703125" customWidth="1"/>
    <col min="256" max="256" width="11.28515625" customWidth="1"/>
    <col min="259" max="259" width="13.85546875" customWidth="1"/>
    <col min="260" max="260" width="15.28515625" customWidth="1"/>
    <col min="261" max="261" width="12.85546875" customWidth="1"/>
    <col min="262" max="262" width="13.5703125" customWidth="1"/>
    <col min="264" max="264" width="16.28515625" customWidth="1"/>
    <col min="265" max="265" width="12.28515625" customWidth="1"/>
    <col min="266" max="266" width="14" customWidth="1"/>
    <col min="267" max="267" width="2.28515625" customWidth="1"/>
    <col min="268" max="268" width="12.5703125" bestFit="1" customWidth="1"/>
    <col min="510" max="510" width="26.5703125" customWidth="1"/>
    <col min="512" max="512" width="11.28515625" customWidth="1"/>
    <col min="515" max="515" width="13.85546875" customWidth="1"/>
    <col min="516" max="516" width="15.28515625" customWidth="1"/>
    <col min="517" max="517" width="12.85546875" customWidth="1"/>
    <col min="518" max="518" width="13.5703125" customWidth="1"/>
    <col min="520" max="520" width="16.28515625" customWidth="1"/>
    <col min="521" max="521" width="12.28515625" customWidth="1"/>
    <col min="522" max="522" width="14" customWidth="1"/>
    <col min="523" max="523" width="2.28515625" customWidth="1"/>
    <col min="524" max="524" width="12.5703125" bestFit="1" customWidth="1"/>
    <col min="766" max="766" width="26.5703125" customWidth="1"/>
    <col min="768" max="768" width="11.28515625" customWidth="1"/>
    <col min="771" max="771" width="13.85546875" customWidth="1"/>
    <col min="772" max="772" width="15.28515625" customWidth="1"/>
    <col min="773" max="773" width="12.85546875" customWidth="1"/>
    <col min="774" max="774" width="13.5703125" customWidth="1"/>
    <col min="776" max="776" width="16.28515625" customWidth="1"/>
    <col min="777" max="777" width="12.28515625" customWidth="1"/>
    <col min="778" max="778" width="14" customWidth="1"/>
    <col min="779" max="779" width="2.28515625" customWidth="1"/>
    <col min="780" max="780" width="12.5703125" bestFit="1" customWidth="1"/>
    <col min="1022" max="1022" width="26.5703125" customWidth="1"/>
    <col min="1024" max="1024" width="11.28515625" customWidth="1"/>
    <col min="1027" max="1027" width="13.85546875" customWidth="1"/>
    <col min="1028" max="1028" width="15.28515625" customWidth="1"/>
    <col min="1029" max="1029" width="12.85546875" customWidth="1"/>
    <col min="1030" max="1030" width="13.5703125" customWidth="1"/>
    <col min="1032" max="1032" width="16.28515625" customWidth="1"/>
    <col min="1033" max="1033" width="12.28515625" customWidth="1"/>
    <col min="1034" max="1034" width="14" customWidth="1"/>
    <col min="1035" max="1035" width="2.28515625" customWidth="1"/>
    <col min="1036" max="1036" width="12.5703125" bestFit="1" customWidth="1"/>
    <col min="1278" max="1278" width="26.5703125" customWidth="1"/>
    <col min="1280" max="1280" width="11.28515625" customWidth="1"/>
    <col min="1283" max="1283" width="13.85546875" customWidth="1"/>
    <col min="1284" max="1284" width="15.28515625" customWidth="1"/>
    <col min="1285" max="1285" width="12.85546875" customWidth="1"/>
    <col min="1286" max="1286" width="13.5703125" customWidth="1"/>
    <col min="1288" max="1288" width="16.28515625" customWidth="1"/>
    <col min="1289" max="1289" width="12.28515625" customWidth="1"/>
    <col min="1290" max="1290" width="14" customWidth="1"/>
    <col min="1291" max="1291" width="2.28515625" customWidth="1"/>
    <col min="1292" max="1292" width="12.5703125" bestFit="1" customWidth="1"/>
    <col min="1534" max="1534" width="26.5703125" customWidth="1"/>
    <col min="1536" max="1536" width="11.28515625" customWidth="1"/>
    <col min="1539" max="1539" width="13.85546875" customWidth="1"/>
    <col min="1540" max="1540" width="15.28515625" customWidth="1"/>
    <col min="1541" max="1541" width="12.85546875" customWidth="1"/>
    <col min="1542" max="1542" width="13.5703125" customWidth="1"/>
    <col min="1544" max="1544" width="16.28515625" customWidth="1"/>
    <col min="1545" max="1545" width="12.28515625" customWidth="1"/>
    <col min="1546" max="1546" width="14" customWidth="1"/>
    <col min="1547" max="1547" width="2.28515625" customWidth="1"/>
    <col min="1548" max="1548" width="12.5703125" bestFit="1" customWidth="1"/>
    <col min="1790" max="1790" width="26.5703125" customWidth="1"/>
    <col min="1792" max="1792" width="11.28515625" customWidth="1"/>
    <col min="1795" max="1795" width="13.85546875" customWidth="1"/>
    <col min="1796" max="1796" width="15.28515625" customWidth="1"/>
    <col min="1797" max="1797" width="12.85546875" customWidth="1"/>
    <col min="1798" max="1798" width="13.5703125" customWidth="1"/>
    <col min="1800" max="1800" width="16.28515625" customWidth="1"/>
    <col min="1801" max="1801" width="12.28515625" customWidth="1"/>
    <col min="1802" max="1802" width="14" customWidth="1"/>
    <col min="1803" max="1803" width="2.28515625" customWidth="1"/>
    <col min="1804" max="1804" width="12.5703125" bestFit="1" customWidth="1"/>
    <col min="2046" max="2046" width="26.5703125" customWidth="1"/>
    <col min="2048" max="2048" width="11.28515625" customWidth="1"/>
    <col min="2051" max="2051" width="13.85546875" customWidth="1"/>
    <col min="2052" max="2052" width="15.28515625" customWidth="1"/>
    <col min="2053" max="2053" width="12.85546875" customWidth="1"/>
    <col min="2054" max="2054" width="13.5703125" customWidth="1"/>
    <col min="2056" max="2056" width="16.28515625" customWidth="1"/>
    <col min="2057" max="2057" width="12.28515625" customWidth="1"/>
    <col min="2058" max="2058" width="14" customWidth="1"/>
    <col min="2059" max="2059" width="2.28515625" customWidth="1"/>
    <col min="2060" max="2060" width="12.5703125" bestFit="1" customWidth="1"/>
    <col min="2302" max="2302" width="26.5703125" customWidth="1"/>
    <col min="2304" max="2304" width="11.28515625" customWidth="1"/>
    <col min="2307" max="2307" width="13.85546875" customWidth="1"/>
    <col min="2308" max="2308" width="15.28515625" customWidth="1"/>
    <col min="2309" max="2309" width="12.85546875" customWidth="1"/>
    <col min="2310" max="2310" width="13.5703125" customWidth="1"/>
    <col min="2312" max="2312" width="16.28515625" customWidth="1"/>
    <col min="2313" max="2313" width="12.28515625" customWidth="1"/>
    <col min="2314" max="2314" width="14" customWidth="1"/>
    <col min="2315" max="2315" width="2.28515625" customWidth="1"/>
    <col min="2316" max="2316" width="12.5703125" bestFit="1" customWidth="1"/>
    <col min="2558" max="2558" width="26.5703125" customWidth="1"/>
    <col min="2560" max="2560" width="11.28515625" customWidth="1"/>
    <col min="2563" max="2563" width="13.85546875" customWidth="1"/>
    <col min="2564" max="2564" width="15.28515625" customWidth="1"/>
    <col min="2565" max="2565" width="12.85546875" customWidth="1"/>
    <col min="2566" max="2566" width="13.5703125" customWidth="1"/>
    <col min="2568" max="2568" width="16.28515625" customWidth="1"/>
    <col min="2569" max="2569" width="12.28515625" customWidth="1"/>
    <col min="2570" max="2570" width="14" customWidth="1"/>
    <col min="2571" max="2571" width="2.28515625" customWidth="1"/>
    <col min="2572" max="2572" width="12.5703125" bestFit="1" customWidth="1"/>
    <col min="2814" max="2814" width="26.5703125" customWidth="1"/>
    <col min="2816" max="2816" width="11.28515625" customWidth="1"/>
    <col min="2819" max="2819" width="13.85546875" customWidth="1"/>
    <col min="2820" max="2820" width="15.28515625" customWidth="1"/>
    <col min="2821" max="2821" width="12.85546875" customWidth="1"/>
    <col min="2822" max="2822" width="13.5703125" customWidth="1"/>
    <col min="2824" max="2824" width="16.28515625" customWidth="1"/>
    <col min="2825" max="2825" width="12.28515625" customWidth="1"/>
    <col min="2826" max="2826" width="14" customWidth="1"/>
    <col min="2827" max="2827" width="2.28515625" customWidth="1"/>
    <col min="2828" max="2828" width="12.5703125" bestFit="1" customWidth="1"/>
    <col min="3070" max="3070" width="26.5703125" customWidth="1"/>
    <col min="3072" max="3072" width="11.28515625" customWidth="1"/>
    <col min="3075" max="3075" width="13.85546875" customWidth="1"/>
    <col min="3076" max="3076" width="15.28515625" customWidth="1"/>
    <col min="3077" max="3077" width="12.85546875" customWidth="1"/>
    <col min="3078" max="3078" width="13.5703125" customWidth="1"/>
    <col min="3080" max="3080" width="16.28515625" customWidth="1"/>
    <col min="3081" max="3081" width="12.28515625" customWidth="1"/>
    <col min="3082" max="3082" width="14" customWidth="1"/>
    <col min="3083" max="3083" width="2.28515625" customWidth="1"/>
    <col min="3084" max="3084" width="12.5703125" bestFit="1" customWidth="1"/>
    <col min="3326" max="3326" width="26.5703125" customWidth="1"/>
    <col min="3328" max="3328" width="11.28515625" customWidth="1"/>
    <col min="3331" max="3331" width="13.85546875" customWidth="1"/>
    <col min="3332" max="3332" width="15.28515625" customWidth="1"/>
    <col min="3333" max="3333" width="12.85546875" customWidth="1"/>
    <col min="3334" max="3334" width="13.5703125" customWidth="1"/>
    <col min="3336" max="3336" width="16.28515625" customWidth="1"/>
    <col min="3337" max="3337" width="12.28515625" customWidth="1"/>
    <col min="3338" max="3338" width="14" customWidth="1"/>
    <col min="3339" max="3339" width="2.28515625" customWidth="1"/>
    <col min="3340" max="3340" width="12.5703125" bestFit="1" customWidth="1"/>
    <col min="3582" max="3582" width="26.5703125" customWidth="1"/>
    <col min="3584" max="3584" width="11.28515625" customWidth="1"/>
    <col min="3587" max="3587" width="13.85546875" customWidth="1"/>
    <col min="3588" max="3588" width="15.28515625" customWidth="1"/>
    <col min="3589" max="3589" width="12.85546875" customWidth="1"/>
    <col min="3590" max="3590" width="13.5703125" customWidth="1"/>
    <col min="3592" max="3592" width="16.28515625" customWidth="1"/>
    <col min="3593" max="3593" width="12.28515625" customWidth="1"/>
    <col min="3594" max="3594" width="14" customWidth="1"/>
    <col min="3595" max="3595" width="2.28515625" customWidth="1"/>
    <col min="3596" max="3596" width="12.5703125" bestFit="1" customWidth="1"/>
    <col min="3838" max="3838" width="26.5703125" customWidth="1"/>
    <col min="3840" max="3840" width="11.28515625" customWidth="1"/>
    <col min="3843" max="3843" width="13.85546875" customWidth="1"/>
    <col min="3844" max="3844" width="15.28515625" customWidth="1"/>
    <col min="3845" max="3845" width="12.85546875" customWidth="1"/>
    <col min="3846" max="3846" width="13.5703125" customWidth="1"/>
    <col min="3848" max="3848" width="16.28515625" customWidth="1"/>
    <col min="3849" max="3849" width="12.28515625" customWidth="1"/>
    <col min="3850" max="3850" width="14" customWidth="1"/>
    <col min="3851" max="3851" width="2.28515625" customWidth="1"/>
    <col min="3852" max="3852" width="12.5703125" bestFit="1" customWidth="1"/>
    <col min="4094" max="4094" width="26.5703125" customWidth="1"/>
    <col min="4096" max="4096" width="11.28515625" customWidth="1"/>
    <col min="4099" max="4099" width="13.85546875" customWidth="1"/>
    <col min="4100" max="4100" width="15.28515625" customWidth="1"/>
    <col min="4101" max="4101" width="12.85546875" customWidth="1"/>
    <col min="4102" max="4102" width="13.5703125" customWidth="1"/>
    <col min="4104" max="4104" width="16.28515625" customWidth="1"/>
    <col min="4105" max="4105" width="12.28515625" customWidth="1"/>
    <col min="4106" max="4106" width="14" customWidth="1"/>
    <col min="4107" max="4107" width="2.28515625" customWidth="1"/>
    <col min="4108" max="4108" width="12.5703125" bestFit="1" customWidth="1"/>
    <col min="4350" max="4350" width="26.5703125" customWidth="1"/>
    <col min="4352" max="4352" width="11.28515625" customWidth="1"/>
    <col min="4355" max="4355" width="13.85546875" customWidth="1"/>
    <col min="4356" max="4356" width="15.28515625" customWidth="1"/>
    <col min="4357" max="4357" width="12.85546875" customWidth="1"/>
    <col min="4358" max="4358" width="13.5703125" customWidth="1"/>
    <col min="4360" max="4360" width="16.28515625" customWidth="1"/>
    <col min="4361" max="4361" width="12.28515625" customWidth="1"/>
    <col min="4362" max="4362" width="14" customWidth="1"/>
    <col min="4363" max="4363" width="2.28515625" customWidth="1"/>
    <col min="4364" max="4364" width="12.5703125" bestFit="1" customWidth="1"/>
    <col min="4606" max="4606" width="26.5703125" customWidth="1"/>
    <col min="4608" max="4608" width="11.28515625" customWidth="1"/>
    <col min="4611" max="4611" width="13.85546875" customWidth="1"/>
    <col min="4612" max="4612" width="15.28515625" customWidth="1"/>
    <col min="4613" max="4613" width="12.85546875" customWidth="1"/>
    <col min="4614" max="4614" width="13.5703125" customWidth="1"/>
    <col min="4616" max="4616" width="16.28515625" customWidth="1"/>
    <col min="4617" max="4617" width="12.28515625" customWidth="1"/>
    <col min="4618" max="4618" width="14" customWidth="1"/>
    <col min="4619" max="4619" width="2.28515625" customWidth="1"/>
    <col min="4620" max="4620" width="12.5703125" bestFit="1" customWidth="1"/>
    <col min="4862" max="4862" width="26.5703125" customWidth="1"/>
    <col min="4864" max="4864" width="11.28515625" customWidth="1"/>
    <col min="4867" max="4867" width="13.85546875" customWidth="1"/>
    <col min="4868" max="4868" width="15.28515625" customWidth="1"/>
    <col min="4869" max="4869" width="12.85546875" customWidth="1"/>
    <col min="4870" max="4870" width="13.5703125" customWidth="1"/>
    <col min="4872" max="4872" width="16.28515625" customWidth="1"/>
    <col min="4873" max="4873" width="12.28515625" customWidth="1"/>
    <col min="4874" max="4874" width="14" customWidth="1"/>
    <col min="4875" max="4875" width="2.28515625" customWidth="1"/>
    <col min="4876" max="4876" width="12.5703125" bestFit="1" customWidth="1"/>
    <col min="5118" max="5118" width="26.5703125" customWidth="1"/>
    <col min="5120" max="5120" width="11.28515625" customWidth="1"/>
    <col min="5123" max="5123" width="13.85546875" customWidth="1"/>
    <col min="5124" max="5124" width="15.28515625" customWidth="1"/>
    <col min="5125" max="5125" width="12.85546875" customWidth="1"/>
    <col min="5126" max="5126" width="13.5703125" customWidth="1"/>
    <col min="5128" max="5128" width="16.28515625" customWidth="1"/>
    <col min="5129" max="5129" width="12.28515625" customWidth="1"/>
    <col min="5130" max="5130" width="14" customWidth="1"/>
    <col min="5131" max="5131" width="2.28515625" customWidth="1"/>
    <col min="5132" max="5132" width="12.5703125" bestFit="1" customWidth="1"/>
    <col min="5374" max="5374" width="26.5703125" customWidth="1"/>
    <col min="5376" max="5376" width="11.28515625" customWidth="1"/>
    <col min="5379" max="5379" width="13.85546875" customWidth="1"/>
    <col min="5380" max="5380" width="15.28515625" customWidth="1"/>
    <col min="5381" max="5381" width="12.85546875" customWidth="1"/>
    <col min="5382" max="5382" width="13.5703125" customWidth="1"/>
    <col min="5384" max="5384" width="16.28515625" customWidth="1"/>
    <col min="5385" max="5385" width="12.28515625" customWidth="1"/>
    <col min="5386" max="5386" width="14" customWidth="1"/>
    <col min="5387" max="5387" width="2.28515625" customWidth="1"/>
    <col min="5388" max="5388" width="12.5703125" bestFit="1" customWidth="1"/>
    <col min="5630" max="5630" width="26.5703125" customWidth="1"/>
    <col min="5632" max="5632" width="11.28515625" customWidth="1"/>
    <col min="5635" max="5635" width="13.85546875" customWidth="1"/>
    <col min="5636" max="5636" width="15.28515625" customWidth="1"/>
    <col min="5637" max="5637" width="12.85546875" customWidth="1"/>
    <col min="5638" max="5638" width="13.5703125" customWidth="1"/>
    <col min="5640" max="5640" width="16.28515625" customWidth="1"/>
    <col min="5641" max="5641" width="12.28515625" customWidth="1"/>
    <col min="5642" max="5642" width="14" customWidth="1"/>
    <col min="5643" max="5643" width="2.28515625" customWidth="1"/>
    <col min="5644" max="5644" width="12.5703125" bestFit="1" customWidth="1"/>
    <col min="5886" max="5886" width="26.5703125" customWidth="1"/>
    <col min="5888" max="5888" width="11.28515625" customWidth="1"/>
    <col min="5891" max="5891" width="13.85546875" customWidth="1"/>
    <col min="5892" max="5892" width="15.28515625" customWidth="1"/>
    <col min="5893" max="5893" width="12.85546875" customWidth="1"/>
    <col min="5894" max="5894" width="13.5703125" customWidth="1"/>
    <col min="5896" max="5896" width="16.28515625" customWidth="1"/>
    <col min="5897" max="5897" width="12.28515625" customWidth="1"/>
    <col min="5898" max="5898" width="14" customWidth="1"/>
    <col min="5899" max="5899" width="2.28515625" customWidth="1"/>
    <col min="5900" max="5900" width="12.5703125" bestFit="1" customWidth="1"/>
    <col min="6142" max="6142" width="26.5703125" customWidth="1"/>
    <col min="6144" max="6144" width="11.28515625" customWidth="1"/>
    <col min="6147" max="6147" width="13.85546875" customWidth="1"/>
    <col min="6148" max="6148" width="15.28515625" customWidth="1"/>
    <col min="6149" max="6149" width="12.85546875" customWidth="1"/>
    <col min="6150" max="6150" width="13.5703125" customWidth="1"/>
    <col min="6152" max="6152" width="16.28515625" customWidth="1"/>
    <col min="6153" max="6153" width="12.28515625" customWidth="1"/>
    <col min="6154" max="6154" width="14" customWidth="1"/>
    <col min="6155" max="6155" width="2.28515625" customWidth="1"/>
    <col min="6156" max="6156" width="12.5703125" bestFit="1" customWidth="1"/>
    <col min="6398" max="6398" width="26.5703125" customWidth="1"/>
    <col min="6400" max="6400" width="11.28515625" customWidth="1"/>
    <col min="6403" max="6403" width="13.85546875" customWidth="1"/>
    <col min="6404" max="6404" width="15.28515625" customWidth="1"/>
    <col min="6405" max="6405" width="12.85546875" customWidth="1"/>
    <col min="6406" max="6406" width="13.5703125" customWidth="1"/>
    <col min="6408" max="6408" width="16.28515625" customWidth="1"/>
    <col min="6409" max="6409" width="12.28515625" customWidth="1"/>
    <col min="6410" max="6410" width="14" customWidth="1"/>
    <col min="6411" max="6411" width="2.28515625" customWidth="1"/>
    <col min="6412" max="6412" width="12.5703125" bestFit="1" customWidth="1"/>
    <col min="6654" max="6654" width="26.5703125" customWidth="1"/>
    <col min="6656" max="6656" width="11.28515625" customWidth="1"/>
    <col min="6659" max="6659" width="13.85546875" customWidth="1"/>
    <col min="6660" max="6660" width="15.28515625" customWidth="1"/>
    <col min="6661" max="6661" width="12.85546875" customWidth="1"/>
    <col min="6662" max="6662" width="13.5703125" customWidth="1"/>
    <col min="6664" max="6664" width="16.28515625" customWidth="1"/>
    <col min="6665" max="6665" width="12.28515625" customWidth="1"/>
    <col min="6666" max="6666" width="14" customWidth="1"/>
    <col min="6667" max="6667" width="2.28515625" customWidth="1"/>
    <col min="6668" max="6668" width="12.5703125" bestFit="1" customWidth="1"/>
    <col min="6910" max="6910" width="26.5703125" customWidth="1"/>
    <col min="6912" max="6912" width="11.28515625" customWidth="1"/>
    <col min="6915" max="6915" width="13.85546875" customWidth="1"/>
    <col min="6916" max="6916" width="15.28515625" customWidth="1"/>
    <col min="6917" max="6917" width="12.85546875" customWidth="1"/>
    <col min="6918" max="6918" width="13.5703125" customWidth="1"/>
    <col min="6920" max="6920" width="16.28515625" customWidth="1"/>
    <col min="6921" max="6921" width="12.28515625" customWidth="1"/>
    <col min="6922" max="6922" width="14" customWidth="1"/>
    <col min="6923" max="6923" width="2.28515625" customWidth="1"/>
    <col min="6924" max="6924" width="12.5703125" bestFit="1" customWidth="1"/>
    <col min="7166" max="7166" width="26.5703125" customWidth="1"/>
    <col min="7168" max="7168" width="11.28515625" customWidth="1"/>
    <col min="7171" max="7171" width="13.85546875" customWidth="1"/>
    <col min="7172" max="7172" width="15.28515625" customWidth="1"/>
    <col min="7173" max="7173" width="12.85546875" customWidth="1"/>
    <col min="7174" max="7174" width="13.5703125" customWidth="1"/>
    <col min="7176" max="7176" width="16.28515625" customWidth="1"/>
    <col min="7177" max="7177" width="12.28515625" customWidth="1"/>
    <col min="7178" max="7178" width="14" customWidth="1"/>
    <col min="7179" max="7179" width="2.28515625" customWidth="1"/>
    <col min="7180" max="7180" width="12.5703125" bestFit="1" customWidth="1"/>
    <col min="7422" max="7422" width="26.5703125" customWidth="1"/>
    <col min="7424" max="7424" width="11.28515625" customWidth="1"/>
    <col min="7427" max="7427" width="13.85546875" customWidth="1"/>
    <col min="7428" max="7428" width="15.28515625" customWidth="1"/>
    <col min="7429" max="7429" width="12.85546875" customWidth="1"/>
    <col min="7430" max="7430" width="13.5703125" customWidth="1"/>
    <col min="7432" max="7432" width="16.28515625" customWidth="1"/>
    <col min="7433" max="7433" width="12.28515625" customWidth="1"/>
    <col min="7434" max="7434" width="14" customWidth="1"/>
    <col min="7435" max="7435" width="2.28515625" customWidth="1"/>
    <col min="7436" max="7436" width="12.5703125" bestFit="1" customWidth="1"/>
    <col min="7678" max="7678" width="26.5703125" customWidth="1"/>
    <col min="7680" max="7680" width="11.28515625" customWidth="1"/>
    <col min="7683" max="7683" width="13.85546875" customWidth="1"/>
    <col min="7684" max="7684" width="15.28515625" customWidth="1"/>
    <col min="7685" max="7685" width="12.85546875" customWidth="1"/>
    <col min="7686" max="7686" width="13.5703125" customWidth="1"/>
    <col min="7688" max="7688" width="16.28515625" customWidth="1"/>
    <col min="7689" max="7689" width="12.28515625" customWidth="1"/>
    <col min="7690" max="7690" width="14" customWidth="1"/>
    <col min="7691" max="7691" width="2.28515625" customWidth="1"/>
    <col min="7692" max="7692" width="12.5703125" bestFit="1" customWidth="1"/>
    <col min="7934" max="7934" width="26.5703125" customWidth="1"/>
    <col min="7936" max="7936" width="11.28515625" customWidth="1"/>
    <col min="7939" max="7939" width="13.85546875" customWidth="1"/>
    <col min="7940" max="7940" width="15.28515625" customWidth="1"/>
    <col min="7941" max="7941" width="12.85546875" customWidth="1"/>
    <col min="7942" max="7942" width="13.5703125" customWidth="1"/>
    <col min="7944" max="7944" width="16.28515625" customWidth="1"/>
    <col min="7945" max="7945" width="12.28515625" customWidth="1"/>
    <col min="7946" max="7946" width="14" customWidth="1"/>
    <col min="7947" max="7947" width="2.28515625" customWidth="1"/>
    <col min="7948" max="7948" width="12.5703125" bestFit="1" customWidth="1"/>
    <col min="8190" max="8190" width="26.5703125" customWidth="1"/>
    <col min="8192" max="8192" width="11.28515625" customWidth="1"/>
    <col min="8195" max="8195" width="13.85546875" customWidth="1"/>
    <col min="8196" max="8196" width="15.28515625" customWidth="1"/>
    <col min="8197" max="8197" width="12.85546875" customWidth="1"/>
    <col min="8198" max="8198" width="13.5703125" customWidth="1"/>
    <col min="8200" max="8200" width="16.28515625" customWidth="1"/>
    <col min="8201" max="8201" width="12.28515625" customWidth="1"/>
    <col min="8202" max="8202" width="14" customWidth="1"/>
    <col min="8203" max="8203" width="2.28515625" customWidth="1"/>
    <col min="8204" max="8204" width="12.5703125" bestFit="1" customWidth="1"/>
    <col min="8446" max="8446" width="26.5703125" customWidth="1"/>
    <col min="8448" max="8448" width="11.28515625" customWidth="1"/>
    <col min="8451" max="8451" width="13.85546875" customWidth="1"/>
    <col min="8452" max="8452" width="15.28515625" customWidth="1"/>
    <col min="8453" max="8453" width="12.85546875" customWidth="1"/>
    <col min="8454" max="8454" width="13.5703125" customWidth="1"/>
    <col min="8456" max="8456" width="16.28515625" customWidth="1"/>
    <col min="8457" max="8457" width="12.28515625" customWidth="1"/>
    <col min="8458" max="8458" width="14" customWidth="1"/>
    <col min="8459" max="8459" width="2.28515625" customWidth="1"/>
    <col min="8460" max="8460" width="12.5703125" bestFit="1" customWidth="1"/>
    <col min="8702" max="8702" width="26.5703125" customWidth="1"/>
    <col min="8704" max="8704" width="11.28515625" customWidth="1"/>
    <col min="8707" max="8707" width="13.85546875" customWidth="1"/>
    <col min="8708" max="8708" width="15.28515625" customWidth="1"/>
    <col min="8709" max="8709" width="12.85546875" customWidth="1"/>
    <col min="8710" max="8710" width="13.5703125" customWidth="1"/>
    <col min="8712" max="8712" width="16.28515625" customWidth="1"/>
    <col min="8713" max="8713" width="12.28515625" customWidth="1"/>
    <col min="8714" max="8714" width="14" customWidth="1"/>
    <col min="8715" max="8715" width="2.28515625" customWidth="1"/>
    <col min="8716" max="8716" width="12.5703125" bestFit="1" customWidth="1"/>
    <col min="8958" max="8958" width="26.5703125" customWidth="1"/>
    <col min="8960" max="8960" width="11.28515625" customWidth="1"/>
    <col min="8963" max="8963" width="13.85546875" customWidth="1"/>
    <col min="8964" max="8964" width="15.28515625" customWidth="1"/>
    <col min="8965" max="8965" width="12.85546875" customWidth="1"/>
    <col min="8966" max="8966" width="13.5703125" customWidth="1"/>
    <col min="8968" max="8968" width="16.28515625" customWidth="1"/>
    <col min="8969" max="8969" width="12.28515625" customWidth="1"/>
    <col min="8970" max="8970" width="14" customWidth="1"/>
    <col min="8971" max="8971" width="2.28515625" customWidth="1"/>
    <col min="8972" max="8972" width="12.5703125" bestFit="1" customWidth="1"/>
    <col min="9214" max="9214" width="26.5703125" customWidth="1"/>
    <col min="9216" max="9216" width="11.28515625" customWidth="1"/>
    <col min="9219" max="9219" width="13.85546875" customWidth="1"/>
    <col min="9220" max="9220" width="15.28515625" customWidth="1"/>
    <col min="9221" max="9221" width="12.85546875" customWidth="1"/>
    <col min="9222" max="9222" width="13.5703125" customWidth="1"/>
    <col min="9224" max="9224" width="16.28515625" customWidth="1"/>
    <col min="9225" max="9225" width="12.28515625" customWidth="1"/>
    <col min="9226" max="9226" width="14" customWidth="1"/>
    <col min="9227" max="9227" width="2.28515625" customWidth="1"/>
    <col min="9228" max="9228" width="12.5703125" bestFit="1" customWidth="1"/>
    <col min="9470" max="9470" width="26.5703125" customWidth="1"/>
    <col min="9472" max="9472" width="11.28515625" customWidth="1"/>
    <col min="9475" max="9475" width="13.85546875" customWidth="1"/>
    <col min="9476" max="9476" width="15.28515625" customWidth="1"/>
    <col min="9477" max="9477" width="12.85546875" customWidth="1"/>
    <col min="9478" max="9478" width="13.5703125" customWidth="1"/>
    <col min="9480" max="9480" width="16.28515625" customWidth="1"/>
    <col min="9481" max="9481" width="12.28515625" customWidth="1"/>
    <col min="9482" max="9482" width="14" customWidth="1"/>
    <col min="9483" max="9483" width="2.28515625" customWidth="1"/>
    <col min="9484" max="9484" width="12.5703125" bestFit="1" customWidth="1"/>
    <col min="9726" max="9726" width="26.5703125" customWidth="1"/>
    <col min="9728" max="9728" width="11.28515625" customWidth="1"/>
    <col min="9731" max="9731" width="13.85546875" customWidth="1"/>
    <col min="9732" max="9732" width="15.28515625" customWidth="1"/>
    <col min="9733" max="9733" width="12.85546875" customWidth="1"/>
    <col min="9734" max="9734" width="13.5703125" customWidth="1"/>
    <col min="9736" max="9736" width="16.28515625" customWidth="1"/>
    <col min="9737" max="9737" width="12.28515625" customWidth="1"/>
    <col min="9738" max="9738" width="14" customWidth="1"/>
    <col min="9739" max="9739" width="2.28515625" customWidth="1"/>
    <col min="9740" max="9740" width="12.5703125" bestFit="1" customWidth="1"/>
    <col min="9982" max="9982" width="26.5703125" customWidth="1"/>
    <col min="9984" max="9984" width="11.28515625" customWidth="1"/>
    <col min="9987" max="9987" width="13.85546875" customWidth="1"/>
    <col min="9988" max="9988" width="15.28515625" customWidth="1"/>
    <col min="9989" max="9989" width="12.85546875" customWidth="1"/>
    <col min="9990" max="9990" width="13.5703125" customWidth="1"/>
    <col min="9992" max="9992" width="16.28515625" customWidth="1"/>
    <col min="9993" max="9993" width="12.28515625" customWidth="1"/>
    <col min="9994" max="9994" width="14" customWidth="1"/>
    <col min="9995" max="9995" width="2.28515625" customWidth="1"/>
    <col min="9996" max="9996" width="12.5703125" bestFit="1" customWidth="1"/>
    <col min="10238" max="10238" width="26.5703125" customWidth="1"/>
    <col min="10240" max="10240" width="11.28515625" customWidth="1"/>
    <col min="10243" max="10243" width="13.85546875" customWidth="1"/>
    <col min="10244" max="10244" width="15.28515625" customWidth="1"/>
    <col min="10245" max="10245" width="12.85546875" customWidth="1"/>
    <col min="10246" max="10246" width="13.5703125" customWidth="1"/>
    <col min="10248" max="10248" width="16.28515625" customWidth="1"/>
    <col min="10249" max="10249" width="12.28515625" customWidth="1"/>
    <col min="10250" max="10250" width="14" customWidth="1"/>
    <col min="10251" max="10251" width="2.28515625" customWidth="1"/>
    <col min="10252" max="10252" width="12.5703125" bestFit="1" customWidth="1"/>
    <col min="10494" max="10494" width="26.5703125" customWidth="1"/>
    <col min="10496" max="10496" width="11.28515625" customWidth="1"/>
    <col min="10499" max="10499" width="13.85546875" customWidth="1"/>
    <col min="10500" max="10500" width="15.28515625" customWidth="1"/>
    <col min="10501" max="10501" width="12.85546875" customWidth="1"/>
    <col min="10502" max="10502" width="13.5703125" customWidth="1"/>
    <col min="10504" max="10504" width="16.28515625" customWidth="1"/>
    <col min="10505" max="10505" width="12.28515625" customWidth="1"/>
    <col min="10506" max="10506" width="14" customWidth="1"/>
    <col min="10507" max="10507" width="2.28515625" customWidth="1"/>
    <col min="10508" max="10508" width="12.5703125" bestFit="1" customWidth="1"/>
    <col min="10750" max="10750" width="26.5703125" customWidth="1"/>
    <col min="10752" max="10752" width="11.28515625" customWidth="1"/>
    <col min="10755" max="10755" width="13.85546875" customWidth="1"/>
    <col min="10756" max="10756" width="15.28515625" customWidth="1"/>
    <col min="10757" max="10757" width="12.85546875" customWidth="1"/>
    <col min="10758" max="10758" width="13.5703125" customWidth="1"/>
    <col min="10760" max="10760" width="16.28515625" customWidth="1"/>
    <col min="10761" max="10761" width="12.28515625" customWidth="1"/>
    <col min="10762" max="10762" width="14" customWidth="1"/>
    <col min="10763" max="10763" width="2.28515625" customWidth="1"/>
    <col min="10764" max="10764" width="12.5703125" bestFit="1" customWidth="1"/>
    <col min="11006" max="11006" width="26.5703125" customWidth="1"/>
    <col min="11008" max="11008" width="11.28515625" customWidth="1"/>
    <col min="11011" max="11011" width="13.85546875" customWidth="1"/>
    <col min="11012" max="11012" width="15.28515625" customWidth="1"/>
    <col min="11013" max="11013" width="12.85546875" customWidth="1"/>
    <col min="11014" max="11014" width="13.5703125" customWidth="1"/>
    <col min="11016" max="11016" width="16.28515625" customWidth="1"/>
    <col min="11017" max="11017" width="12.28515625" customWidth="1"/>
    <col min="11018" max="11018" width="14" customWidth="1"/>
    <col min="11019" max="11019" width="2.28515625" customWidth="1"/>
    <col min="11020" max="11020" width="12.5703125" bestFit="1" customWidth="1"/>
    <col min="11262" max="11262" width="26.5703125" customWidth="1"/>
    <col min="11264" max="11264" width="11.28515625" customWidth="1"/>
    <col min="11267" max="11267" width="13.85546875" customWidth="1"/>
    <col min="11268" max="11268" width="15.28515625" customWidth="1"/>
    <col min="11269" max="11269" width="12.85546875" customWidth="1"/>
    <col min="11270" max="11270" width="13.5703125" customWidth="1"/>
    <col min="11272" max="11272" width="16.28515625" customWidth="1"/>
    <col min="11273" max="11273" width="12.28515625" customWidth="1"/>
    <col min="11274" max="11274" width="14" customWidth="1"/>
    <col min="11275" max="11275" width="2.28515625" customWidth="1"/>
    <col min="11276" max="11276" width="12.5703125" bestFit="1" customWidth="1"/>
    <col min="11518" max="11518" width="26.5703125" customWidth="1"/>
    <col min="11520" max="11520" width="11.28515625" customWidth="1"/>
    <col min="11523" max="11523" width="13.85546875" customWidth="1"/>
    <col min="11524" max="11524" width="15.28515625" customWidth="1"/>
    <col min="11525" max="11525" width="12.85546875" customWidth="1"/>
    <col min="11526" max="11526" width="13.5703125" customWidth="1"/>
    <col min="11528" max="11528" width="16.28515625" customWidth="1"/>
    <col min="11529" max="11529" width="12.28515625" customWidth="1"/>
    <col min="11530" max="11530" width="14" customWidth="1"/>
    <col min="11531" max="11531" width="2.28515625" customWidth="1"/>
    <col min="11532" max="11532" width="12.5703125" bestFit="1" customWidth="1"/>
    <col min="11774" max="11774" width="26.5703125" customWidth="1"/>
    <col min="11776" max="11776" width="11.28515625" customWidth="1"/>
    <col min="11779" max="11779" width="13.85546875" customWidth="1"/>
    <col min="11780" max="11780" width="15.28515625" customWidth="1"/>
    <col min="11781" max="11781" width="12.85546875" customWidth="1"/>
    <col min="11782" max="11782" width="13.5703125" customWidth="1"/>
    <col min="11784" max="11784" width="16.28515625" customWidth="1"/>
    <col min="11785" max="11785" width="12.28515625" customWidth="1"/>
    <col min="11786" max="11786" width="14" customWidth="1"/>
    <col min="11787" max="11787" width="2.28515625" customWidth="1"/>
    <col min="11788" max="11788" width="12.5703125" bestFit="1" customWidth="1"/>
    <col min="12030" max="12030" width="26.5703125" customWidth="1"/>
    <col min="12032" max="12032" width="11.28515625" customWidth="1"/>
    <col min="12035" max="12035" width="13.85546875" customWidth="1"/>
    <col min="12036" max="12036" width="15.28515625" customWidth="1"/>
    <col min="12037" max="12037" width="12.85546875" customWidth="1"/>
    <col min="12038" max="12038" width="13.5703125" customWidth="1"/>
    <col min="12040" max="12040" width="16.28515625" customWidth="1"/>
    <col min="12041" max="12041" width="12.28515625" customWidth="1"/>
    <col min="12042" max="12042" width="14" customWidth="1"/>
    <col min="12043" max="12043" width="2.28515625" customWidth="1"/>
    <col min="12044" max="12044" width="12.5703125" bestFit="1" customWidth="1"/>
    <col min="12286" max="12286" width="26.5703125" customWidth="1"/>
    <col min="12288" max="12288" width="11.28515625" customWidth="1"/>
    <col min="12291" max="12291" width="13.85546875" customWidth="1"/>
    <col min="12292" max="12292" width="15.28515625" customWidth="1"/>
    <col min="12293" max="12293" width="12.85546875" customWidth="1"/>
    <col min="12294" max="12294" width="13.5703125" customWidth="1"/>
    <col min="12296" max="12296" width="16.28515625" customWidth="1"/>
    <col min="12297" max="12297" width="12.28515625" customWidth="1"/>
    <col min="12298" max="12298" width="14" customWidth="1"/>
    <col min="12299" max="12299" width="2.28515625" customWidth="1"/>
    <col min="12300" max="12300" width="12.5703125" bestFit="1" customWidth="1"/>
    <col min="12542" max="12542" width="26.5703125" customWidth="1"/>
    <col min="12544" max="12544" width="11.28515625" customWidth="1"/>
    <col min="12547" max="12547" width="13.85546875" customWidth="1"/>
    <col min="12548" max="12548" width="15.28515625" customWidth="1"/>
    <col min="12549" max="12549" width="12.85546875" customWidth="1"/>
    <col min="12550" max="12550" width="13.5703125" customWidth="1"/>
    <col min="12552" max="12552" width="16.28515625" customWidth="1"/>
    <col min="12553" max="12553" width="12.28515625" customWidth="1"/>
    <col min="12554" max="12554" width="14" customWidth="1"/>
    <col min="12555" max="12555" width="2.28515625" customWidth="1"/>
    <col min="12556" max="12556" width="12.5703125" bestFit="1" customWidth="1"/>
    <col min="12798" max="12798" width="26.5703125" customWidth="1"/>
    <col min="12800" max="12800" width="11.28515625" customWidth="1"/>
    <col min="12803" max="12803" width="13.85546875" customWidth="1"/>
    <col min="12804" max="12804" width="15.28515625" customWidth="1"/>
    <col min="12805" max="12805" width="12.85546875" customWidth="1"/>
    <col min="12806" max="12806" width="13.5703125" customWidth="1"/>
    <col min="12808" max="12808" width="16.28515625" customWidth="1"/>
    <col min="12809" max="12809" width="12.28515625" customWidth="1"/>
    <col min="12810" max="12810" width="14" customWidth="1"/>
    <col min="12811" max="12811" width="2.28515625" customWidth="1"/>
    <col min="12812" max="12812" width="12.5703125" bestFit="1" customWidth="1"/>
    <col min="13054" max="13054" width="26.5703125" customWidth="1"/>
    <col min="13056" max="13056" width="11.28515625" customWidth="1"/>
    <col min="13059" max="13059" width="13.85546875" customWidth="1"/>
    <col min="13060" max="13060" width="15.28515625" customWidth="1"/>
    <col min="13061" max="13061" width="12.85546875" customWidth="1"/>
    <col min="13062" max="13062" width="13.5703125" customWidth="1"/>
    <col min="13064" max="13064" width="16.28515625" customWidth="1"/>
    <col min="13065" max="13065" width="12.28515625" customWidth="1"/>
    <col min="13066" max="13066" width="14" customWidth="1"/>
    <col min="13067" max="13067" width="2.28515625" customWidth="1"/>
    <col min="13068" max="13068" width="12.5703125" bestFit="1" customWidth="1"/>
    <col min="13310" max="13310" width="26.5703125" customWidth="1"/>
    <col min="13312" max="13312" width="11.28515625" customWidth="1"/>
    <col min="13315" max="13315" width="13.85546875" customWidth="1"/>
    <col min="13316" max="13316" width="15.28515625" customWidth="1"/>
    <col min="13317" max="13317" width="12.85546875" customWidth="1"/>
    <col min="13318" max="13318" width="13.5703125" customWidth="1"/>
    <col min="13320" max="13320" width="16.28515625" customWidth="1"/>
    <col min="13321" max="13321" width="12.28515625" customWidth="1"/>
    <col min="13322" max="13322" width="14" customWidth="1"/>
    <col min="13323" max="13323" width="2.28515625" customWidth="1"/>
    <col min="13324" max="13324" width="12.5703125" bestFit="1" customWidth="1"/>
    <col min="13566" max="13566" width="26.5703125" customWidth="1"/>
    <col min="13568" max="13568" width="11.28515625" customWidth="1"/>
    <col min="13571" max="13571" width="13.85546875" customWidth="1"/>
    <col min="13572" max="13572" width="15.28515625" customWidth="1"/>
    <col min="13573" max="13573" width="12.85546875" customWidth="1"/>
    <col min="13574" max="13574" width="13.5703125" customWidth="1"/>
    <col min="13576" max="13576" width="16.28515625" customWidth="1"/>
    <col min="13577" max="13577" width="12.28515625" customWidth="1"/>
    <col min="13578" max="13578" width="14" customWidth="1"/>
    <col min="13579" max="13579" width="2.28515625" customWidth="1"/>
    <col min="13580" max="13580" width="12.5703125" bestFit="1" customWidth="1"/>
    <col min="13822" max="13822" width="26.5703125" customWidth="1"/>
    <col min="13824" max="13824" width="11.28515625" customWidth="1"/>
    <col min="13827" max="13827" width="13.85546875" customWidth="1"/>
    <col min="13828" max="13828" width="15.28515625" customWidth="1"/>
    <col min="13829" max="13829" width="12.85546875" customWidth="1"/>
    <col min="13830" max="13830" width="13.5703125" customWidth="1"/>
    <col min="13832" max="13832" width="16.28515625" customWidth="1"/>
    <col min="13833" max="13833" width="12.28515625" customWidth="1"/>
    <col min="13834" max="13834" width="14" customWidth="1"/>
    <col min="13835" max="13835" width="2.28515625" customWidth="1"/>
    <col min="13836" max="13836" width="12.5703125" bestFit="1" customWidth="1"/>
    <col min="14078" max="14078" width="26.5703125" customWidth="1"/>
    <col min="14080" max="14080" width="11.28515625" customWidth="1"/>
    <col min="14083" max="14083" width="13.85546875" customWidth="1"/>
    <col min="14084" max="14084" width="15.28515625" customWidth="1"/>
    <col min="14085" max="14085" width="12.85546875" customWidth="1"/>
    <col min="14086" max="14086" width="13.5703125" customWidth="1"/>
    <col min="14088" max="14088" width="16.28515625" customWidth="1"/>
    <col min="14089" max="14089" width="12.28515625" customWidth="1"/>
    <col min="14090" max="14090" width="14" customWidth="1"/>
    <col min="14091" max="14091" width="2.28515625" customWidth="1"/>
    <col min="14092" max="14092" width="12.5703125" bestFit="1" customWidth="1"/>
    <col min="14334" max="14334" width="26.5703125" customWidth="1"/>
    <col min="14336" max="14336" width="11.28515625" customWidth="1"/>
    <col min="14339" max="14339" width="13.85546875" customWidth="1"/>
    <col min="14340" max="14340" width="15.28515625" customWidth="1"/>
    <col min="14341" max="14341" width="12.85546875" customWidth="1"/>
    <col min="14342" max="14342" width="13.5703125" customWidth="1"/>
    <col min="14344" max="14344" width="16.28515625" customWidth="1"/>
    <col min="14345" max="14345" width="12.28515625" customWidth="1"/>
    <col min="14346" max="14346" width="14" customWidth="1"/>
    <col min="14347" max="14347" width="2.28515625" customWidth="1"/>
    <col min="14348" max="14348" width="12.5703125" bestFit="1" customWidth="1"/>
    <col min="14590" max="14590" width="26.5703125" customWidth="1"/>
    <col min="14592" max="14592" width="11.28515625" customWidth="1"/>
    <col min="14595" max="14595" width="13.85546875" customWidth="1"/>
    <col min="14596" max="14596" width="15.28515625" customWidth="1"/>
    <col min="14597" max="14597" width="12.85546875" customWidth="1"/>
    <col min="14598" max="14598" width="13.5703125" customWidth="1"/>
    <col min="14600" max="14600" width="16.28515625" customWidth="1"/>
    <col min="14601" max="14601" width="12.28515625" customWidth="1"/>
    <col min="14602" max="14602" width="14" customWidth="1"/>
    <col min="14603" max="14603" width="2.28515625" customWidth="1"/>
    <col min="14604" max="14604" width="12.5703125" bestFit="1" customWidth="1"/>
    <col min="14846" max="14846" width="26.5703125" customWidth="1"/>
    <col min="14848" max="14848" width="11.28515625" customWidth="1"/>
    <col min="14851" max="14851" width="13.85546875" customWidth="1"/>
    <col min="14852" max="14852" width="15.28515625" customWidth="1"/>
    <col min="14853" max="14853" width="12.85546875" customWidth="1"/>
    <col min="14854" max="14854" width="13.5703125" customWidth="1"/>
    <col min="14856" max="14856" width="16.28515625" customWidth="1"/>
    <col min="14857" max="14857" width="12.28515625" customWidth="1"/>
    <col min="14858" max="14858" width="14" customWidth="1"/>
    <col min="14859" max="14859" width="2.28515625" customWidth="1"/>
    <col min="14860" max="14860" width="12.5703125" bestFit="1" customWidth="1"/>
    <col min="15102" max="15102" width="26.5703125" customWidth="1"/>
    <col min="15104" max="15104" width="11.28515625" customWidth="1"/>
    <col min="15107" max="15107" width="13.85546875" customWidth="1"/>
    <col min="15108" max="15108" width="15.28515625" customWidth="1"/>
    <col min="15109" max="15109" width="12.85546875" customWidth="1"/>
    <col min="15110" max="15110" width="13.5703125" customWidth="1"/>
    <col min="15112" max="15112" width="16.28515625" customWidth="1"/>
    <col min="15113" max="15113" width="12.28515625" customWidth="1"/>
    <col min="15114" max="15114" width="14" customWidth="1"/>
    <col min="15115" max="15115" width="2.28515625" customWidth="1"/>
    <col min="15116" max="15116" width="12.5703125" bestFit="1" customWidth="1"/>
    <col min="15358" max="15358" width="26.5703125" customWidth="1"/>
    <col min="15360" max="15360" width="11.28515625" customWidth="1"/>
    <col min="15363" max="15363" width="13.85546875" customWidth="1"/>
    <col min="15364" max="15364" width="15.28515625" customWidth="1"/>
    <col min="15365" max="15365" width="12.85546875" customWidth="1"/>
    <col min="15366" max="15366" width="13.5703125" customWidth="1"/>
    <col min="15368" max="15368" width="16.28515625" customWidth="1"/>
    <col min="15369" max="15369" width="12.28515625" customWidth="1"/>
    <col min="15370" max="15370" width="14" customWidth="1"/>
    <col min="15371" max="15371" width="2.28515625" customWidth="1"/>
    <col min="15372" max="15372" width="12.5703125" bestFit="1" customWidth="1"/>
    <col min="15614" max="15614" width="26.5703125" customWidth="1"/>
    <col min="15616" max="15616" width="11.28515625" customWidth="1"/>
    <col min="15619" max="15619" width="13.85546875" customWidth="1"/>
    <col min="15620" max="15620" width="15.28515625" customWidth="1"/>
    <col min="15621" max="15621" width="12.85546875" customWidth="1"/>
    <col min="15622" max="15622" width="13.5703125" customWidth="1"/>
    <col min="15624" max="15624" width="16.28515625" customWidth="1"/>
    <col min="15625" max="15625" width="12.28515625" customWidth="1"/>
    <col min="15626" max="15626" width="14" customWidth="1"/>
    <col min="15627" max="15627" width="2.28515625" customWidth="1"/>
    <col min="15628" max="15628" width="12.5703125" bestFit="1" customWidth="1"/>
    <col min="15870" max="15870" width="26.5703125" customWidth="1"/>
    <col min="15872" max="15872" width="11.28515625" customWidth="1"/>
    <col min="15875" max="15875" width="13.85546875" customWidth="1"/>
    <col min="15876" max="15876" width="15.28515625" customWidth="1"/>
    <col min="15877" max="15877" width="12.85546875" customWidth="1"/>
    <col min="15878" max="15878" width="13.5703125" customWidth="1"/>
    <col min="15880" max="15880" width="16.28515625" customWidth="1"/>
    <col min="15881" max="15881" width="12.28515625" customWidth="1"/>
    <col min="15882" max="15882" width="14" customWidth="1"/>
    <col min="15883" max="15883" width="2.28515625" customWidth="1"/>
    <col min="15884" max="15884" width="12.5703125" bestFit="1" customWidth="1"/>
    <col min="16126" max="16126" width="26.5703125" customWidth="1"/>
    <col min="16128" max="16128" width="11.28515625" customWidth="1"/>
    <col min="16131" max="16131" width="13.85546875" customWidth="1"/>
    <col min="16132" max="16132" width="15.28515625" customWidth="1"/>
    <col min="16133" max="16133" width="12.85546875" customWidth="1"/>
    <col min="16134" max="16134" width="13.5703125" customWidth="1"/>
    <col min="16136" max="16136" width="16.28515625" customWidth="1"/>
    <col min="16137" max="16137" width="12.28515625" customWidth="1"/>
    <col min="16138" max="16138" width="14" customWidth="1"/>
    <col min="16139" max="16139" width="2.28515625" customWidth="1"/>
    <col min="16140" max="16140" width="12.5703125" bestFit="1" customWidth="1"/>
  </cols>
  <sheetData>
    <row r="1" spans="1:19" ht="15.75" thickBot="1" x14ac:dyDescent="0.3">
      <c r="A1" s="22"/>
    </row>
    <row r="2" spans="1:19" ht="16.5" thickTop="1" x14ac:dyDescent="0.25">
      <c r="A2" s="281" t="s">
        <v>0</v>
      </c>
      <c r="B2" s="282"/>
      <c r="C2" s="282"/>
      <c r="D2" s="282"/>
      <c r="E2" s="282"/>
      <c r="F2" s="282"/>
      <c r="G2" s="282"/>
      <c r="H2" s="282"/>
      <c r="I2" s="282"/>
      <c r="J2" s="282"/>
      <c r="K2" s="283"/>
      <c r="L2" s="1"/>
    </row>
    <row r="3" spans="1:19" x14ac:dyDescent="0.25">
      <c r="A3" s="284" t="s">
        <v>1</v>
      </c>
      <c r="B3" s="285"/>
      <c r="C3" s="285"/>
      <c r="D3" s="285"/>
      <c r="E3" s="285"/>
      <c r="F3" s="285"/>
      <c r="G3" s="285"/>
      <c r="H3" s="285"/>
      <c r="I3" s="285"/>
      <c r="J3" s="285"/>
      <c r="K3" s="286"/>
      <c r="L3" s="93"/>
    </row>
    <row r="4" spans="1:19" x14ac:dyDescent="0.25">
      <c r="A4" s="284" t="s">
        <v>2</v>
      </c>
      <c r="B4" s="285"/>
      <c r="C4" s="285"/>
      <c r="D4" s="285"/>
      <c r="E4" s="285"/>
      <c r="F4" s="285"/>
      <c r="G4" s="285"/>
      <c r="H4" s="285"/>
      <c r="I4" s="285"/>
      <c r="J4" s="285"/>
      <c r="K4" s="286"/>
      <c r="L4" s="93"/>
    </row>
    <row r="5" spans="1:19" ht="29.25" customHeight="1" thickBot="1" x14ac:dyDescent="0.3">
      <c r="A5" s="287" t="s">
        <v>289</v>
      </c>
      <c r="B5" s="288"/>
      <c r="C5" s="288"/>
      <c r="D5" s="288"/>
      <c r="E5" s="288"/>
      <c r="F5" s="288"/>
      <c r="G5" s="288"/>
      <c r="H5" s="288"/>
      <c r="I5" s="288"/>
      <c r="J5" s="288"/>
      <c r="K5" s="289"/>
      <c r="L5" s="93"/>
    </row>
    <row r="6" spans="1:19" ht="16.5" thickTop="1" thickBot="1" x14ac:dyDescent="0.3">
      <c r="A6" s="184"/>
      <c r="B6" s="184"/>
      <c r="C6" s="184"/>
      <c r="D6" s="184"/>
      <c r="E6" s="184"/>
      <c r="F6" s="184"/>
      <c r="G6" s="184"/>
      <c r="H6" s="184"/>
      <c r="I6" s="184"/>
      <c r="J6" s="184"/>
      <c r="K6" s="184"/>
    </row>
    <row r="7" spans="1:19" ht="19.5" customHeight="1" thickTop="1" thickBot="1" x14ac:dyDescent="0.3">
      <c r="A7" s="100"/>
      <c r="B7" s="185" t="s">
        <v>169</v>
      </c>
      <c r="C7" s="186" t="s">
        <v>173</v>
      </c>
      <c r="D7" s="185" t="s">
        <v>170</v>
      </c>
      <c r="E7" s="187" t="s">
        <v>174</v>
      </c>
      <c r="F7" s="188" t="s">
        <v>171</v>
      </c>
      <c r="G7" s="188" t="s">
        <v>175</v>
      </c>
      <c r="H7" s="188" t="s">
        <v>177</v>
      </c>
      <c r="I7" s="188" t="s">
        <v>172</v>
      </c>
      <c r="J7" s="188" t="s">
        <v>176</v>
      </c>
      <c r="K7" s="189"/>
    </row>
    <row r="8" spans="1:19" ht="15.75" thickTop="1" x14ac:dyDescent="0.25">
      <c r="A8" s="98"/>
      <c r="B8" s="4"/>
      <c r="C8" s="16"/>
      <c r="D8" s="16" t="s">
        <v>7</v>
      </c>
      <c r="E8" s="16"/>
      <c r="F8" s="4" t="s">
        <v>7</v>
      </c>
      <c r="G8" s="16"/>
      <c r="H8" s="16"/>
      <c r="I8" s="4"/>
      <c r="J8" s="97"/>
      <c r="K8" s="177"/>
      <c r="L8" s="94"/>
    </row>
    <row r="9" spans="1:19" x14ac:dyDescent="0.25">
      <c r="A9" s="98"/>
      <c r="B9" s="4" t="s">
        <v>7</v>
      </c>
      <c r="C9" s="17"/>
      <c r="D9" s="16" t="s">
        <v>112</v>
      </c>
      <c r="E9" s="17"/>
      <c r="F9" s="4" t="s">
        <v>10</v>
      </c>
      <c r="G9" s="18"/>
      <c r="H9" s="16"/>
      <c r="I9" s="4" t="s">
        <v>7</v>
      </c>
      <c r="J9" s="3"/>
      <c r="K9" s="177"/>
      <c r="L9" s="94"/>
    </row>
    <row r="10" spans="1:19" x14ac:dyDescent="0.25">
      <c r="A10" s="98"/>
      <c r="B10" s="4" t="s">
        <v>109</v>
      </c>
      <c r="C10" s="16"/>
      <c r="D10" s="16" t="s">
        <v>9</v>
      </c>
      <c r="E10" s="16"/>
      <c r="F10" s="4" t="s">
        <v>114</v>
      </c>
      <c r="G10" s="16"/>
      <c r="H10" s="16" t="s">
        <v>111</v>
      </c>
      <c r="I10" s="4" t="s">
        <v>122</v>
      </c>
      <c r="J10" s="97"/>
      <c r="K10" s="177"/>
      <c r="L10" s="94"/>
    </row>
    <row r="11" spans="1:19" x14ac:dyDescent="0.25">
      <c r="A11" s="98"/>
      <c r="B11" s="4" t="s">
        <v>110</v>
      </c>
      <c r="C11" s="16" t="s">
        <v>3</v>
      </c>
      <c r="D11" s="16" t="s">
        <v>113</v>
      </c>
      <c r="E11" s="16" t="s">
        <v>4</v>
      </c>
      <c r="F11" s="4" t="s">
        <v>115</v>
      </c>
      <c r="G11" s="16" t="s">
        <v>5</v>
      </c>
      <c r="H11" s="16" t="s">
        <v>119</v>
      </c>
      <c r="I11" s="4" t="s">
        <v>119</v>
      </c>
      <c r="J11" s="97" t="s">
        <v>6</v>
      </c>
      <c r="K11" s="177"/>
      <c r="L11" s="94"/>
    </row>
    <row r="12" spans="1:19" ht="15.75" thickBot="1" x14ac:dyDescent="0.3">
      <c r="A12" s="99" t="s">
        <v>52</v>
      </c>
      <c r="B12" s="20" t="s">
        <v>116</v>
      </c>
      <c r="C12" s="23">
        <v>0.4</v>
      </c>
      <c r="D12" s="19" t="s">
        <v>117</v>
      </c>
      <c r="E12" s="23">
        <v>0.45</v>
      </c>
      <c r="F12" s="21" t="s">
        <v>118</v>
      </c>
      <c r="G12" s="24">
        <v>0.1275</v>
      </c>
      <c r="H12" s="19" t="s">
        <v>120</v>
      </c>
      <c r="I12" s="20" t="s">
        <v>121</v>
      </c>
      <c r="J12" s="25">
        <v>2.2499999999999999E-2</v>
      </c>
      <c r="K12" s="5" t="s">
        <v>11</v>
      </c>
      <c r="L12" s="94"/>
    </row>
    <row r="13" spans="1:19" ht="15.75" thickTop="1" x14ac:dyDescent="0.25">
      <c r="A13" s="27" t="s">
        <v>12</v>
      </c>
      <c r="B13" s="52">
        <v>1.7163124437290262</v>
      </c>
      <c r="C13" s="7">
        <v>18122440</v>
      </c>
      <c r="D13" s="190">
        <v>1.6938705891802186</v>
      </c>
      <c r="E13" s="7">
        <v>20121162</v>
      </c>
      <c r="F13" s="52">
        <v>1.7044314752981256</v>
      </c>
      <c r="G13" s="7">
        <v>5736540</v>
      </c>
      <c r="H13" s="54">
        <v>2.2737534590042936E-6</v>
      </c>
      <c r="I13" s="52">
        <v>1.0004960153563203</v>
      </c>
      <c r="J13" s="7">
        <v>594235</v>
      </c>
      <c r="K13" s="8">
        <v>44574377</v>
      </c>
      <c r="L13" s="9"/>
      <c r="M13" s="102"/>
      <c r="P13" s="92"/>
      <c r="Q13" s="122"/>
      <c r="S13" s="101"/>
    </row>
    <row r="14" spans="1:19" x14ac:dyDescent="0.25">
      <c r="A14" s="29" t="s">
        <v>13</v>
      </c>
      <c r="B14" s="52">
        <v>0.23577879027637574</v>
      </c>
      <c r="C14" s="7">
        <v>2489574</v>
      </c>
      <c r="D14" s="190">
        <v>0.45312246847938381</v>
      </c>
      <c r="E14" s="7">
        <v>5382554</v>
      </c>
      <c r="F14" s="52">
        <v>0.35084307018924843</v>
      </c>
      <c r="G14" s="7">
        <v>1180819</v>
      </c>
      <c r="H14" s="54">
        <v>1.1046126747455829E-5</v>
      </c>
      <c r="I14" s="52">
        <v>4.860511922339227</v>
      </c>
      <c r="J14" s="7">
        <v>2886854</v>
      </c>
      <c r="K14" s="8">
        <v>11939801</v>
      </c>
      <c r="L14" s="9"/>
      <c r="M14" s="102"/>
      <c r="P14" s="92"/>
      <c r="Q14" s="122"/>
      <c r="S14" s="101"/>
    </row>
    <row r="15" spans="1:19" x14ac:dyDescent="0.25">
      <c r="A15" s="29" t="s">
        <v>14</v>
      </c>
      <c r="B15" s="52">
        <v>0.22284669740539656</v>
      </c>
      <c r="C15" s="7">
        <v>2353025</v>
      </c>
      <c r="D15" s="190">
        <v>0.44694059141428177</v>
      </c>
      <c r="E15" s="7">
        <v>5309121</v>
      </c>
      <c r="F15" s="52">
        <v>0.34148464390800931</v>
      </c>
      <c r="G15" s="7">
        <v>1149322</v>
      </c>
      <c r="H15" s="54">
        <v>1.1348846752890664E-5</v>
      </c>
      <c r="I15" s="52">
        <v>4.9937146484337385</v>
      </c>
      <c r="J15" s="7">
        <v>2965969</v>
      </c>
      <c r="K15" s="8">
        <v>11777437</v>
      </c>
      <c r="L15" s="9"/>
      <c r="M15" s="102"/>
      <c r="P15" s="92"/>
      <c r="Q15" s="122"/>
      <c r="S15" s="101"/>
    </row>
    <row r="16" spans="1:19" x14ac:dyDescent="0.25">
      <c r="A16" s="29" t="s">
        <v>15</v>
      </c>
      <c r="B16" s="52">
        <v>1.907347283987668</v>
      </c>
      <c r="C16" s="7">
        <v>20139565</v>
      </c>
      <c r="D16" s="190">
        <v>1.8685889506863462</v>
      </c>
      <c r="E16" s="7">
        <v>22196608</v>
      </c>
      <c r="F16" s="52">
        <v>1.8868281759878862</v>
      </c>
      <c r="G16" s="7">
        <v>6350426</v>
      </c>
      <c r="H16" s="54">
        <v>2.0539532859955979E-6</v>
      </c>
      <c r="I16" s="52">
        <v>0.90377963812598894</v>
      </c>
      <c r="J16" s="7">
        <v>536791</v>
      </c>
      <c r="K16" s="8">
        <v>49223390</v>
      </c>
      <c r="L16" s="9"/>
      <c r="M16" s="102"/>
      <c r="P16" s="92"/>
      <c r="Q16" s="122"/>
      <c r="S16" s="101"/>
    </row>
    <row r="17" spans="1:19" x14ac:dyDescent="0.25">
      <c r="A17" s="29" t="s">
        <v>16</v>
      </c>
      <c r="B17" s="52">
        <v>37.579297738247888</v>
      </c>
      <c r="C17" s="7">
        <v>396797540</v>
      </c>
      <c r="D17" s="190">
        <v>35.79547773970328</v>
      </c>
      <c r="E17" s="7">
        <v>425207578</v>
      </c>
      <c r="F17" s="52">
        <v>36.634922515283733</v>
      </c>
      <c r="G17" s="7">
        <v>123300768</v>
      </c>
      <c r="H17" s="54">
        <v>1.0578586411129149E-7</v>
      </c>
      <c r="I17" s="52">
        <v>4.6547850254055376E-2</v>
      </c>
      <c r="J17" s="7">
        <v>27648</v>
      </c>
      <c r="K17" s="8">
        <v>945333534</v>
      </c>
      <c r="L17" s="9"/>
      <c r="M17" s="102"/>
      <c r="P17" s="92"/>
      <c r="Q17" s="122"/>
      <c r="S17" s="101"/>
    </row>
    <row r="18" spans="1:19" x14ac:dyDescent="0.25">
      <c r="A18" s="29" t="s">
        <v>17</v>
      </c>
      <c r="B18" s="52">
        <v>0.54773142716830814</v>
      </c>
      <c r="C18" s="7">
        <v>5783463</v>
      </c>
      <c r="D18" s="190">
        <v>0.65621403819307744</v>
      </c>
      <c r="E18" s="7">
        <v>7795040</v>
      </c>
      <c r="F18" s="52">
        <v>0.60516339179112955</v>
      </c>
      <c r="G18" s="7">
        <v>2036775</v>
      </c>
      <c r="H18" s="54">
        <v>6.4039846104565032E-6</v>
      </c>
      <c r="I18" s="52">
        <v>2.8178785434242757</v>
      </c>
      <c r="J18" s="7">
        <v>1673652</v>
      </c>
      <c r="K18" s="8">
        <v>17288930</v>
      </c>
      <c r="L18" s="9"/>
      <c r="M18" s="102"/>
      <c r="P18" s="92"/>
      <c r="Q18" s="122"/>
      <c r="S18" s="101"/>
    </row>
    <row r="19" spans="1:19" x14ac:dyDescent="0.25">
      <c r="A19" s="29" t="s">
        <v>18</v>
      </c>
      <c r="B19" s="52">
        <v>20.339399230622323</v>
      </c>
      <c r="C19" s="7">
        <v>214762490</v>
      </c>
      <c r="D19" s="190">
        <v>19.343545150125831</v>
      </c>
      <c r="E19" s="7">
        <v>229778243</v>
      </c>
      <c r="F19" s="52">
        <v>19.812182371767705</v>
      </c>
      <c r="G19" s="7">
        <v>66681110</v>
      </c>
      <c r="H19" s="54">
        <v>1.9560979517848965E-7</v>
      </c>
      <c r="I19" s="52">
        <v>8.6072137621484884E-2</v>
      </c>
      <c r="J19" s="7">
        <v>51122</v>
      </c>
      <c r="K19" s="8">
        <v>511272965</v>
      </c>
      <c r="L19" s="9"/>
      <c r="M19" s="102"/>
      <c r="P19" s="92"/>
      <c r="Q19" s="122"/>
      <c r="S19" s="101"/>
    </row>
    <row r="20" spans="1:19" x14ac:dyDescent="0.25">
      <c r="A20" s="29" t="s">
        <v>19</v>
      </c>
      <c r="B20" s="52">
        <v>2.0022917632935915</v>
      </c>
      <c r="C20" s="7">
        <v>21142078</v>
      </c>
      <c r="D20" s="190">
        <v>1.9511595296919548</v>
      </c>
      <c r="E20" s="7">
        <v>23177448</v>
      </c>
      <c r="F20" s="52">
        <v>1.9752217661059654</v>
      </c>
      <c r="G20" s="7">
        <v>6647929</v>
      </c>
      <c r="H20" s="54">
        <v>1.9620363622236976E-6</v>
      </c>
      <c r="I20" s="52">
        <v>0.86333439301226911</v>
      </c>
      <c r="J20" s="7">
        <v>512769</v>
      </c>
      <c r="K20" s="8">
        <v>51480224</v>
      </c>
      <c r="L20" s="9"/>
      <c r="M20" s="102"/>
      <c r="P20" s="92"/>
      <c r="Q20" s="122"/>
      <c r="S20" s="101"/>
    </row>
    <row r="21" spans="1:19" x14ac:dyDescent="0.25">
      <c r="A21" s="29" t="s">
        <v>20</v>
      </c>
      <c r="B21" s="52">
        <v>0.53850980820123862</v>
      </c>
      <c r="C21" s="7">
        <v>5686093</v>
      </c>
      <c r="D21" s="190">
        <v>0.64893858857440145</v>
      </c>
      <c r="E21" s="7">
        <v>7708616</v>
      </c>
      <c r="F21" s="52">
        <v>0.59697210587169802</v>
      </c>
      <c r="G21" s="7">
        <v>2009206</v>
      </c>
      <c r="H21" s="54">
        <v>6.4918561287828445E-6</v>
      </c>
      <c r="I21" s="52">
        <v>2.856543730980412</v>
      </c>
      <c r="J21" s="7">
        <v>1696617</v>
      </c>
      <c r="K21" s="8">
        <v>17100532</v>
      </c>
      <c r="L21" s="9"/>
      <c r="M21" s="102"/>
      <c r="P21" s="92"/>
      <c r="Q21" s="122"/>
      <c r="S21" s="101"/>
    </row>
    <row r="22" spans="1:19" x14ac:dyDescent="0.25">
      <c r="A22" s="29" t="s">
        <v>21</v>
      </c>
      <c r="B22" s="52">
        <v>0.20969634136359916</v>
      </c>
      <c r="C22" s="7">
        <v>2214171</v>
      </c>
      <c r="D22" s="190">
        <v>0.4408227236798794</v>
      </c>
      <c r="E22" s="7">
        <v>5236448</v>
      </c>
      <c r="F22" s="52">
        <v>0.33205736044565687</v>
      </c>
      <c r="G22" s="7">
        <v>1117593</v>
      </c>
      <c r="H22" s="54">
        <v>1.167104642135372E-5</v>
      </c>
      <c r="I22" s="52">
        <v>5.1354888074437399</v>
      </c>
      <c r="J22" s="7">
        <v>3050174</v>
      </c>
      <c r="K22" s="8">
        <v>11618386</v>
      </c>
      <c r="L22" s="9"/>
      <c r="M22" s="102"/>
      <c r="P22" s="92"/>
      <c r="Q22" s="122"/>
      <c r="S22" s="101"/>
    </row>
    <row r="23" spans="1:19" x14ac:dyDescent="0.25">
      <c r="A23" s="29" t="s">
        <v>22</v>
      </c>
      <c r="B23" s="52">
        <v>0.25907838376122011</v>
      </c>
      <c r="C23" s="7">
        <v>2735593</v>
      </c>
      <c r="D23" s="190">
        <v>0.46477903819539707</v>
      </c>
      <c r="E23" s="7">
        <v>5521021</v>
      </c>
      <c r="F23" s="52">
        <v>0.36797874794814456</v>
      </c>
      <c r="G23" s="7">
        <v>1238492</v>
      </c>
      <c r="H23" s="54">
        <v>1.0531741299149267E-5</v>
      </c>
      <c r="I23" s="52">
        <v>4.6341722594571495</v>
      </c>
      <c r="J23" s="7">
        <v>2752422</v>
      </c>
      <c r="K23" s="8">
        <v>12247528</v>
      </c>
      <c r="L23" s="9"/>
      <c r="M23" s="102"/>
      <c r="P23" s="92"/>
      <c r="Q23" s="122"/>
      <c r="S23" s="101"/>
    </row>
    <row r="24" spans="1:19" x14ac:dyDescent="0.25">
      <c r="A24" s="29" t="s">
        <v>23</v>
      </c>
      <c r="B24" s="52">
        <v>8.9113033039587481</v>
      </c>
      <c r="C24" s="7">
        <v>94093914</v>
      </c>
      <c r="D24" s="190">
        <v>8.4921594662648303</v>
      </c>
      <c r="E24" s="7">
        <v>100876725</v>
      </c>
      <c r="F24" s="52">
        <v>8.6894036254897813</v>
      </c>
      <c r="G24" s="7">
        <v>29245596</v>
      </c>
      <c r="H24" s="54">
        <v>4.4599803399606629E-7</v>
      </c>
      <c r="I24" s="52">
        <v>0.19624786236288883</v>
      </c>
      <c r="J24" s="7">
        <v>116560</v>
      </c>
      <c r="K24" s="8">
        <v>224332795</v>
      </c>
      <c r="L24" s="9"/>
      <c r="M24" s="102"/>
      <c r="P24" s="92"/>
      <c r="Q24" s="122"/>
      <c r="S24" s="101"/>
    </row>
    <row r="25" spans="1:19" x14ac:dyDescent="0.25">
      <c r="A25" s="29" t="s">
        <v>24</v>
      </c>
      <c r="B25" s="52">
        <v>1.4695659291190353</v>
      </c>
      <c r="C25" s="7">
        <v>15517058</v>
      </c>
      <c r="D25" s="190">
        <v>1.4587462849632051</v>
      </c>
      <c r="E25" s="7">
        <v>17328166</v>
      </c>
      <c r="F25" s="52">
        <v>1.4638378884608569</v>
      </c>
      <c r="G25" s="7">
        <v>4926784</v>
      </c>
      <c r="H25" s="54">
        <v>2.647463169021885E-6</v>
      </c>
      <c r="I25" s="52">
        <v>1.1649356006121023</v>
      </c>
      <c r="J25" s="7">
        <v>691902</v>
      </c>
      <c r="K25" s="8">
        <v>38463910</v>
      </c>
      <c r="L25" s="9"/>
      <c r="M25" s="102"/>
      <c r="P25" s="92"/>
      <c r="Q25" s="122"/>
      <c r="S25" s="101"/>
    </row>
    <row r="26" spans="1:19" x14ac:dyDescent="0.25">
      <c r="A26" s="29" t="s">
        <v>25</v>
      </c>
      <c r="B26" s="52">
        <v>2.6509699069653236</v>
      </c>
      <c r="C26" s="7">
        <v>27991431</v>
      </c>
      <c r="D26" s="190">
        <v>2.5294769193893498</v>
      </c>
      <c r="E26" s="7">
        <v>30047169</v>
      </c>
      <c r="F26" s="52">
        <v>2.5866500917522828</v>
      </c>
      <c r="G26" s="7">
        <v>8705790</v>
      </c>
      <c r="H26" s="54">
        <v>1.4982532614351559E-6</v>
      </c>
      <c r="I26" s="52">
        <v>0.65926075323791467</v>
      </c>
      <c r="J26" s="7">
        <v>391562</v>
      </c>
      <c r="K26" s="8">
        <v>67135952</v>
      </c>
      <c r="L26" s="9"/>
      <c r="M26" s="102"/>
      <c r="P26" s="92"/>
      <c r="Q26" s="122"/>
      <c r="S26" s="101"/>
    </row>
    <row r="27" spans="1:19" x14ac:dyDescent="0.25">
      <c r="A27" s="29" t="s">
        <v>26</v>
      </c>
      <c r="B27" s="52">
        <v>0.70357133113251302</v>
      </c>
      <c r="C27" s="7">
        <v>7428967</v>
      </c>
      <c r="D27" s="190">
        <v>0.78044677881480662</v>
      </c>
      <c r="E27" s="7">
        <v>9270777</v>
      </c>
      <c r="F27" s="52">
        <v>0.7442700952441933</v>
      </c>
      <c r="G27" s="7">
        <v>2504962</v>
      </c>
      <c r="H27" s="54">
        <v>5.2070570619513786E-6</v>
      </c>
      <c r="I27" s="52">
        <v>2.2912070002948832</v>
      </c>
      <c r="J27" s="7">
        <v>1360840</v>
      </c>
      <c r="K27" s="8">
        <v>20565546</v>
      </c>
      <c r="L27" s="9"/>
      <c r="M27" s="102"/>
      <c r="P27" s="92"/>
      <c r="Q27" s="122"/>
      <c r="S27" s="101"/>
    </row>
    <row r="28" spans="1:19" x14ac:dyDescent="0.25">
      <c r="A28" s="29" t="s">
        <v>27</v>
      </c>
      <c r="B28" s="52">
        <v>1.04002400894879</v>
      </c>
      <c r="C28" s="7">
        <v>10981551</v>
      </c>
      <c r="D28" s="190">
        <v>1.0723535645610616</v>
      </c>
      <c r="E28" s="7">
        <v>12738281</v>
      </c>
      <c r="F28" s="52">
        <v>1.0571396556627612</v>
      </c>
      <c r="G28" s="7">
        <v>3557975</v>
      </c>
      <c r="H28" s="54">
        <v>3.6659838527342027E-6</v>
      </c>
      <c r="I28" s="52">
        <v>1.6131046321210916</v>
      </c>
      <c r="J28" s="7">
        <v>958088</v>
      </c>
      <c r="K28" s="8">
        <v>28235895</v>
      </c>
      <c r="L28" s="9"/>
      <c r="M28" s="102"/>
      <c r="P28" s="92"/>
      <c r="Q28" s="122"/>
      <c r="S28" s="101"/>
    </row>
    <row r="29" spans="1:19" x14ac:dyDescent="0.25">
      <c r="A29" s="29" t="s">
        <v>28</v>
      </c>
      <c r="B29" s="52">
        <v>0.43669003901454179</v>
      </c>
      <c r="C29" s="7">
        <v>4610984</v>
      </c>
      <c r="D29" s="190">
        <v>0.57689327579199079</v>
      </c>
      <c r="E29" s="7">
        <v>6852804</v>
      </c>
      <c r="F29" s="52">
        <v>0.51091529227150079</v>
      </c>
      <c r="G29" s="7">
        <v>1719568</v>
      </c>
      <c r="H29" s="54">
        <v>7.5853219771960945E-6</v>
      </c>
      <c r="I29" s="52">
        <v>3.3376901015041343</v>
      </c>
      <c r="J29" s="7">
        <v>1982389</v>
      </c>
      <c r="K29" s="8">
        <v>15165745</v>
      </c>
      <c r="L29" s="9"/>
      <c r="M29" s="102"/>
      <c r="P29" s="92"/>
      <c r="Q29" s="122"/>
      <c r="S29" s="101"/>
    </row>
    <row r="30" spans="1:19" x14ac:dyDescent="0.25">
      <c r="A30" s="29" t="s">
        <v>29</v>
      </c>
      <c r="B30" s="52">
        <v>0.56661119144408367</v>
      </c>
      <c r="C30" s="7">
        <v>5982813</v>
      </c>
      <c r="D30" s="190">
        <v>0.67285446518483816</v>
      </c>
      <c r="E30" s="7">
        <v>7992708</v>
      </c>
      <c r="F30" s="52">
        <v>0.62285759265275098</v>
      </c>
      <c r="G30" s="7">
        <v>2096328</v>
      </c>
      <c r="H30" s="54">
        <v>6.2220594531469283E-6</v>
      </c>
      <c r="I30" s="52">
        <v>2.7378279142496389</v>
      </c>
      <c r="J30" s="7">
        <v>1626106</v>
      </c>
      <c r="K30" s="8">
        <v>17697955</v>
      </c>
      <c r="L30" s="9"/>
      <c r="M30" s="102"/>
      <c r="P30" s="92"/>
      <c r="Q30" s="122"/>
      <c r="S30" s="101"/>
    </row>
    <row r="31" spans="1:19" x14ac:dyDescent="0.25">
      <c r="A31" s="29" t="s">
        <v>30</v>
      </c>
      <c r="B31" s="52">
        <v>0.26868196327722155</v>
      </c>
      <c r="C31" s="7">
        <v>2836997</v>
      </c>
      <c r="D31" s="190">
        <v>0.46998594945632843</v>
      </c>
      <c r="E31" s="7">
        <v>5582872</v>
      </c>
      <c r="F31" s="52">
        <v>0.37525465675244069</v>
      </c>
      <c r="G31" s="7">
        <v>1262980</v>
      </c>
      <c r="H31" s="54">
        <v>1.0327538929916185E-5</v>
      </c>
      <c r="I31" s="52">
        <v>4.5443192211099372</v>
      </c>
      <c r="J31" s="7">
        <v>2699055</v>
      </c>
      <c r="K31" s="8">
        <v>12381904</v>
      </c>
      <c r="L31" s="9"/>
      <c r="M31" s="102"/>
      <c r="P31" s="92"/>
      <c r="Q31" s="122"/>
      <c r="S31" s="101"/>
    </row>
    <row r="32" spans="1:19" x14ac:dyDescent="0.25">
      <c r="A32" s="29" t="s">
        <v>31</v>
      </c>
      <c r="B32" s="52">
        <v>0.69058467246882926</v>
      </c>
      <c r="C32" s="7">
        <v>7291842</v>
      </c>
      <c r="D32" s="190">
        <v>0.76872382596728051</v>
      </c>
      <c r="E32" s="7">
        <v>9131522</v>
      </c>
      <c r="F32" s="52">
        <v>0.73195245918201235</v>
      </c>
      <c r="G32" s="7">
        <v>2463505</v>
      </c>
      <c r="H32" s="54">
        <v>5.2946838356320469E-6</v>
      </c>
      <c r="I32" s="52">
        <v>2.3297644954176966</v>
      </c>
      <c r="J32" s="7">
        <v>1383741</v>
      </c>
      <c r="K32" s="8">
        <v>20270610</v>
      </c>
      <c r="L32" s="9"/>
      <c r="M32" s="102"/>
      <c r="P32" s="92"/>
      <c r="Q32" s="122"/>
      <c r="S32" s="101"/>
    </row>
    <row r="33" spans="1:19" x14ac:dyDescent="0.25">
      <c r="A33" s="29" t="s">
        <v>32</v>
      </c>
      <c r="B33" s="52">
        <v>0.60666248328922601</v>
      </c>
      <c r="C33" s="7">
        <v>6405713</v>
      </c>
      <c r="D33" s="190">
        <v>0.7013614391505093</v>
      </c>
      <c r="E33" s="7">
        <v>8331337</v>
      </c>
      <c r="F33" s="52">
        <v>0.65679723037182125</v>
      </c>
      <c r="G33" s="7">
        <v>2210558</v>
      </c>
      <c r="H33" s="54">
        <v>5.9005377041999083E-6</v>
      </c>
      <c r="I33" s="52">
        <v>2.5963520530923971</v>
      </c>
      <c r="J33" s="7">
        <v>1542078</v>
      </c>
      <c r="K33" s="8">
        <v>18489686</v>
      </c>
      <c r="L33" s="9"/>
      <c r="M33" s="102"/>
      <c r="P33" s="92"/>
      <c r="Q33" s="122"/>
      <c r="S33" s="101"/>
    </row>
    <row r="34" spans="1:19" x14ac:dyDescent="0.25">
      <c r="A34" s="29" t="s">
        <v>33</v>
      </c>
      <c r="B34" s="52">
        <v>1.3981393064687746</v>
      </c>
      <c r="C34" s="7">
        <v>14762869</v>
      </c>
      <c r="D34" s="190">
        <v>1.3937496613533678</v>
      </c>
      <c r="E34" s="7">
        <v>16556083</v>
      </c>
      <c r="F34" s="52">
        <v>1.3958153722588991</v>
      </c>
      <c r="G34" s="7">
        <v>4697843</v>
      </c>
      <c r="H34" s="54">
        <v>2.7764824715802727E-6</v>
      </c>
      <c r="I34" s="52">
        <v>1.221706618420799</v>
      </c>
      <c r="J34" s="7">
        <v>725621</v>
      </c>
      <c r="K34" s="8">
        <v>36742416</v>
      </c>
      <c r="L34" s="9"/>
      <c r="M34" s="102"/>
      <c r="P34" s="92"/>
      <c r="Q34" s="122"/>
      <c r="S34" s="101"/>
    </row>
    <row r="35" spans="1:19" x14ac:dyDescent="0.25">
      <c r="A35" s="29" t="s">
        <v>34</v>
      </c>
      <c r="B35" s="52">
        <v>2.7975336261697543</v>
      </c>
      <c r="C35" s="7">
        <v>29538989</v>
      </c>
      <c r="D35" s="190">
        <v>2.7026660950698682</v>
      </c>
      <c r="E35" s="7">
        <v>32104449</v>
      </c>
      <c r="F35" s="52">
        <v>2.7473096277068394</v>
      </c>
      <c r="G35" s="7">
        <v>9246516</v>
      </c>
      <c r="H35" s="54">
        <v>1.4106371122768678E-6</v>
      </c>
      <c r="I35" s="52">
        <v>0.62070793311285166</v>
      </c>
      <c r="J35" s="7">
        <v>368663</v>
      </c>
      <c r="K35" s="8">
        <v>71258617</v>
      </c>
      <c r="L35" s="9"/>
      <c r="M35" s="102"/>
      <c r="P35" s="92"/>
      <c r="Q35" s="122"/>
      <c r="S35" s="101"/>
    </row>
    <row r="36" spans="1:19" x14ac:dyDescent="0.25">
      <c r="A36" s="29" t="s">
        <v>35</v>
      </c>
      <c r="B36" s="52">
        <v>0.69942433088696687</v>
      </c>
      <c r="C36" s="7">
        <v>7385179</v>
      </c>
      <c r="D36" s="190">
        <v>0.77867238352975665</v>
      </c>
      <c r="E36" s="7">
        <v>9249699</v>
      </c>
      <c r="F36" s="52">
        <v>0.7413791632635528</v>
      </c>
      <c r="G36" s="7">
        <v>2495232</v>
      </c>
      <c r="H36" s="54">
        <v>5.2273614736141087E-6</v>
      </c>
      <c r="I36" s="52">
        <v>2.3001413387484515</v>
      </c>
      <c r="J36" s="7">
        <v>1366147</v>
      </c>
      <c r="K36" s="8">
        <v>20496257</v>
      </c>
      <c r="L36" s="9"/>
      <c r="M36" s="102"/>
      <c r="P36" s="92"/>
      <c r="Q36" s="122"/>
      <c r="S36" s="101"/>
    </row>
    <row r="37" spans="1:19" x14ac:dyDescent="0.25">
      <c r="A37" s="29" t="s">
        <v>36</v>
      </c>
      <c r="B37" s="52">
        <v>0.15480315390281832</v>
      </c>
      <c r="C37" s="7">
        <v>1634557</v>
      </c>
      <c r="D37" s="190">
        <v>0.41888155782662362</v>
      </c>
      <c r="E37" s="7">
        <v>4975813</v>
      </c>
      <c r="F37" s="52">
        <v>0.29460934907142039</v>
      </c>
      <c r="G37" s="7">
        <v>991556</v>
      </c>
      <c r="H37" s="54">
        <v>1.3154561094122727E-5</v>
      </c>
      <c r="I37" s="52">
        <v>5.7882642932600428</v>
      </c>
      <c r="J37" s="7">
        <v>3437884</v>
      </c>
      <c r="K37" s="8">
        <v>11039810</v>
      </c>
      <c r="L37" s="9"/>
      <c r="M37" s="102"/>
      <c r="P37" s="92"/>
      <c r="Q37" s="122"/>
      <c r="S37" s="101"/>
    </row>
    <row r="38" spans="1:19" x14ac:dyDescent="0.25">
      <c r="A38" s="29" t="s">
        <v>37</v>
      </c>
      <c r="B38" s="52">
        <v>0.94578888494802615</v>
      </c>
      <c r="C38" s="7">
        <v>9986528</v>
      </c>
      <c r="D38" s="190">
        <v>0.99402563393868704</v>
      </c>
      <c r="E38" s="7">
        <v>11807839</v>
      </c>
      <c r="F38" s="52">
        <v>0.9713260037325665</v>
      </c>
      <c r="G38" s="7">
        <v>3269155</v>
      </c>
      <c r="H38" s="54">
        <v>3.9898622388345902E-6</v>
      </c>
      <c r="I38" s="52">
        <v>1.7556174597410985</v>
      </c>
      <c r="J38" s="7">
        <v>1042732</v>
      </c>
      <c r="K38" s="8">
        <v>26106254</v>
      </c>
      <c r="L38" s="9"/>
      <c r="M38" s="102"/>
      <c r="P38" s="92"/>
      <c r="Q38" s="122"/>
      <c r="S38" s="101"/>
    </row>
    <row r="39" spans="1:19" x14ac:dyDescent="0.25">
      <c r="A39" s="29" t="s">
        <v>38</v>
      </c>
      <c r="B39" s="52">
        <v>0.28652497749161049</v>
      </c>
      <c r="C39" s="7">
        <v>3025400</v>
      </c>
      <c r="D39" s="190">
        <v>0.47962503835489489</v>
      </c>
      <c r="E39" s="7">
        <v>5697373</v>
      </c>
      <c r="F39" s="52">
        <v>0.38875440794203059</v>
      </c>
      <c r="G39" s="7">
        <v>1308416</v>
      </c>
      <c r="H39" s="54">
        <v>9.9689079729232491E-6</v>
      </c>
      <c r="I39" s="52">
        <v>4.3865145822499336</v>
      </c>
      <c r="J39" s="7">
        <v>2605328</v>
      </c>
      <c r="K39" s="8">
        <v>12636517</v>
      </c>
      <c r="L39" s="9"/>
      <c r="M39" s="102"/>
      <c r="P39" s="92"/>
      <c r="Q39" s="122"/>
      <c r="S39" s="101"/>
    </row>
    <row r="40" spans="1:19" x14ac:dyDescent="0.25">
      <c r="A40" s="29" t="s">
        <v>39</v>
      </c>
      <c r="B40" s="52">
        <v>0.65549886775980137</v>
      </c>
      <c r="C40" s="7">
        <v>6921373</v>
      </c>
      <c r="D40" s="190">
        <v>0.74261264170654873</v>
      </c>
      <c r="E40" s="7">
        <v>8821352</v>
      </c>
      <c r="F40" s="52">
        <v>0.7016179071459504</v>
      </c>
      <c r="G40" s="7">
        <v>2361409</v>
      </c>
      <c r="H40" s="54">
        <v>5.5236003003512897E-6</v>
      </c>
      <c r="I40" s="52">
        <v>2.4304922193906178</v>
      </c>
      <c r="J40" s="7">
        <v>1443567</v>
      </c>
      <c r="K40" s="8">
        <v>19547701</v>
      </c>
      <c r="L40" s="9"/>
      <c r="M40" s="102"/>
      <c r="P40" s="92"/>
      <c r="Q40" s="122"/>
      <c r="S40" s="101"/>
    </row>
    <row r="41" spans="1:19" x14ac:dyDescent="0.25">
      <c r="A41" s="29" t="s">
        <v>40</v>
      </c>
      <c r="B41" s="52">
        <v>0.11475186205767605</v>
      </c>
      <c r="C41" s="7">
        <v>1211658</v>
      </c>
      <c r="D41" s="190">
        <v>0.40617939132083997</v>
      </c>
      <c r="E41" s="7">
        <v>4824927</v>
      </c>
      <c r="F41" s="52">
        <v>0.26903703990310684</v>
      </c>
      <c r="G41" s="7">
        <v>905488</v>
      </c>
      <c r="H41" s="54">
        <v>1.4404919107016016E-5</v>
      </c>
      <c r="I41" s="52">
        <v>6.3384462862613429</v>
      </c>
      <c r="J41" s="7">
        <v>3764659</v>
      </c>
      <c r="K41" s="8">
        <v>10706732</v>
      </c>
      <c r="L41" s="9"/>
      <c r="M41" s="102"/>
      <c r="P41" s="92"/>
      <c r="Q41" s="122"/>
      <c r="S41" s="101"/>
    </row>
    <row r="42" spans="1:19" x14ac:dyDescent="0.25">
      <c r="A42" s="29" t="s">
        <v>41</v>
      </c>
      <c r="B42" s="52">
        <v>8.910593948653589E-2</v>
      </c>
      <c r="C42" s="7">
        <v>940864</v>
      </c>
      <c r="D42" s="190">
        <v>0.39972077905567321</v>
      </c>
      <c r="E42" s="7">
        <v>4748206</v>
      </c>
      <c r="F42" s="52">
        <v>0.25354907660565834</v>
      </c>
      <c r="G42" s="7">
        <v>853361</v>
      </c>
      <c r="H42" s="54">
        <v>1.5284838311630649E-5</v>
      </c>
      <c r="I42" s="52">
        <v>6.725627954777841</v>
      </c>
      <c r="J42" s="7">
        <v>3994622</v>
      </c>
      <c r="K42" s="8">
        <v>10537053</v>
      </c>
      <c r="L42" s="9"/>
      <c r="M42" s="102"/>
      <c r="P42" s="92"/>
      <c r="Q42" s="122"/>
      <c r="S42" s="101"/>
    </row>
    <row r="43" spans="1:19" x14ac:dyDescent="0.25">
      <c r="A43" s="29" t="s">
        <v>42</v>
      </c>
      <c r="B43" s="52">
        <v>0.36706408752353148</v>
      </c>
      <c r="C43" s="7">
        <v>3875808</v>
      </c>
      <c r="D43" s="190">
        <v>0.52806036166674475</v>
      </c>
      <c r="E43" s="7">
        <v>6272727</v>
      </c>
      <c r="F43" s="52">
        <v>0.45229741911247434</v>
      </c>
      <c r="G43" s="7">
        <v>1522280</v>
      </c>
      <c r="H43" s="54">
        <v>8.5683818996359723E-6</v>
      </c>
      <c r="I43" s="52">
        <v>3.7702557041479228</v>
      </c>
      <c r="J43" s="7">
        <v>2239307</v>
      </c>
      <c r="K43" s="8">
        <v>13910122</v>
      </c>
      <c r="L43" s="9"/>
      <c r="M43" s="102"/>
      <c r="P43" s="92"/>
      <c r="Q43" s="122"/>
      <c r="S43" s="101"/>
    </row>
    <row r="44" spans="1:19" x14ac:dyDescent="0.25">
      <c r="A44" s="29" t="s">
        <v>43</v>
      </c>
      <c r="B44" s="52">
        <v>2.6850189616129647</v>
      </c>
      <c r="C44" s="7">
        <v>28350953</v>
      </c>
      <c r="D44" s="190">
        <v>2.5954036981073054</v>
      </c>
      <c r="E44" s="7">
        <v>30830300</v>
      </c>
      <c r="F44" s="52">
        <v>2.6375755704387265</v>
      </c>
      <c r="G44" s="7">
        <v>8877188</v>
      </c>
      <c r="H44" s="54">
        <v>1.4693254581015161E-6</v>
      </c>
      <c r="I44" s="52">
        <v>0.64653195370439276</v>
      </c>
      <c r="J44" s="7">
        <v>384001</v>
      </c>
      <c r="K44" s="8">
        <v>68442442</v>
      </c>
      <c r="L44" s="9"/>
      <c r="M44" s="102"/>
      <c r="P44" s="92"/>
      <c r="Q44" s="122"/>
      <c r="S44" s="101"/>
    </row>
    <row r="45" spans="1:19" x14ac:dyDescent="0.25">
      <c r="A45" s="29" t="s">
        <v>44</v>
      </c>
      <c r="B45" s="52">
        <v>0.37743158813739669</v>
      </c>
      <c r="C45" s="7">
        <v>3985277</v>
      </c>
      <c r="D45" s="190">
        <v>0.53371129861662858</v>
      </c>
      <c r="E45" s="7">
        <v>6339854</v>
      </c>
      <c r="F45" s="52">
        <v>0.4601679063331014</v>
      </c>
      <c r="G45" s="7">
        <v>1548770</v>
      </c>
      <c r="H45" s="54">
        <v>8.4218320499724558E-6</v>
      </c>
      <c r="I45" s="52">
        <v>3.7057709025707002</v>
      </c>
      <c r="J45" s="7">
        <v>2201007</v>
      </c>
      <c r="K45" s="8">
        <v>14074908</v>
      </c>
      <c r="L45" s="9"/>
      <c r="M45" s="102"/>
      <c r="P45" s="92"/>
      <c r="Q45" s="122"/>
      <c r="S45" s="101"/>
    </row>
    <row r="46" spans="1:19" x14ac:dyDescent="0.25">
      <c r="A46" s="29" t="s">
        <v>45</v>
      </c>
      <c r="B46" s="52">
        <v>1.4350803481297576</v>
      </c>
      <c r="C46" s="7">
        <v>15152927</v>
      </c>
      <c r="D46" s="190">
        <v>1.4304675706862555</v>
      </c>
      <c r="E46" s="7">
        <v>16992248</v>
      </c>
      <c r="F46" s="52">
        <v>1.43263827630479</v>
      </c>
      <c r="G46" s="7">
        <v>4821776</v>
      </c>
      <c r="H46" s="54">
        <v>2.7051189588235177E-6</v>
      </c>
      <c r="I46" s="52">
        <v>1.1903052763481938</v>
      </c>
      <c r="J46" s="7">
        <v>706970</v>
      </c>
      <c r="K46" s="8">
        <v>37673921</v>
      </c>
      <c r="L46" s="9"/>
      <c r="M46" s="102"/>
      <c r="P46" s="92"/>
      <c r="Q46" s="122"/>
      <c r="S46" s="101"/>
    </row>
    <row r="47" spans="1:19" x14ac:dyDescent="0.25">
      <c r="A47" s="29" t="s">
        <v>46</v>
      </c>
      <c r="B47" s="52">
        <v>0.62084958939240997</v>
      </c>
      <c r="C47" s="7">
        <v>6555513</v>
      </c>
      <c r="D47" s="190">
        <v>0.71239619799035003</v>
      </c>
      <c r="E47" s="7">
        <v>8462417</v>
      </c>
      <c r="F47" s="52">
        <v>0.66931542133044841</v>
      </c>
      <c r="G47" s="7">
        <v>2252690</v>
      </c>
      <c r="H47" s="54">
        <v>5.7901800861810406E-6</v>
      </c>
      <c r="I47" s="52">
        <v>2.5477925416577483</v>
      </c>
      <c r="J47" s="7">
        <v>1513237</v>
      </c>
      <c r="K47" s="8">
        <v>18783857</v>
      </c>
      <c r="L47" s="9"/>
      <c r="M47" s="102"/>
      <c r="P47" s="92"/>
      <c r="Q47" s="122"/>
      <c r="S47" s="101"/>
    </row>
    <row r="48" spans="1:19" x14ac:dyDescent="0.25">
      <c r="A48" s="29" t="s">
        <v>47</v>
      </c>
      <c r="B48" s="52">
        <v>1.1536845551523749</v>
      </c>
      <c r="C48" s="7">
        <v>12181686</v>
      </c>
      <c r="D48" s="190">
        <v>1.1781987191468895</v>
      </c>
      <c r="E48" s="7">
        <v>13995595</v>
      </c>
      <c r="F48" s="52">
        <v>1.1666626400443032</v>
      </c>
      <c r="G48" s="7">
        <v>3926592</v>
      </c>
      <c r="H48" s="54">
        <v>3.3218317124843042E-6</v>
      </c>
      <c r="I48" s="52">
        <v>1.461670955953247</v>
      </c>
      <c r="J48" s="7">
        <v>868145</v>
      </c>
      <c r="K48" s="8">
        <v>30972018</v>
      </c>
      <c r="L48" s="9"/>
      <c r="M48" s="102"/>
      <c r="P48" s="92"/>
      <c r="Q48" s="122"/>
      <c r="S48" s="101"/>
    </row>
    <row r="49" spans="1:19" x14ac:dyDescent="0.25">
      <c r="A49" s="29" t="s">
        <v>48</v>
      </c>
      <c r="B49" s="52">
        <v>0.50855318800643878</v>
      </c>
      <c r="C49" s="7">
        <v>5369782</v>
      </c>
      <c r="D49" s="190">
        <v>0.62624563583904369</v>
      </c>
      <c r="E49" s="7">
        <v>7439051</v>
      </c>
      <c r="F49" s="52">
        <v>0.57086092798051069</v>
      </c>
      <c r="G49" s="7">
        <v>1921325</v>
      </c>
      <c r="H49" s="54">
        <v>6.7887934399617446E-6</v>
      </c>
      <c r="I49" s="52">
        <v>2.9872019584450586</v>
      </c>
      <c r="J49" s="7">
        <v>1774220</v>
      </c>
      <c r="K49" s="8">
        <v>16504378</v>
      </c>
      <c r="L49" s="9"/>
      <c r="M49" s="102"/>
      <c r="P49" s="92"/>
      <c r="Q49" s="122"/>
      <c r="S49" s="101"/>
    </row>
    <row r="50" spans="1:19" x14ac:dyDescent="0.25">
      <c r="A50" s="29" t="s">
        <v>49</v>
      </c>
      <c r="B50" s="52">
        <v>1.2809865495320985</v>
      </c>
      <c r="C50" s="7">
        <v>13525860</v>
      </c>
      <c r="D50" s="190">
        <v>1.2822477394296938</v>
      </c>
      <c r="E50" s="7">
        <v>15231574</v>
      </c>
      <c r="F50" s="52">
        <v>1.2816542662066319</v>
      </c>
      <c r="G50" s="7">
        <v>4313615</v>
      </c>
      <c r="H50" s="54">
        <v>3.023792804395167E-6</v>
      </c>
      <c r="I50" s="52">
        <v>1.3305280042917638</v>
      </c>
      <c r="J50" s="7">
        <v>790254</v>
      </c>
      <c r="K50" s="8">
        <v>33861303</v>
      </c>
      <c r="L50" s="9"/>
      <c r="M50" s="102"/>
      <c r="P50" s="92"/>
      <c r="Q50" s="122"/>
      <c r="S50" s="101"/>
    </row>
    <row r="51" spans="1:19" ht="15.75" thickBot="1" x14ac:dyDescent="0.3">
      <c r="A51" s="191" t="s">
        <v>50</v>
      </c>
      <c r="B51" s="52">
        <v>1.5268054456661118</v>
      </c>
      <c r="C51" s="7">
        <v>16121447</v>
      </c>
      <c r="D51" s="190">
        <v>1.5106742188925759</v>
      </c>
      <c r="E51" s="7">
        <v>17945008</v>
      </c>
      <c r="F51" s="52">
        <v>1.51826541218129</v>
      </c>
      <c r="G51" s="7">
        <v>5109968</v>
      </c>
      <c r="H51" s="54">
        <v>2.5525556531794646E-6</v>
      </c>
      <c r="I51" s="52">
        <v>1.1231744364666765</v>
      </c>
      <c r="J51" s="7">
        <v>667099</v>
      </c>
      <c r="K51" s="8">
        <v>39843522</v>
      </c>
      <c r="L51" s="9"/>
      <c r="M51" s="102"/>
      <c r="P51" s="92"/>
      <c r="Q51" s="122"/>
      <c r="S51" s="101"/>
    </row>
    <row r="52" spans="1:19" ht="16.5" thickTop="1" thickBot="1" x14ac:dyDescent="0.3">
      <c r="A52" s="192" t="s">
        <v>51</v>
      </c>
      <c r="B52" s="95">
        <v>100</v>
      </c>
      <c r="C52" s="123">
        <v>1055893972</v>
      </c>
      <c r="D52" s="95">
        <v>99.999999999999986</v>
      </c>
      <c r="E52" s="123">
        <v>1187880715</v>
      </c>
      <c r="F52" s="95">
        <v>100.00000000000004</v>
      </c>
      <c r="G52" s="123">
        <v>336566206</v>
      </c>
      <c r="H52" s="95">
        <v>2.2726262015091694E-4</v>
      </c>
      <c r="I52" s="95">
        <v>100.00000000000004</v>
      </c>
      <c r="J52" s="123">
        <v>59394037</v>
      </c>
      <c r="K52" s="123">
        <v>2639734930</v>
      </c>
      <c r="L52" s="9"/>
      <c r="M52" s="102"/>
      <c r="P52" s="92"/>
      <c r="Q52" s="122"/>
      <c r="S52" s="101"/>
    </row>
    <row r="53" spans="1:19" ht="15.75" thickTop="1" x14ac:dyDescent="0.25">
      <c r="A53" s="162"/>
      <c r="B53" s="12"/>
      <c r="C53" s="12"/>
      <c r="D53" s="12"/>
      <c r="E53" s="12"/>
      <c r="F53" s="12"/>
      <c r="G53" s="12"/>
      <c r="H53" s="12"/>
      <c r="I53" s="12"/>
      <c r="J53" s="12"/>
      <c r="K53" s="12"/>
    </row>
    <row r="54" spans="1:19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</row>
  </sheetData>
  <mergeCells count="4">
    <mergeCell ref="A2:K2"/>
    <mergeCell ref="A3:K3"/>
    <mergeCell ref="A4:K4"/>
    <mergeCell ref="A5:K5"/>
  </mergeCells>
  <pageMargins left="0.27" right="0.35" top="0.42" bottom="0.3" header="0.19" footer="0.21"/>
  <pageSetup scale="7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B1:M53"/>
  <sheetViews>
    <sheetView topLeftCell="B1" workbookViewId="0">
      <selection activeCell="B1" sqref="B1:H1"/>
    </sheetView>
  </sheetViews>
  <sheetFormatPr baseColWidth="10" defaultRowHeight="15" x14ac:dyDescent="0.25"/>
  <cols>
    <col min="1" max="1" width="1.140625" customWidth="1"/>
    <col min="2" max="2" width="24.7109375" customWidth="1"/>
    <col min="3" max="3" width="18.5703125" customWidth="1"/>
    <col min="4" max="4" width="20.5703125" bestFit="1" customWidth="1"/>
    <col min="5" max="5" width="18.5703125" customWidth="1"/>
    <col min="6" max="6" width="19.85546875" customWidth="1"/>
    <col min="7" max="7" width="17.85546875" customWidth="1"/>
    <col min="8" max="8" width="19.5703125" customWidth="1"/>
    <col min="10" max="10" width="12.5703125" bestFit="1" customWidth="1"/>
    <col min="12" max="12" width="15.140625" bestFit="1" customWidth="1"/>
  </cols>
  <sheetData>
    <row r="1" spans="2:13" ht="15.75" thickTop="1" x14ac:dyDescent="0.25">
      <c r="B1" s="281" t="s">
        <v>0</v>
      </c>
      <c r="C1" s="282"/>
      <c r="D1" s="282"/>
      <c r="E1" s="282"/>
      <c r="F1" s="282"/>
      <c r="G1" s="282"/>
      <c r="H1" s="283"/>
    </row>
    <row r="2" spans="2:13" x14ac:dyDescent="0.25">
      <c r="B2" s="284" t="s">
        <v>53</v>
      </c>
      <c r="C2" s="285"/>
      <c r="D2" s="285"/>
      <c r="E2" s="285"/>
      <c r="F2" s="285"/>
      <c r="G2" s="285"/>
      <c r="H2" s="286"/>
    </row>
    <row r="3" spans="2:13" x14ac:dyDescent="0.25">
      <c r="B3" s="284" t="s">
        <v>2</v>
      </c>
      <c r="C3" s="285"/>
      <c r="D3" s="285"/>
      <c r="E3" s="285"/>
      <c r="F3" s="285"/>
      <c r="G3" s="285"/>
      <c r="H3" s="286"/>
      <c r="J3" s="150"/>
    </row>
    <row r="4" spans="2:13" x14ac:dyDescent="0.25">
      <c r="B4" s="284" t="s">
        <v>125</v>
      </c>
      <c r="C4" s="285"/>
      <c r="D4" s="285"/>
      <c r="E4" s="285"/>
      <c r="F4" s="285"/>
      <c r="G4" s="285"/>
      <c r="H4" s="286"/>
    </row>
    <row r="5" spans="2:13" ht="15.75" thickBot="1" x14ac:dyDescent="0.3">
      <c r="B5" s="293" t="s">
        <v>291</v>
      </c>
      <c r="C5" s="294"/>
      <c r="D5" s="294"/>
      <c r="E5" s="294"/>
      <c r="F5" s="294"/>
      <c r="G5" s="294"/>
      <c r="H5" s="295"/>
    </row>
    <row r="6" spans="2:13" ht="16.5" thickTop="1" thickBot="1" x14ac:dyDescent="0.3">
      <c r="B6" s="216"/>
      <c r="C6" s="217"/>
      <c r="D6" s="217"/>
      <c r="E6" s="217"/>
      <c r="F6" s="217"/>
      <c r="G6" s="217"/>
      <c r="H6" s="218"/>
    </row>
    <row r="7" spans="2:13" ht="16.5" thickTop="1" thickBot="1" x14ac:dyDescent="0.3">
      <c r="B7" s="290" t="s">
        <v>52</v>
      </c>
      <c r="C7" s="133"/>
      <c r="D7" s="296"/>
      <c r="E7" s="296"/>
      <c r="F7" s="296"/>
      <c r="G7" s="296"/>
      <c r="H7" s="134"/>
    </row>
    <row r="8" spans="2:13" ht="15.75" thickTop="1" x14ac:dyDescent="0.25">
      <c r="B8" s="291"/>
      <c r="C8" s="97" t="s">
        <v>124</v>
      </c>
      <c r="D8" s="132"/>
      <c r="E8" s="132"/>
      <c r="F8" s="132"/>
      <c r="G8" s="132"/>
      <c r="H8" s="177" t="s">
        <v>107</v>
      </c>
    </row>
    <row r="9" spans="2:13" x14ac:dyDescent="0.25">
      <c r="B9" s="291"/>
      <c r="C9" s="97" t="s">
        <v>108</v>
      </c>
      <c r="D9" s="35" t="s">
        <v>93</v>
      </c>
      <c r="E9" s="36"/>
      <c r="F9" s="35" t="s">
        <v>93</v>
      </c>
      <c r="G9" s="36"/>
      <c r="H9" s="177" t="s">
        <v>95</v>
      </c>
    </row>
    <row r="10" spans="2:13" ht="15.75" thickBot="1" x14ac:dyDescent="0.3">
      <c r="B10" s="292"/>
      <c r="C10" s="37" t="s">
        <v>191</v>
      </c>
      <c r="D10" s="38" t="s">
        <v>290</v>
      </c>
      <c r="E10" s="178" t="s">
        <v>96</v>
      </c>
      <c r="F10" s="38" t="s">
        <v>290</v>
      </c>
      <c r="G10" s="178" t="s">
        <v>96</v>
      </c>
      <c r="H10" s="5" t="s">
        <v>97</v>
      </c>
    </row>
    <row r="11" spans="2:13" ht="15.75" thickTop="1" x14ac:dyDescent="0.25">
      <c r="B11" s="27" t="s">
        <v>54</v>
      </c>
      <c r="C11" s="6">
        <v>10295256</v>
      </c>
      <c r="D11" s="54">
        <v>1.6885929148954359</v>
      </c>
      <c r="E11" s="6">
        <v>5299247</v>
      </c>
      <c r="F11" s="54">
        <v>1.6885929148954359</v>
      </c>
      <c r="G11" s="6">
        <v>2271106</v>
      </c>
      <c r="H11" s="14">
        <v>17865609</v>
      </c>
      <c r="J11" s="101"/>
      <c r="L11" s="92"/>
      <c r="M11" s="122"/>
    </row>
    <row r="12" spans="2:13" x14ac:dyDescent="0.25">
      <c r="B12" s="29" t="s">
        <v>55</v>
      </c>
      <c r="C12" s="6">
        <v>2136790</v>
      </c>
      <c r="D12" s="54">
        <v>0.45231060377717541</v>
      </c>
      <c r="E12" s="6">
        <v>1419469</v>
      </c>
      <c r="F12" s="54">
        <v>0.45231060377717552</v>
      </c>
      <c r="G12" s="6">
        <v>608344</v>
      </c>
      <c r="H12" s="14">
        <v>4164603</v>
      </c>
      <c r="J12" s="101"/>
      <c r="L12" s="92"/>
      <c r="M12" s="122"/>
    </row>
    <row r="13" spans="2:13" x14ac:dyDescent="0.25">
      <c r="B13" s="29" t="s">
        <v>56</v>
      </c>
      <c r="C13" s="6">
        <v>2266169</v>
      </c>
      <c r="D13" s="54">
        <v>0.44615983469219006</v>
      </c>
      <c r="E13" s="6">
        <v>1400166</v>
      </c>
      <c r="F13" s="54">
        <v>0.44615983469219017</v>
      </c>
      <c r="G13" s="6">
        <v>600071</v>
      </c>
      <c r="H13" s="14">
        <v>4266406</v>
      </c>
      <c r="J13" s="101"/>
      <c r="L13" s="92"/>
      <c r="M13" s="122"/>
    </row>
    <row r="14" spans="2:13" x14ac:dyDescent="0.25">
      <c r="B14" s="29" t="s">
        <v>57</v>
      </c>
      <c r="C14" s="6">
        <v>10546829</v>
      </c>
      <c r="D14" s="54">
        <v>1.8647095752148113</v>
      </c>
      <c r="E14" s="6">
        <v>5851947</v>
      </c>
      <c r="F14" s="54">
        <v>1.8647095752148117</v>
      </c>
      <c r="G14" s="6">
        <v>2507977</v>
      </c>
      <c r="H14" s="14">
        <v>18906753</v>
      </c>
      <c r="J14" s="101"/>
      <c r="L14" s="92"/>
      <c r="M14" s="122"/>
    </row>
    <row r="15" spans="2:13" x14ac:dyDescent="0.25">
      <c r="B15" s="29" t="s">
        <v>58</v>
      </c>
      <c r="C15" s="6">
        <v>150641379</v>
      </c>
      <c r="D15" s="54">
        <v>35.811684092084199</v>
      </c>
      <c r="E15" s="6">
        <v>112386437</v>
      </c>
      <c r="F15" s="54">
        <v>35.811684092084207</v>
      </c>
      <c r="G15" s="6">
        <v>48165616</v>
      </c>
      <c r="H15" s="14">
        <v>311193432</v>
      </c>
      <c r="J15" s="101"/>
      <c r="L15" s="92"/>
      <c r="M15" s="122"/>
    </row>
    <row r="16" spans="2:13" x14ac:dyDescent="0.25">
      <c r="B16" s="29" t="s">
        <v>59</v>
      </c>
      <c r="C16" s="6">
        <v>3929526</v>
      </c>
      <c r="D16" s="54">
        <v>0.65494947252147018</v>
      </c>
      <c r="E16" s="6">
        <v>2055403</v>
      </c>
      <c r="F16" s="54">
        <v>0.65494947252147029</v>
      </c>
      <c r="G16" s="6">
        <v>880887</v>
      </c>
      <c r="H16" s="14">
        <v>6865816</v>
      </c>
      <c r="J16" s="101"/>
      <c r="L16" s="92"/>
      <c r="M16" s="122"/>
    </row>
    <row r="17" spans="2:13" x14ac:dyDescent="0.25">
      <c r="B17" s="29" t="s">
        <v>60</v>
      </c>
      <c r="C17" s="6">
        <v>84679479</v>
      </c>
      <c r="D17" s="54">
        <v>19.368344873930202</v>
      </c>
      <c r="E17" s="6">
        <v>60782935</v>
      </c>
      <c r="F17" s="54">
        <v>19.368344873930205</v>
      </c>
      <c r="G17" s="6">
        <v>26049829</v>
      </c>
      <c r="H17" s="14">
        <v>171512243</v>
      </c>
      <c r="J17" s="101"/>
      <c r="L17" s="92"/>
      <c r="M17" s="122"/>
    </row>
    <row r="18" spans="2:13" x14ac:dyDescent="0.25">
      <c r="B18" s="29" t="s">
        <v>61</v>
      </c>
      <c r="C18" s="6">
        <v>10229210</v>
      </c>
      <c r="D18" s="54">
        <v>1.9502042957017656</v>
      </c>
      <c r="E18" s="6">
        <v>6120251</v>
      </c>
      <c r="F18" s="54">
        <v>1.9502042957017656</v>
      </c>
      <c r="G18" s="6">
        <v>2622965</v>
      </c>
      <c r="H18" s="14">
        <v>18972426</v>
      </c>
      <c r="J18" s="101"/>
      <c r="L18" s="92"/>
      <c r="M18" s="122"/>
    </row>
    <row r="19" spans="2:13" x14ac:dyDescent="0.25">
      <c r="B19" s="29" t="s">
        <v>62</v>
      </c>
      <c r="C19" s="6">
        <v>3843861</v>
      </c>
      <c r="D19" s="54">
        <v>0.64781246804958559</v>
      </c>
      <c r="E19" s="6">
        <v>2033005</v>
      </c>
      <c r="F19" s="54">
        <v>0.6478124680495857</v>
      </c>
      <c r="G19" s="6">
        <v>871288</v>
      </c>
      <c r="H19" s="14">
        <v>6748154</v>
      </c>
      <c r="J19" s="101"/>
      <c r="L19" s="92"/>
      <c r="M19" s="122"/>
    </row>
    <row r="20" spans="2:13" x14ac:dyDescent="0.25">
      <c r="B20" s="29" t="s">
        <v>63</v>
      </c>
      <c r="C20" s="6">
        <v>2244534</v>
      </c>
      <c r="D20" s="54">
        <v>0.4401345706328173</v>
      </c>
      <c r="E20" s="6">
        <v>1381257</v>
      </c>
      <c r="F20" s="54">
        <v>0.44013457063281741</v>
      </c>
      <c r="G20" s="6">
        <v>591967</v>
      </c>
      <c r="H20" s="14">
        <v>4217758</v>
      </c>
      <c r="J20" s="101"/>
      <c r="L20" s="92"/>
      <c r="M20" s="122"/>
    </row>
    <row r="21" spans="2:13" x14ac:dyDescent="0.25">
      <c r="B21" s="29" t="s">
        <v>64</v>
      </c>
      <c r="C21" s="6">
        <v>2574169</v>
      </c>
      <c r="D21" s="54">
        <v>0.46396810000919297</v>
      </c>
      <c r="E21" s="6">
        <v>1456053</v>
      </c>
      <c r="F21" s="54">
        <v>0.46396810000919303</v>
      </c>
      <c r="G21" s="6">
        <v>624023</v>
      </c>
      <c r="H21" s="14">
        <v>4654245</v>
      </c>
      <c r="J21" s="101"/>
      <c r="L21" s="92"/>
      <c r="M21" s="122"/>
    </row>
    <row r="22" spans="2:13" x14ac:dyDescent="0.25">
      <c r="B22" s="29" t="s">
        <v>65</v>
      </c>
      <c r="C22" s="6">
        <v>35115634</v>
      </c>
      <c r="D22" s="54">
        <v>8.4983076312135619</v>
      </c>
      <c r="E22" s="6">
        <v>26669914</v>
      </c>
      <c r="F22" s="54">
        <v>8.4983076312135619</v>
      </c>
      <c r="G22" s="6">
        <v>11429963</v>
      </c>
      <c r="H22" s="14">
        <v>73215511</v>
      </c>
      <c r="J22" s="101"/>
      <c r="L22" s="92"/>
      <c r="M22" s="122"/>
    </row>
    <row r="23" spans="2:13" x14ac:dyDescent="0.25">
      <c r="B23" s="29" t="s">
        <v>66</v>
      </c>
      <c r="C23" s="6">
        <v>7480613</v>
      </c>
      <c r="D23" s="54">
        <v>1.4571125897099069</v>
      </c>
      <c r="E23" s="6">
        <v>4572801</v>
      </c>
      <c r="F23" s="54">
        <v>1.4571125897099071</v>
      </c>
      <c r="G23" s="6">
        <v>1959772</v>
      </c>
      <c r="H23" s="14">
        <v>14013186</v>
      </c>
      <c r="J23" s="101"/>
      <c r="L23" s="92"/>
      <c r="M23" s="122"/>
    </row>
    <row r="24" spans="2:13" x14ac:dyDescent="0.25">
      <c r="B24" s="29" t="s">
        <v>67</v>
      </c>
      <c r="C24" s="6">
        <v>8812896</v>
      </c>
      <c r="D24" s="54">
        <v>2.543283844033537</v>
      </c>
      <c r="E24" s="6">
        <v>7981490</v>
      </c>
      <c r="F24" s="54">
        <v>2.5432838440335375</v>
      </c>
      <c r="G24" s="6">
        <v>3420639</v>
      </c>
      <c r="H24" s="14">
        <v>20215025</v>
      </c>
      <c r="J24" s="101"/>
      <c r="L24" s="92"/>
      <c r="M24" s="122"/>
    </row>
    <row r="25" spans="2:13" x14ac:dyDescent="0.25">
      <c r="B25" s="29" t="s">
        <v>68</v>
      </c>
      <c r="C25" s="6">
        <v>4304488</v>
      </c>
      <c r="D25" s="54">
        <v>0.7790761779251828</v>
      </c>
      <c r="E25" s="6">
        <v>2444945</v>
      </c>
      <c r="F25" s="54">
        <v>0.77907617792518291</v>
      </c>
      <c r="G25" s="6">
        <v>1047834</v>
      </c>
      <c r="H25" s="14">
        <v>7797267</v>
      </c>
      <c r="J25" s="101"/>
      <c r="L25" s="92"/>
      <c r="M25" s="122"/>
    </row>
    <row r="26" spans="2:13" x14ac:dyDescent="0.25">
      <c r="B26" s="29" t="s">
        <v>69</v>
      </c>
      <c r="C26" s="6">
        <v>6035901</v>
      </c>
      <c r="D26" s="54">
        <v>1.0696488756922271</v>
      </c>
      <c r="E26" s="6">
        <v>3356838</v>
      </c>
      <c r="F26" s="54">
        <v>1.0696488756922271</v>
      </c>
      <c r="G26" s="6">
        <v>1438645</v>
      </c>
      <c r="H26" s="14">
        <v>10831384</v>
      </c>
      <c r="J26" s="101"/>
      <c r="L26" s="92"/>
      <c r="M26" s="122"/>
    </row>
    <row r="27" spans="2:13" x14ac:dyDescent="0.25">
      <c r="B27" s="29" t="s">
        <v>70</v>
      </c>
      <c r="C27" s="6">
        <v>3771793</v>
      </c>
      <c r="D27" s="54">
        <v>0.57451772250481226</v>
      </c>
      <c r="E27" s="6">
        <v>1802987</v>
      </c>
      <c r="F27" s="54">
        <v>0.57451772250481237</v>
      </c>
      <c r="G27" s="6">
        <v>772709</v>
      </c>
      <c r="H27" s="14">
        <v>6347489</v>
      </c>
      <c r="J27" s="101"/>
      <c r="L27" s="92"/>
      <c r="M27" s="122"/>
    </row>
    <row r="28" spans="2:13" x14ac:dyDescent="0.25">
      <c r="B28" s="29" t="s">
        <v>71</v>
      </c>
      <c r="C28" s="6">
        <v>4307542</v>
      </c>
      <c r="D28" s="54">
        <v>0.67044439950643075</v>
      </c>
      <c r="E28" s="6">
        <v>2104030</v>
      </c>
      <c r="F28" s="54">
        <v>0.67044439950643087</v>
      </c>
      <c r="G28" s="6">
        <v>901727</v>
      </c>
      <c r="H28" s="14">
        <v>7313299</v>
      </c>
      <c r="J28" s="101"/>
      <c r="L28" s="92"/>
      <c r="M28" s="122"/>
    </row>
    <row r="29" spans="2:13" x14ac:dyDescent="0.25">
      <c r="B29" s="29" t="s">
        <v>72</v>
      </c>
      <c r="C29" s="6">
        <v>2316370</v>
      </c>
      <c r="D29" s="54">
        <v>0.46905861112350394</v>
      </c>
      <c r="E29" s="6">
        <v>1472029</v>
      </c>
      <c r="F29" s="54">
        <v>0.46905861112350405</v>
      </c>
      <c r="G29" s="6">
        <v>630869</v>
      </c>
      <c r="H29" s="14">
        <v>4419268</v>
      </c>
      <c r="J29" s="101"/>
      <c r="L29" s="92"/>
      <c r="M29" s="122"/>
    </row>
    <row r="30" spans="2:13" x14ac:dyDescent="0.25">
      <c r="B30" s="29" t="s">
        <v>73</v>
      </c>
      <c r="C30" s="6">
        <v>4538218</v>
      </c>
      <c r="D30" s="54">
        <v>0.76790323792093784</v>
      </c>
      <c r="E30" s="6">
        <v>2409881</v>
      </c>
      <c r="F30" s="54">
        <v>0.76790323792093795</v>
      </c>
      <c r="G30" s="6">
        <v>1032806</v>
      </c>
      <c r="H30" s="14">
        <v>7980905</v>
      </c>
      <c r="J30" s="101"/>
      <c r="L30" s="92"/>
      <c r="M30" s="122"/>
    </row>
    <row r="31" spans="2:13" x14ac:dyDescent="0.25">
      <c r="B31" s="29" t="s">
        <v>74</v>
      </c>
      <c r="C31" s="6">
        <v>3772798</v>
      </c>
      <c r="D31" s="54">
        <v>0.70043722155087751</v>
      </c>
      <c r="E31" s="6">
        <v>2198155</v>
      </c>
      <c r="F31" s="54">
        <v>0.70043722155087762</v>
      </c>
      <c r="G31" s="6">
        <v>942067</v>
      </c>
      <c r="H31" s="14">
        <v>6913020</v>
      </c>
      <c r="J31" s="101"/>
      <c r="L31" s="92"/>
      <c r="M31" s="122"/>
    </row>
    <row r="32" spans="2:13" x14ac:dyDescent="0.25">
      <c r="B32" s="29" t="s">
        <v>75</v>
      </c>
      <c r="C32" s="6">
        <v>8011229</v>
      </c>
      <c r="D32" s="54">
        <v>1.3918979357522083</v>
      </c>
      <c r="E32" s="6">
        <v>4368140</v>
      </c>
      <c r="F32" s="54">
        <v>1.3918979357522085</v>
      </c>
      <c r="G32" s="6">
        <v>1872060</v>
      </c>
      <c r="H32" s="14">
        <v>14251429</v>
      </c>
      <c r="J32" s="101"/>
      <c r="L32" s="92"/>
      <c r="M32" s="122"/>
    </row>
    <row r="33" spans="2:13" x14ac:dyDescent="0.25">
      <c r="B33" s="29" t="s">
        <v>76</v>
      </c>
      <c r="C33" s="6">
        <v>14064477</v>
      </c>
      <c r="D33" s="54">
        <v>2.6994610780863515</v>
      </c>
      <c r="E33" s="6">
        <v>8471615</v>
      </c>
      <c r="F33" s="54">
        <v>2.6994610780863519</v>
      </c>
      <c r="G33" s="6">
        <v>3630692</v>
      </c>
      <c r="H33" s="14">
        <v>26166784</v>
      </c>
      <c r="J33" s="101"/>
      <c r="L33" s="92"/>
      <c r="M33" s="122"/>
    </row>
    <row r="34" spans="2:13" x14ac:dyDescent="0.25">
      <c r="B34" s="29" t="s">
        <v>77</v>
      </c>
      <c r="C34" s="6">
        <v>4363140</v>
      </c>
      <c r="D34" s="54">
        <v>0.77645133104330288</v>
      </c>
      <c r="E34" s="6">
        <v>2436707</v>
      </c>
      <c r="F34" s="54">
        <v>0.77645133104330299</v>
      </c>
      <c r="G34" s="6">
        <v>1044303</v>
      </c>
      <c r="H34" s="14">
        <v>7844150</v>
      </c>
      <c r="J34" s="101"/>
      <c r="L34" s="92"/>
      <c r="M34" s="122"/>
    </row>
    <row r="35" spans="2:13" x14ac:dyDescent="0.25">
      <c r="B35" s="29" t="s">
        <v>78</v>
      </c>
      <c r="C35" s="6">
        <v>2157609</v>
      </c>
      <c r="D35" s="54">
        <v>0.41821661237781926</v>
      </c>
      <c r="E35" s="6">
        <v>1312473</v>
      </c>
      <c r="F35" s="54">
        <v>0.41821661237781937</v>
      </c>
      <c r="G35" s="6">
        <v>562489</v>
      </c>
      <c r="H35" s="14">
        <v>4032571</v>
      </c>
      <c r="J35" s="101"/>
      <c r="L35" s="92"/>
      <c r="M35" s="122"/>
    </row>
    <row r="36" spans="2:13" x14ac:dyDescent="0.25">
      <c r="B36" s="29" t="s">
        <v>79</v>
      </c>
      <c r="C36" s="6">
        <v>7030675</v>
      </c>
      <c r="D36" s="54">
        <v>0.98897255566489772</v>
      </c>
      <c r="E36" s="6">
        <v>3103655</v>
      </c>
      <c r="F36" s="54">
        <v>0.98897255566489783</v>
      </c>
      <c r="G36" s="6">
        <v>1330138</v>
      </c>
      <c r="H36" s="14">
        <v>11464468</v>
      </c>
      <c r="J36" s="101"/>
      <c r="L36" s="92"/>
      <c r="M36" s="122"/>
    </row>
    <row r="37" spans="2:13" x14ac:dyDescent="0.25">
      <c r="B37" s="29" t="s">
        <v>80</v>
      </c>
      <c r="C37" s="6">
        <v>2710092</v>
      </c>
      <c r="D37" s="54">
        <v>0.47870401139102253</v>
      </c>
      <c r="E37" s="6">
        <v>1502298</v>
      </c>
      <c r="F37" s="54">
        <v>0.47870401139102259</v>
      </c>
      <c r="G37" s="6">
        <v>643842</v>
      </c>
      <c r="H37" s="14">
        <v>4856232</v>
      </c>
      <c r="J37" s="101"/>
      <c r="L37" s="92"/>
      <c r="M37" s="122"/>
    </row>
    <row r="38" spans="2:13" x14ac:dyDescent="0.25">
      <c r="B38" s="29" t="s">
        <v>81</v>
      </c>
      <c r="C38" s="6">
        <v>4387301</v>
      </c>
      <c r="D38" s="54">
        <v>0.74051757158814424</v>
      </c>
      <c r="E38" s="6">
        <v>2323938</v>
      </c>
      <c r="F38" s="54">
        <v>0.74051757158814435</v>
      </c>
      <c r="G38" s="6">
        <v>995973</v>
      </c>
      <c r="H38" s="14">
        <v>7707212</v>
      </c>
      <c r="J38" s="101"/>
      <c r="L38" s="92"/>
      <c r="M38" s="122"/>
    </row>
    <row r="39" spans="2:13" x14ac:dyDescent="0.25">
      <c r="B39" s="29" t="s">
        <v>82</v>
      </c>
      <c r="C39" s="6">
        <v>1716864</v>
      </c>
      <c r="D39" s="54">
        <v>0.4055987545688915</v>
      </c>
      <c r="E39" s="6">
        <v>1272875</v>
      </c>
      <c r="F39" s="54">
        <v>0.40559875456889155</v>
      </c>
      <c r="G39" s="6">
        <v>545518</v>
      </c>
      <c r="H39" s="14">
        <v>3535257</v>
      </c>
      <c r="J39" s="101"/>
      <c r="L39" s="92"/>
      <c r="M39" s="122"/>
    </row>
    <row r="40" spans="2:13" x14ac:dyDescent="0.25">
      <c r="B40" s="29" t="s">
        <v>83</v>
      </c>
      <c r="C40" s="6">
        <v>1679772</v>
      </c>
      <c r="D40" s="54">
        <v>0.39917087432714315</v>
      </c>
      <c r="E40" s="6">
        <v>1252703</v>
      </c>
      <c r="F40" s="54">
        <v>0.39917087432714321</v>
      </c>
      <c r="G40" s="6">
        <v>536873</v>
      </c>
      <c r="H40" s="14">
        <v>3469348</v>
      </c>
      <c r="J40" s="101"/>
      <c r="L40" s="92"/>
      <c r="M40" s="122"/>
    </row>
    <row r="41" spans="2:13" x14ac:dyDescent="0.25">
      <c r="B41" s="29" t="s">
        <v>84</v>
      </c>
      <c r="C41" s="6">
        <v>2869324</v>
      </c>
      <c r="D41" s="54">
        <v>0.52695146932802084</v>
      </c>
      <c r="E41" s="6">
        <v>1653712</v>
      </c>
      <c r="F41" s="54">
        <v>0.52695146932802084</v>
      </c>
      <c r="G41" s="6">
        <v>708734</v>
      </c>
      <c r="H41" s="14">
        <v>5231770</v>
      </c>
      <c r="J41" s="101"/>
      <c r="L41" s="92"/>
      <c r="M41" s="122"/>
    </row>
    <row r="42" spans="2:13" x14ac:dyDescent="0.25">
      <c r="B42" s="29" t="s">
        <v>85</v>
      </c>
      <c r="C42" s="6">
        <v>13492746</v>
      </c>
      <c r="D42" s="54">
        <v>2.5927770709917453</v>
      </c>
      <c r="E42" s="6">
        <v>8136813</v>
      </c>
      <c r="F42" s="54">
        <v>2.5927770709917457</v>
      </c>
      <c r="G42" s="6">
        <v>3487206</v>
      </c>
      <c r="H42" s="14">
        <v>25116765</v>
      </c>
      <c r="J42" s="101"/>
      <c r="L42" s="92"/>
      <c r="M42" s="122"/>
    </row>
    <row r="43" spans="2:13" x14ac:dyDescent="0.25">
      <c r="B43" s="29" t="s">
        <v>86</v>
      </c>
      <c r="C43" s="6">
        <v>2846237</v>
      </c>
      <c r="D43" s="54">
        <v>0.53319399004959933</v>
      </c>
      <c r="E43" s="6">
        <v>1673302</v>
      </c>
      <c r="F43" s="54">
        <v>0.53319399004959933</v>
      </c>
      <c r="G43" s="6">
        <v>717130</v>
      </c>
      <c r="H43" s="14">
        <v>5236669</v>
      </c>
      <c r="J43" s="101"/>
      <c r="L43" s="92"/>
      <c r="M43" s="122"/>
    </row>
    <row r="44" spans="2:13" x14ac:dyDescent="0.25">
      <c r="B44" s="29" t="s">
        <v>87</v>
      </c>
      <c r="C44" s="6">
        <v>8535201</v>
      </c>
      <c r="D44" s="54">
        <v>1.4271857591398391</v>
      </c>
      <c r="E44" s="6">
        <v>4478882</v>
      </c>
      <c r="F44" s="54">
        <v>1.4271857591398394</v>
      </c>
      <c r="G44" s="6">
        <v>1919521</v>
      </c>
      <c r="H44" s="14">
        <v>14933604</v>
      </c>
      <c r="J44" s="101"/>
      <c r="L44" s="92"/>
      <c r="M44" s="122"/>
    </row>
    <row r="45" spans="2:13" x14ac:dyDescent="0.25">
      <c r="B45" s="29" t="s">
        <v>88</v>
      </c>
      <c r="C45" s="6">
        <v>4404870</v>
      </c>
      <c r="D45" s="54">
        <v>0.71158118137263127</v>
      </c>
      <c r="E45" s="6">
        <v>2233128</v>
      </c>
      <c r="F45" s="54">
        <v>0.71158118137263138</v>
      </c>
      <c r="G45" s="6">
        <v>957055</v>
      </c>
      <c r="H45" s="14">
        <v>7595053</v>
      </c>
      <c r="J45" s="101"/>
      <c r="L45" s="92"/>
      <c r="M45" s="122"/>
    </row>
    <row r="46" spans="2:13" x14ac:dyDescent="0.25">
      <c r="B46" s="29" t="s">
        <v>89</v>
      </c>
      <c r="C46" s="6">
        <v>6946593</v>
      </c>
      <c r="D46" s="54">
        <v>1.1733003055727265</v>
      </c>
      <c r="E46" s="6">
        <v>3682123</v>
      </c>
      <c r="F46" s="54">
        <v>1.1733003055727267</v>
      </c>
      <c r="G46" s="6">
        <v>1578053</v>
      </c>
      <c r="H46" s="14">
        <v>12206769</v>
      </c>
      <c r="J46" s="101"/>
      <c r="L46" s="92"/>
      <c r="M46" s="122"/>
    </row>
    <row r="47" spans="2:13" x14ac:dyDescent="0.25">
      <c r="B47" s="29" t="s">
        <v>90</v>
      </c>
      <c r="C47" s="6">
        <v>3200471</v>
      </c>
      <c r="D47" s="54">
        <v>0.62522860960134363</v>
      </c>
      <c r="E47" s="6">
        <v>1962131</v>
      </c>
      <c r="F47" s="54">
        <v>0.62522860960134374</v>
      </c>
      <c r="G47" s="6">
        <v>840913</v>
      </c>
      <c r="H47" s="14">
        <v>6003515</v>
      </c>
      <c r="J47" s="101"/>
      <c r="L47" s="92"/>
      <c r="M47" s="122"/>
    </row>
    <row r="48" spans="2:13" x14ac:dyDescent="0.25">
      <c r="B48" s="29" t="s">
        <v>91</v>
      </c>
      <c r="C48" s="6">
        <v>6520009</v>
      </c>
      <c r="D48" s="54">
        <v>1.2827539089313031</v>
      </c>
      <c r="E48" s="6">
        <v>4025617</v>
      </c>
      <c r="F48" s="54">
        <v>1.2827539089313034</v>
      </c>
      <c r="G48" s="6">
        <v>1725265</v>
      </c>
      <c r="H48" s="14">
        <v>12270891</v>
      </c>
      <c r="J48" s="101"/>
      <c r="L48" s="92"/>
      <c r="M48" s="122"/>
    </row>
    <row r="49" spans="2:13" ht="15.75" thickBot="1" x14ac:dyDescent="0.3">
      <c r="B49" s="30" t="s">
        <v>92</v>
      </c>
      <c r="C49" s="6">
        <v>8450394</v>
      </c>
      <c r="D49" s="54">
        <v>1.5093758675231834</v>
      </c>
      <c r="E49" s="6">
        <v>4736817</v>
      </c>
      <c r="F49" s="54">
        <v>1.5093758675231836</v>
      </c>
      <c r="G49" s="6">
        <v>2030064</v>
      </c>
      <c r="H49" s="14">
        <v>15217275</v>
      </c>
      <c r="J49" s="101"/>
      <c r="L49" s="92"/>
      <c r="M49" s="122"/>
    </row>
    <row r="50" spans="2:13" ht="16.5" thickTop="1" thickBot="1" x14ac:dyDescent="0.3">
      <c r="B50" s="219" t="s">
        <v>51</v>
      </c>
      <c r="C50" s="220">
        <v>467230459</v>
      </c>
      <c r="D50" s="221">
        <v>99.999999999999986</v>
      </c>
      <c r="E50" s="220">
        <v>313826169</v>
      </c>
      <c r="F50" s="221">
        <v>100</v>
      </c>
      <c r="G50" s="220">
        <v>134496933</v>
      </c>
      <c r="H50" s="220">
        <v>915553561</v>
      </c>
      <c r="J50" s="101"/>
      <c r="L50" s="122"/>
      <c r="M50" s="122"/>
    </row>
    <row r="51" spans="2:13" ht="15.75" thickTop="1" x14ac:dyDescent="0.25"/>
    <row r="52" spans="2:13" x14ac:dyDescent="0.25">
      <c r="G52" s="101"/>
    </row>
    <row r="53" spans="2:13" x14ac:dyDescent="0.25">
      <c r="F53" s="101"/>
    </row>
  </sheetData>
  <mergeCells count="7">
    <mergeCell ref="B7:B10"/>
    <mergeCell ref="B1:H1"/>
    <mergeCell ref="B2:H2"/>
    <mergeCell ref="B3:H3"/>
    <mergeCell ref="B4:H4"/>
    <mergeCell ref="B5:H5"/>
    <mergeCell ref="D7:G7"/>
  </mergeCells>
  <pageMargins left="0.46" right="0.25" top="0.41" bottom="0.42" header="0.31496062992125984" footer="0.31496062992125984"/>
  <pageSetup scale="4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D3:W141"/>
  <sheetViews>
    <sheetView topLeftCell="D1" workbookViewId="0">
      <selection activeCell="D2" sqref="D2"/>
    </sheetView>
  </sheetViews>
  <sheetFormatPr baseColWidth="10" defaultRowHeight="15" x14ac:dyDescent="0.25"/>
  <cols>
    <col min="4" max="4" width="23.5703125" bestFit="1" customWidth="1"/>
    <col min="5" max="12" width="12.42578125" customWidth="1"/>
    <col min="13" max="13" width="14.42578125" customWidth="1"/>
    <col min="14" max="14" width="12.42578125" customWidth="1"/>
    <col min="15" max="16" width="9.85546875" bestFit="1" customWidth="1"/>
    <col min="17" max="18" width="9.7109375" customWidth="1"/>
    <col min="19" max="19" width="10.140625" customWidth="1"/>
    <col min="20" max="20" width="10.42578125" customWidth="1"/>
    <col min="21" max="21" width="11.7109375" bestFit="1" customWidth="1"/>
    <col min="22" max="22" width="12.140625" customWidth="1"/>
    <col min="23" max="23" width="13.85546875" customWidth="1"/>
  </cols>
  <sheetData>
    <row r="3" spans="4:23" ht="15.75" x14ac:dyDescent="0.25">
      <c r="D3" s="297" t="s">
        <v>256</v>
      </c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7"/>
      <c r="P3" s="297"/>
      <c r="Q3" s="297"/>
      <c r="R3" s="297"/>
      <c r="S3" s="297"/>
      <c r="T3" s="297"/>
      <c r="U3" s="297"/>
      <c r="V3" s="297"/>
      <c r="W3" s="297"/>
    </row>
    <row r="5" spans="4:23" ht="44.25" customHeight="1" x14ac:dyDescent="0.25">
      <c r="D5" s="165" t="s">
        <v>52</v>
      </c>
      <c r="E5" s="167">
        <v>41275</v>
      </c>
      <c r="F5" s="167">
        <v>41306</v>
      </c>
      <c r="G5" s="167">
        <v>41334</v>
      </c>
      <c r="H5" s="167">
        <v>41365</v>
      </c>
      <c r="I5" s="167">
        <v>41395</v>
      </c>
      <c r="J5" s="167">
        <v>41426</v>
      </c>
      <c r="K5" s="167">
        <v>41456</v>
      </c>
      <c r="L5" s="167">
        <v>41487</v>
      </c>
      <c r="M5" s="167">
        <v>41518</v>
      </c>
      <c r="N5" s="167">
        <v>41548</v>
      </c>
      <c r="O5" s="167">
        <v>41579</v>
      </c>
      <c r="P5" s="167">
        <v>41609</v>
      </c>
      <c r="Q5" s="166" t="s">
        <v>253</v>
      </c>
      <c r="R5" s="166" t="s">
        <v>249</v>
      </c>
      <c r="S5" s="166" t="s">
        <v>254</v>
      </c>
      <c r="T5" s="169" t="s">
        <v>250</v>
      </c>
      <c r="U5" s="170" t="s">
        <v>251</v>
      </c>
      <c r="V5" s="171" t="s">
        <v>252</v>
      </c>
      <c r="W5" s="172" t="s">
        <v>255</v>
      </c>
    </row>
    <row r="6" spans="4:23" x14ac:dyDescent="0.25">
      <c r="D6" s="164" t="s">
        <v>12</v>
      </c>
      <c r="E6" s="168">
        <v>824140.02377350803</v>
      </c>
      <c r="F6" s="168">
        <v>912150.23795780959</v>
      </c>
      <c r="G6" s="168">
        <v>863586.55143371155</v>
      </c>
      <c r="H6" s="168">
        <v>825909.34008593252</v>
      </c>
      <c r="I6" s="168">
        <v>842384.78393904853</v>
      </c>
      <c r="J6" s="168">
        <v>838159.61699721299</v>
      </c>
      <c r="K6" s="168">
        <v>858096.93613704806</v>
      </c>
      <c r="L6" s="168">
        <v>850753.00876705989</v>
      </c>
      <c r="M6" s="168">
        <v>856155.70857889229</v>
      </c>
      <c r="N6" s="168">
        <v>859990.22976707597</v>
      </c>
      <c r="O6" s="168">
        <v>787878.76549513882</v>
      </c>
      <c r="P6" s="168">
        <v>847779.51868452865</v>
      </c>
      <c r="Q6" s="168">
        <v>18693.877600639316</v>
      </c>
      <c r="R6" s="168">
        <v>26913.337642404393</v>
      </c>
      <c r="S6" s="168">
        <v>62001.290242585506</v>
      </c>
      <c r="T6" s="168">
        <v>20662.909248412667</v>
      </c>
      <c r="U6" s="168">
        <v>10295256.136351012</v>
      </c>
      <c r="V6" s="168">
        <v>857938</v>
      </c>
      <c r="W6" s="168">
        <f>+V6*4</f>
        <v>3431752</v>
      </c>
    </row>
    <row r="7" spans="4:23" x14ac:dyDescent="0.25">
      <c r="D7" s="143" t="s">
        <v>13</v>
      </c>
      <c r="E7" s="168">
        <v>174872.28540318142</v>
      </c>
      <c r="F7" s="168">
        <v>184704.65866128783</v>
      </c>
      <c r="G7" s="168">
        <v>184518.79436863688</v>
      </c>
      <c r="H7" s="168">
        <v>174697.96846480641</v>
      </c>
      <c r="I7" s="168">
        <v>170365.38873446867</v>
      </c>
      <c r="J7" s="168">
        <v>177812.92049508268</v>
      </c>
      <c r="K7" s="168">
        <v>182915.29124555585</v>
      </c>
      <c r="L7" s="168">
        <v>178235.69349300701</v>
      </c>
      <c r="M7" s="168">
        <v>179267.20533588488</v>
      </c>
      <c r="N7" s="168">
        <v>180377.48635200391</v>
      </c>
      <c r="O7" s="168">
        <v>158563.26757140009</v>
      </c>
      <c r="P7" s="168">
        <v>175742.02391326681</v>
      </c>
      <c r="Q7" s="168">
        <v>-3244.5219333694968</v>
      </c>
      <c r="R7" s="168">
        <v>10659.507112767429</v>
      </c>
      <c r="S7" s="168">
        <v>14311.765353065712</v>
      </c>
      <c r="T7" s="168">
        <v>-7009.6049573698292</v>
      </c>
      <c r="U7" s="168">
        <v>2136790.129613677</v>
      </c>
      <c r="V7" s="168">
        <v>178066</v>
      </c>
      <c r="W7" s="168">
        <f t="shared" ref="W7:W44" si="0">+V7*4</f>
        <v>712264</v>
      </c>
    </row>
    <row r="8" spans="4:23" x14ac:dyDescent="0.25">
      <c r="D8" s="143" t="s">
        <v>14</v>
      </c>
      <c r="E8" s="168">
        <v>184500.38301228324</v>
      </c>
      <c r="F8" s="168">
        <v>196797.08875389106</v>
      </c>
      <c r="G8" s="168">
        <v>194484.29009537873</v>
      </c>
      <c r="H8" s="168">
        <v>184168.6172651489</v>
      </c>
      <c r="I8" s="168">
        <v>181430.34851610032</v>
      </c>
      <c r="J8" s="168">
        <v>187425.13795619505</v>
      </c>
      <c r="K8" s="168">
        <v>192643.24233286973</v>
      </c>
      <c r="L8" s="168">
        <v>188716.16255105328</v>
      </c>
      <c r="M8" s="168">
        <v>189688.84741809432</v>
      </c>
      <c r="N8" s="168">
        <v>190979.8472412074</v>
      </c>
      <c r="O8" s="168">
        <v>169713.08281290918</v>
      </c>
      <c r="P8" s="168">
        <v>186713.65746543836</v>
      </c>
      <c r="Q8" s="168">
        <v>-1979.2954325876835</v>
      </c>
      <c r="R8" s="168">
        <v>10417.185425453332</v>
      </c>
      <c r="S8" s="168">
        <v>14900.819867913935</v>
      </c>
      <c r="T8" s="168">
        <v>-4430.1211795266636</v>
      </c>
      <c r="U8" s="168">
        <v>2266169.2941018227</v>
      </c>
      <c r="V8" s="168">
        <v>188847</v>
      </c>
      <c r="W8" s="168">
        <f t="shared" si="0"/>
        <v>755388</v>
      </c>
    </row>
    <row r="9" spans="4:23" x14ac:dyDescent="0.25">
      <c r="D9" s="143" t="s">
        <v>15</v>
      </c>
      <c r="E9" s="168">
        <v>848229.42087397876</v>
      </c>
      <c r="F9" s="168">
        <v>930685.30971566832</v>
      </c>
      <c r="G9" s="168">
        <v>889094.08559985715</v>
      </c>
      <c r="H9" s="168">
        <v>846921.7512953945</v>
      </c>
      <c r="I9" s="168">
        <v>857374.62132948765</v>
      </c>
      <c r="J9" s="168">
        <v>860374.76521935535</v>
      </c>
      <c r="K9" s="168">
        <v>881724.50957099488</v>
      </c>
      <c r="L9" s="168">
        <v>873233.59594584769</v>
      </c>
      <c r="M9" s="168">
        <v>877887.55523129832</v>
      </c>
      <c r="N9" s="168">
        <v>883048.11767549627</v>
      </c>
      <c r="O9" s="168">
        <v>805160.80958887527</v>
      </c>
      <c r="P9" s="168">
        <v>869571.57045621949</v>
      </c>
      <c r="Q9" s="168">
        <v>9938.4270447072267</v>
      </c>
      <c r="R9" s="168">
        <v>33478.789858813812</v>
      </c>
      <c r="S9" s="168">
        <v>65674.198493402146</v>
      </c>
      <c r="T9" s="168">
        <v>14431.007952097167</v>
      </c>
      <c r="U9" s="168">
        <v>10546828.535851493</v>
      </c>
      <c r="V9" s="168">
        <v>878902</v>
      </c>
      <c r="W9" s="168">
        <f t="shared" si="0"/>
        <v>3515608</v>
      </c>
    </row>
    <row r="10" spans="4:23" x14ac:dyDescent="0.25">
      <c r="D10" s="143" t="s">
        <v>16</v>
      </c>
      <c r="E10" s="168">
        <v>12280331.107437739</v>
      </c>
      <c r="F10" s="168">
        <v>13106858.89721805</v>
      </c>
      <c r="G10" s="168">
        <v>12902599.639538042</v>
      </c>
      <c r="H10" s="168">
        <v>12046837.857682919</v>
      </c>
      <c r="I10" s="168">
        <v>11943495.291729404</v>
      </c>
      <c r="J10" s="168">
        <v>12314893.290839933</v>
      </c>
      <c r="K10" s="168">
        <v>12665419.610133432</v>
      </c>
      <c r="L10" s="168">
        <v>12583556.144449804</v>
      </c>
      <c r="M10" s="168">
        <v>12561232.647702923</v>
      </c>
      <c r="N10" s="168">
        <v>12715417.673245266</v>
      </c>
      <c r="O10" s="168">
        <v>11479717.837071866</v>
      </c>
      <c r="P10" s="168">
        <v>12503402.047394089</v>
      </c>
      <c r="Q10" s="168">
        <v>-323118.91729335859</v>
      </c>
      <c r="R10" s="168">
        <v>797832.29578734213</v>
      </c>
      <c r="S10" s="168">
        <v>1060778.1883382024</v>
      </c>
      <c r="T10" s="168">
        <v>2125.4071086711629</v>
      </c>
      <c r="U10" s="168">
        <v>150641379.01838428</v>
      </c>
      <c r="V10" s="168">
        <v>12553449</v>
      </c>
      <c r="W10" s="168">
        <f t="shared" si="0"/>
        <v>50213796</v>
      </c>
    </row>
    <row r="11" spans="4:23" x14ac:dyDescent="0.25">
      <c r="D11" s="143" t="s">
        <v>17</v>
      </c>
      <c r="E11" s="168">
        <v>314482.9816338112</v>
      </c>
      <c r="F11" s="168">
        <v>346757.44061387732</v>
      </c>
      <c r="G11" s="168">
        <v>330704.62602632324</v>
      </c>
      <c r="H11" s="168">
        <v>315814.47915277147</v>
      </c>
      <c r="I11" s="168">
        <v>321304.64449784812</v>
      </c>
      <c r="J11" s="168">
        <v>320916.52417646593</v>
      </c>
      <c r="K11" s="168">
        <v>328716.68473987677</v>
      </c>
      <c r="L11" s="168">
        <v>325218.02386530326</v>
      </c>
      <c r="M11" s="168">
        <v>327241.75879863766</v>
      </c>
      <c r="N11" s="168">
        <v>328439.63099083561</v>
      </c>
      <c r="O11" s="168">
        <v>299155.79932144238</v>
      </c>
      <c r="P11" s="168">
        <v>323069.31610410591</v>
      </c>
      <c r="Q11" s="168">
        <v>7600.8131066760434</v>
      </c>
      <c r="R11" s="168">
        <v>10810.953277915978</v>
      </c>
      <c r="S11" s="168">
        <v>23682.07629646641</v>
      </c>
      <c r="T11" s="168">
        <v>5610.23525164698</v>
      </c>
      <c r="U11" s="168">
        <v>3929525.9878540044</v>
      </c>
      <c r="V11" s="168">
        <v>327460</v>
      </c>
      <c r="W11" s="168">
        <f t="shared" si="0"/>
        <v>1309840</v>
      </c>
    </row>
    <row r="12" spans="4:23" x14ac:dyDescent="0.25">
      <c r="D12" s="143" t="s">
        <v>18</v>
      </c>
      <c r="E12" s="168">
        <v>6934821.8037795341</v>
      </c>
      <c r="F12" s="168">
        <v>7365599.4304821342</v>
      </c>
      <c r="G12" s="168">
        <v>7262434.958785696</v>
      </c>
      <c r="H12" s="168">
        <v>6756876.5375903286</v>
      </c>
      <c r="I12" s="168">
        <v>6668375.9490959654</v>
      </c>
      <c r="J12" s="168">
        <v>6908894.5053440211</v>
      </c>
      <c r="K12" s="168">
        <v>7109727.4454668844</v>
      </c>
      <c r="L12" s="168">
        <v>7076000.6103071384</v>
      </c>
      <c r="M12" s="168">
        <v>7055185.3053302784</v>
      </c>
      <c r="N12" s="168">
        <v>7162033.820324555</v>
      </c>
      <c r="O12" s="168">
        <v>6481599.6953397626</v>
      </c>
      <c r="P12" s="168">
        <v>7054589.8329618145</v>
      </c>
      <c r="Q12" s="168">
        <v>-267160.90665030084</v>
      </c>
      <c r="R12" s="168">
        <v>488620.30343871057</v>
      </c>
      <c r="S12" s="168">
        <v>614238.21608238178</v>
      </c>
      <c r="T12" s="168">
        <v>7641.9021949482194</v>
      </c>
      <c r="U12" s="168">
        <v>84679479.409873843</v>
      </c>
      <c r="V12" s="168">
        <v>7056623</v>
      </c>
      <c r="W12" s="168">
        <f t="shared" si="0"/>
        <v>28226492</v>
      </c>
    </row>
    <row r="13" spans="4:23" x14ac:dyDescent="0.25">
      <c r="D13" s="143" t="s">
        <v>19</v>
      </c>
      <c r="E13" s="168">
        <v>826637.61114395934</v>
      </c>
      <c r="F13" s="168">
        <v>899491.0142960127</v>
      </c>
      <c r="G13" s="168">
        <v>866076.20219087484</v>
      </c>
      <c r="H13" s="168">
        <v>820535.35861566104</v>
      </c>
      <c r="I13" s="168">
        <v>825069.89626283559</v>
      </c>
      <c r="J13" s="168">
        <v>834681.27641197282</v>
      </c>
      <c r="K13" s="168">
        <v>856271.04278565431</v>
      </c>
      <c r="L13" s="168">
        <v>848697.75903581455</v>
      </c>
      <c r="M13" s="168">
        <v>851696.5703187352</v>
      </c>
      <c r="N13" s="168">
        <v>858680.83088582335</v>
      </c>
      <c r="O13" s="168">
        <v>781278.43022242188</v>
      </c>
      <c r="P13" s="168">
        <v>845611.62082280079</v>
      </c>
      <c r="Q13" s="168">
        <v>-971.23062265143017</v>
      </c>
      <c r="R13" s="168">
        <v>39044.446991243902</v>
      </c>
      <c r="S13" s="168">
        <v>66221.899810658622</v>
      </c>
      <c r="T13" s="168">
        <v>10187.59182484431</v>
      </c>
      <c r="U13" s="168">
        <v>10229210.320996663</v>
      </c>
      <c r="V13" s="168">
        <v>852434</v>
      </c>
      <c r="W13" s="168">
        <f t="shared" si="0"/>
        <v>3409736</v>
      </c>
    </row>
    <row r="14" spans="4:23" x14ac:dyDescent="0.25">
      <c r="D14" s="143" t="s">
        <v>20</v>
      </c>
      <c r="E14" s="168">
        <v>310376.03297161107</v>
      </c>
      <c r="F14" s="168">
        <v>338486.57134236104</v>
      </c>
      <c r="G14" s="168">
        <v>324909.28805582429</v>
      </c>
      <c r="H14" s="168">
        <v>310233.10861047893</v>
      </c>
      <c r="I14" s="168">
        <v>311567.4046592465</v>
      </c>
      <c r="J14" s="168">
        <v>314695.83299957507</v>
      </c>
      <c r="K14" s="168">
        <v>322612.79946259421</v>
      </c>
      <c r="L14" s="168">
        <v>317891.45608109515</v>
      </c>
      <c r="M14" s="168">
        <v>320285.44820782857</v>
      </c>
      <c r="N14" s="168">
        <v>322381.05601764569</v>
      </c>
      <c r="O14" s="168">
        <v>292442.524519581</v>
      </c>
      <c r="P14" s="168">
        <v>317171.35252746474</v>
      </c>
      <c r="Q14" s="168">
        <v>1903.8494325144902</v>
      </c>
      <c r="R14" s="168">
        <v>13041.041866068106</v>
      </c>
      <c r="S14" s="168">
        <v>23921.673345533763</v>
      </c>
      <c r="T14" s="168">
        <v>1941.6948852576102</v>
      </c>
      <c r="U14" s="168">
        <v>3843861.1349846805</v>
      </c>
      <c r="V14" s="168">
        <v>320322</v>
      </c>
      <c r="W14" s="168">
        <f t="shared" si="0"/>
        <v>1281288</v>
      </c>
    </row>
    <row r="15" spans="4:23" x14ac:dyDescent="0.25">
      <c r="D15" s="143" t="s">
        <v>21</v>
      </c>
      <c r="E15" s="168">
        <v>182780.35918568826</v>
      </c>
      <c r="F15" s="168">
        <v>194878.96866435921</v>
      </c>
      <c r="G15" s="168">
        <v>192659.60374699818</v>
      </c>
      <c r="H15" s="168">
        <v>182871.8195992774</v>
      </c>
      <c r="I15" s="168">
        <v>179972.47233692306</v>
      </c>
      <c r="J15" s="168">
        <v>186073.26584322879</v>
      </c>
      <c r="K15" s="168">
        <v>191221.61305834498</v>
      </c>
      <c r="L15" s="168">
        <v>186788.14173242723</v>
      </c>
      <c r="M15" s="168">
        <v>187988.38518854533</v>
      </c>
      <c r="N15" s="168">
        <v>189086.77923322699</v>
      </c>
      <c r="O15" s="168">
        <v>167551.09904464119</v>
      </c>
      <c r="P15" s="168">
        <v>184653.31205188911</v>
      </c>
      <c r="Q15" s="168">
        <v>-1531.3240719781998</v>
      </c>
      <c r="R15" s="168">
        <v>10049.090338941674</v>
      </c>
      <c r="S15" s="168">
        <v>14641.259774506212</v>
      </c>
      <c r="T15" s="168">
        <v>-5151.1550066353029</v>
      </c>
      <c r="U15" s="168">
        <v>2244533.6907203835</v>
      </c>
      <c r="V15" s="168">
        <v>187044</v>
      </c>
      <c r="W15" s="168">
        <f t="shared" si="0"/>
        <v>748176</v>
      </c>
    </row>
    <row r="16" spans="4:23" x14ac:dyDescent="0.25">
      <c r="D16" s="143" t="s">
        <v>22</v>
      </c>
      <c r="E16" s="168">
        <v>207202.39656720261</v>
      </c>
      <c r="F16" s="168">
        <v>225110.55965272282</v>
      </c>
      <c r="G16" s="168">
        <v>218605.58436096614</v>
      </c>
      <c r="H16" s="168">
        <v>208927.769614855</v>
      </c>
      <c r="I16" s="168">
        <v>209557.09853507756</v>
      </c>
      <c r="J16" s="168">
        <v>212632.6229219778</v>
      </c>
      <c r="K16" s="168">
        <v>218091.72291396497</v>
      </c>
      <c r="L16" s="168">
        <v>213417.61108876171</v>
      </c>
      <c r="M16" s="168">
        <v>215194.70981308952</v>
      </c>
      <c r="N16" s="168">
        <v>215687.16227740832</v>
      </c>
      <c r="O16" s="168">
        <v>192923.5245857535</v>
      </c>
      <c r="P16" s="168">
        <v>210911.01893292839</v>
      </c>
      <c r="Q16" s="168">
        <v>4053.2786472445614</v>
      </c>
      <c r="R16" s="168">
        <v>8271.540100567172</v>
      </c>
      <c r="S16" s="168">
        <v>15714.251285465165</v>
      </c>
      <c r="T16" s="168">
        <v>-2131.5837984952582</v>
      </c>
      <c r="U16" s="168">
        <v>2574169.2674994902</v>
      </c>
      <c r="V16" s="168">
        <v>214514</v>
      </c>
      <c r="W16" s="168">
        <f t="shared" si="0"/>
        <v>858056</v>
      </c>
    </row>
    <row r="17" spans="4:23" x14ac:dyDescent="0.25">
      <c r="D17" s="143" t="s">
        <v>23</v>
      </c>
      <c r="E17" s="168">
        <v>2883730.8994075381</v>
      </c>
      <c r="F17" s="168">
        <v>3046135.5187378791</v>
      </c>
      <c r="G17" s="168">
        <v>3020710.8884558901</v>
      </c>
      <c r="H17" s="168">
        <v>2794118.7137245997</v>
      </c>
      <c r="I17" s="168">
        <v>2747639.4988158904</v>
      </c>
      <c r="J17" s="168">
        <v>2862134.0404430488</v>
      </c>
      <c r="K17" s="168">
        <v>2947691.7645833008</v>
      </c>
      <c r="L17" s="168">
        <v>2940983.9789532297</v>
      </c>
      <c r="M17" s="168">
        <v>2925437.4323424399</v>
      </c>
      <c r="N17" s="168">
        <v>2975503.0732801263</v>
      </c>
      <c r="O17" s="168">
        <v>2692560.353434979</v>
      </c>
      <c r="P17" s="168">
        <v>2932155.6125041423</v>
      </c>
      <c r="Q17" s="168">
        <v>-137906.67350703268</v>
      </c>
      <c r="R17" s="168">
        <v>220858.23562499916</v>
      </c>
      <c r="S17" s="168">
        <v>262344.62616814324</v>
      </c>
      <c r="T17" s="168">
        <v>1536.0840316271097</v>
      </c>
      <c r="U17" s="168">
        <v>35115634.047000803</v>
      </c>
      <c r="V17" s="168">
        <v>2926303</v>
      </c>
      <c r="W17" s="168">
        <f t="shared" si="0"/>
        <v>11705212</v>
      </c>
    </row>
    <row r="18" spans="4:23" x14ac:dyDescent="0.25">
      <c r="D18" s="143" t="s">
        <v>24</v>
      </c>
      <c r="E18" s="168">
        <v>604192.04325529072</v>
      </c>
      <c r="F18" s="168">
        <v>657530.07274365076</v>
      </c>
      <c r="G18" s="168">
        <v>633421.81135647418</v>
      </c>
      <c r="H18" s="168">
        <v>597501.41434952139</v>
      </c>
      <c r="I18" s="168">
        <v>601950.35140123765</v>
      </c>
      <c r="J18" s="168">
        <v>608687.91066746064</v>
      </c>
      <c r="K18" s="168">
        <v>624574.14572862571</v>
      </c>
      <c r="L18" s="168">
        <v>621607.24240610586</v>
      </c>
      <c r="M18" s="168">
        <v>622389.2920312701</v>
      </c>
      <c r="N18" s="168">
        <v>628229.6604852085</v>
      </c>
      <c r="O18" s="168">
        <v>573499.83992445841</v>
      </c>
      <c r="P18" s="168">
        <v>619432.17831751122</v>
      </c>
      <c r="Q18" s="168">
        <v>-2400.5541678190184</v>
      </c>
      <c r="R18" s="168">
        <v>30046.269127797386</v>
      </c>
      <c r="S18" s="168">
        <v>49193.836864894627</v>
      </c>
      <c r="T18" s="168">
        <v>10757.485489129755</v>
      </c>
      <c r="U18" s="168">
        <v>7480612.9999808175</v>
      </c>
      <c r="V18" s="168">
        <v>623384</v>
      </c>
      <c r="W18" s="168">
        <f t="shared" si="0"/>
        <v>2493536</v>
      </c>
    </row>
    <row r="19" spans="4:23" x14ac:dyDescent="0.25">
      <c r="D19" s="143" t="s">
        <v>25</v>
      </c>
      <c r="E19" s="168">
        <v>718592.64635727729</v>
      </c>
      <c r="F19" s="168">
        <v>767182.29003122484</v>
      </c>
      <c r="G19" s="168">
        <v>754485.01909892296</v>
      </c>
      <c r="H19" s="168">
        <v>703141.85076750047</v>
      </c>
      <c r="I19" s="168">
        <v>697562.49084288976</v>
      </c>
      <c r="J19" s="168">
        <v>718935.67885406257</v>
      </c>
      <c r="K19" s="168">
        <v>739454.90744017961</v>
      </c>
      <c r="L19" s="168">
        <v>736381.89355790592</v>
      </c>
      <c r="M19" s="168">
        <v>734365.45937457355</v>
      </c>
      <c r="N19" s="168">
        <v>744171.71362593281</v>
      </c>
      <c r="O19" s="168">
        <v>673814.70894775318</v>
      </c>
      <c r="P19" s="168">
        <v>732680.11503078567</v>
      </c>
      <c r="Q19" s="168">
        <v>-20854.16849374073</v>
      </c>
      <c r="R19" s="168">
        <v>47670.385392996061</v>
      </c>
      <c r="S19" s="168">
        <v>62522.815314043197</v>
      </c>
      <c r="T19" s="168">
        <v>2787.7261316616487</v>
      </c>
      <c r="U19" s="168">
        <v>8812895.5322739687</v>
      </c>
      <c r="V19" s="168">
        <v>734408</v>
      </c>
      <c r="W19" s="168">
        <f t="shared" si="0"/>
        <v>2937632</v>
      </c>
    </row>
    <row r="20" spans="4:23" x14ac:dyDescent="0.25">
      <c r="D20" s="143" t="s">
        <v>26</v>
      </c>
      <c r="E20" s="168">
        <v>348118.33053356624</v>
      </c>
      <c r="F20" s="168">
        <v>378414.37058791879</v>
      </c>
      <c r="G20" s="168">
        <v>364598.6555646456</v>
      </c>
      <c r="H20" s="168">
        <v>346801.89798626705</v>
      </c>
      <c r="I20" s="168">
        <v>347658.57116369857</v>
      </c>
      <c r="J20" s="168">
        <v>352181.33370902186</v>
      </c>
      <c r="K20" s="168">
        <v>361237.00220939529</v>
      </c>
      <c r="L20" s="168">
        <v>356593.3391423765</v>
      </c>
      <c r="M20" s="168">
        <v>358679.3603685947</v>
      </c>
      <c r="N20" s="168">
        <v>361372.05912563193</v>
      </c>
      <c r="O20" s="168">
        <v>327692.19723469141</v>
      </c>
      <c r="P20" s="168">
        <v>355538.80818547285</v>
      </c>
      <c r="Q20" s="168">
        <v>150.52986981870163</v>
      </c>
      <c r="R20" s="168">
        <v>15938.784932953025</v>
      </c>
      <c r="S20" s="168">
        <v>27399.991759658806</v>
      </c>
      <c r="T20" s="168">
        <v>2112.3760479773428</v>
      </c>
      <c r="U20" s="168">
        <v>4304487.6084216889</v>
      </c>
      <c r="V20" s="168">
        <v>358707</v>
      </c>
      <c r="W20" s="168">
        <f t="shared" si="0"/>
        <v>1434828</v>
      </c>
    </row>
    <row r="21" spans="4:23" x14ac:dyDescent="0.25">
      <c r="D21" s="143" t="s">
        <v>27</v>
      </c>
      <c r="E21" s="168">
        <v>485490.6275501232</v>
      </c>
      <c r="F21" s="168">
        <v>532261.87258410605</v>
      </c>
      <c r="G21" s="168">
        <v>509104.92391908454</v>
      </c>
      <c r="H21" s="168">
        <v>484751.67870298197</v>
      </c>
      <c r="I21" s="168">
        <v>490400.91654237738</v>
      </c>
      <c r="J21" s="168">
        <v>492507.43094314571</v>
      </c>
      <c r="K21" s="168">
        <v>504779.07070875599</v>
      </c>
      <c r="L21" s="168">
        <v>499851.30060554028</v>
      </c>
      <c r="M21" s="168">
        <v>502485.33181716606</v>
      </c>
      <c r="N21" s="168">
        <v>505509.09571742371</v>
      </c>
      <c r="O21" s="168">
        <v>460660.26995718846</v>
      </c>
      <c r="P21" s="168">
        <v>497745.22746629862</v>
      </c>
      <c r="Q21" s="168">
        <v>5472.4461511374157</v>
      </c>
      <c r="R21" s="168">
        <v>19485.366804861096</v>
      </c>
      <c r="S21" s="168">
        <v>37605.63717733755</v>
      </c>
      <c r="T21" s="168">
        <v>7789.8481644632247</v>
      </c>
      <c r="U21" s="168">
        <v>6035901.044811992</v>
      </c>
      <c r="V21" s="168">
        <v>502992</v>
      </c>
      <c r="W21" s="168">
        <f t="shared" si="0"/>
        <v>2011968</v>
      </c>
    </row>
    <row r="22" spans="4:23" x14ac:dyDescent="0.25">
      <c r="D22" s="143" t="s">
        <v>28</v>
      </c>
      <c r="E22" s="168">
        <v>302676.21054441627</v>
      </c>
      <c r="F22" s="168">
        <v>333107.37155348179</v>
      </c>
      <c r="G22" s="168">
        <v>317422.40362852521</v>
      </c>
      <c r="H22" s="168">
        <v>303641.90979905328</v>
      </c>
      <c r="I22" s="168">
        <v>307896.63824121171</v>
      </c>
      <c r="J22" s="168">
        <v>308145.74650216463</v>
      </c>
      <c r="K22" s="168">
        <v>315629.95389423514</v>
      </c>
      <c r="L22" s="168">
        <v>311744.06418495247</v>
      </c>
      <c r="M22" s="168">
        <v>314054.18238951633</v>
      </c>
      <c r="N22" s="168">
        <v>315484.80364118528</v>
      </c>
      <c r="O22" s="168">
        <v>287380.07827285939</v>
      </c>
      <c r="P22" s="168">
        <v>310503.14122280863</v>
      </c>
      <c r="Q22" s="168">
        <v>5881.8366749212037</v>
      </c>
      <c r="R22" s="168">
        <v>10686.809353711622</v>
      </c>
      <c r="S22" s="168">
        <v>22806.212513576495</v>
      </c>
      <c r="T22" s="168">
        <v>4731.2157704322472</v>
      </c>
      <c r="U22" s="168">
        <v>3771792.5781870517</v>
      </c>
      <c r="V22" s="168">
        <v>314316</v>
      </c>
      <c r="W22" s="168">
        <f t="shared" si="0"/>
        <v>1257264</v>
      </c>
    </row>
    <row r="23" spans="4:23" x14ac:dyDescent="0.25">
      <c r="D23" s="143" t="s">
        <v>29</v>
      </c>
      <c r="E23" s="168">
        <v>343825.29003156524</v>
      </c>
      <c r="F23" s="168">
        <v>381076.70285009569</v>
      </c>
      <c r="G23" s="168">
        <v>361466.71027095133</v>
      </c>
      <c r="H23" s="168">
        <v>347485.75472921703</v>
      </c>
      <c r="I23" s="168">
        <v>354563.4585265753</v>
      </c>
      <c r="J23" s="168">
        <v>352506.40251467121</v>
      </c>
      <c r="K23" s="168">
        <v>360770.08436714095</v>
      </c>
      <c r="L23" s="168">
        <v>355627.3381992692</v>
      </c>
      <c r="M23" s="168">
        <v>358844.80005901755</v>
      </c>
      <c r="N23" s="168">
        <v>359304.41846296075</v>
      </c>
      <c r="O23" s="168">
        <v>326892.47427902545</v>
      </c>
      <c r="P23" s="168">
        <v>353077.43431376101</v>
      </c>
      <c r="Q23" s="168">
        <v>11929.824022175875</v>
      </c>
      <c r="R23" s="168">
        <v>9439.3202743915663</v>
      </c>
      <c r="S23" s="168">
        <v>24979.736316225702</v>
      </c>
      <c r="T23" s="168">
        <v>5752.0924034420223</v>
      </c>
      <c r="U23" s="168">
        <v>4307541.8416204853</v>
      </c>
      <c r="V23" s="168">
        <v>358962</v>
      </c>
      <c r="W23" s="168">
        <f t="shared" si="0"/>
        <v>1435848</v>
      </c>
    </row>
    <row r="24" spans="4:23" x14ac:dyDescent="0.25">
      <c r="D24" s="143" t="s">
        <v>30</v>
      </c>
      <c r="E24" s="168">
        <v>188185.48694482198</v>
      </c>
      <c r="F24" s="168">
        <v>200629.36418222237</v>
      </c>
      <c r="G24" s="168">
        <v>199090.13016141177</v>
      </c>
      <c r="H24" s="168">
        <v>188542.4932226449</v>
      </c>
      <c r="I24" s="168">
        <v>185964.76536369574</v>
      </c>
      <c r="J24" s="168">
        <v>192196.62260559434</v>
      </c>
      <c r="K24" s="168">
        <v>197592.29119447517</v>
      </c>
      <c r="L24" s="168">
        <v>193143.53524016775</v>
      </c>
      <c r="M24" s="168">
        <v>194137.64479939194</v>
      </c>
      <c r="N24" s="168">
        <v>195045.59536683335</v>
      </c>
      <c r="O24" s="168">
        <v>172381.36088883629</v>
      </c>
      <c r="P24" s="168">
        <v>190175.26535594329</v>
      </c>
      <c r="Q24" s="168">
        <v>-663.42476270326915</v>
      </c>
      <c r="R24" s="168">
        <v>10319.038501807392</v>
      </c>
      <c r="S24" s="168">
        <v>15115.618615183241</v>
      </c>
      <c r="T24" s="168">
        <v>-5486.0459081765257</v>
      </c>
      <c r="U24" s="168">
        <v>2316369.7417721497</v>
      </c>
      <c r="V24" s="168">
        <v>193031</v>
      </c>
      <c r="W24" s="168">
        <f t="shared" si="0"/>
        <v>772124</v>
      </c>
    </row>
    <row r="25" spans="4:23" x14ac:dyDescent="0.25">
      <c r="D25" s="143" t="s">
        <v>31</v>
      </c>
      <c r="E25" s="168">
        <v>364456.02861513529</v>
      </c>
      <c r="F25" s="168">
        <v>401827.54310553405</v>
      </c>
      <c r="G25" s="168">
        <v>381162.02230842086</v>
      </c>
      <c r="H25" s="168">
        <v>365345.13052588142</v>
      </c>
      <c r="I25" s="168">
        <v>370651.75053991657</v>
      </c>
      <c r="J25" s="168">
        <v>370276.75701076008</v>
      </c>
      <c r="K25" s="168">
        <v>379144.56406188745</v>
      </c>
      <c r="L25" s="168">
        <v>374513.4149552887</v>
      </c>
      <c r="M25" s="168">
        <v>377590.95478895877</v>
      </c>
      <c r="N25" s="168">
        <v>379490.67528406339</v>
      </c>
      <c r="O25" s="168">
        <v>346677.96302070661</v>
      </c>
      <c r="P25" s="168">
        <v>373939.94149494113</v>
      </c>
      <c r="Q25" s="168">
        <v>6630.6319185506218</v>
      </c>
      <c r="R25" s="168">
        <v>12392.29836429784</v>
      </c>
      <c r="S25" s="168">
        <v>27351.494725541612</v>
      </c>
      <c r="T25" s="168">
        <v>6767.1514465886194</v>
      </c>
      <c r="U25" s="168">
        <v>4538218.3221664717</v>
      </c>
      <c r="V25" s="168">
        <v>378185</v>
      </c>
      <c r="W25" s="168">
        <f t="shared" si="0"/>
        <v>1512740</v>
      </c>
    </row>
    <row r="26" spans="4:23" x14ac:dyDescent="0.25">
      <c r="D26" s="143" t="s">
        <v>32</v>
      </c>
      <c r="E26" s="168">
        <v>304129.67869107513</v>
      </c>
      <c r="F26" s="168">
        <v>331523.93652236083</v>
      </c>
      <c r="G26" s="168">
        <v>319388.28947327973</v>
      </c>
      <c r="H26" s="168">
        <v>304058.18753408967</v>
      </c>
      <c r="I26" s="168">
        <v>305814.06556328287</v>
      </c>
      <c r="J26" s="168">
        <v>308955.53354025749</v>
      </c>
      <c r="K26" s="168">
        <v>316825.61512876383</v>
      </c>
      <c r="L26" s="168">
        <v>312661.57794683333</v>
      </c>
      <c r="M26" s="168">
        <v>314520.04105915059</v>
      </c>
      <c r="N26" s="168">
        <v>316375.097826852</v>
      </c>
      <c r="O26" s="168">
        <v>286525.84627196373</v>
      </c>
      <c r="P26" s="168">
        <v>310949.4120723824</v>
      </c>
      <c r="Q26" s="168">
        <v>2512.9118554448942</v>
      </c>
      <c r="R26" s="168">
        <v>13058.984230272174</v>
      </c>
      <c r="S26" s="168">
        <v>23611.280708186627</v>
      </c>
      <c r="T26" s="168">
        <v>1887.97747704518</v>
      </c>
      <c r="U26" s="168">
        <v>3772798.4359012404</v>
      </c>
      <c r="V26" s="168">
        <v>314400</v>
      </c>
      <c r="W26" s="168">
        <f t="shared" si="0"/>
        <v>1257600</v>
      </c>
    </row>
    <row r="27" spans="4:23" x14ac:dyDescent="0.25">
      <c r="D27" s="143" t="s">
        <v>33</v>
      </c>
      <c r="E27" s="168">
        <v>644015.80267980939</v>
      </c>
      <c r="F27" s="168">
        <v>707579.35735740082</v>
      </c>
      <c r="G27" s="168">
        <v>674669.86611354596</v>
      </c>
      <c r="H27" s="168">
        <v>642786.49058677442</v>
      </c>
      <c r="I27" s="168">
        <v>651519.65010408347</v>
      </c>
      <c r="J27" s="168">
        <v>652881.8492406467</v>
      </c>
      <c r="K27" s="168">
        <v>668987.59700532095</v>
      </c>
      <c r="L27" s="168">
        <v>663056.26094238576</v>
      </c>
      <c r="M27" s="168">
        <v>666566.09532028378</v>
      </c>
      <c r="N27" s="168">
        <v>670615.71983573423</v>
      </c>
      <c r="O27" s="168">
        <v>612538.8640438501</v>
      </c>
      <c r="P27" s="168">
        <v>660793.32858969783</v>
      </c>
      <c r="Q27" s="168">
        <v>7873.5151062345376</v>
      </c>
      <c r="R27" s="168">
        <v>25029.163750378328</v>
      </c>
      <c r="S27" s="168">
        <v>49783.385500046905</v>
      </c>
      <c r="T27" s="168">
        <v>12531.80086035061</v>
      </c>
      <c r="U27" s="168">
        <v>8011228.7470365446</v>
      </c>
      <c r="V27" s="168">
        <v>667602</v>
      </c>
      <c r="W27" s="168">
        <f t="shared" si="0"/>
        <v>2670408</v>
      </c>
    </row>
    <row r="28" spans="4:23" x14ac:dyDescent="0.25">
      <c r="D28" s="143" t="s">
        <v>34</v>
      </c>
      <c r="E28" s="168">
        <v>1144083.6569809567</v>
      </c>
      <c r="F28" s="168">
        <v>1231731.8350729912</v>
      </c>
      <c r="G28" s="168">
        <v>1197200.9904133431</v>
      </c>
      <c r="H28" s="168">
        <v>1128358.911244598</v>
      </c>
      <c r="I28" s="168">
        <v>1123928.4588263596</v>
      </c>
      <c r="J28" s="168">
        <v>1149054.457239103</v>
      </c>
      <c r="K28" s="168">
        <v>1180212.1264180827</v>
      </c>
      <c r="L28" s="168">
        <v>1169193.3221164185</v>
      </c>
      <c r="M28" s="168">
        <v>1171684.2618059253</v>
      </c>
      <c r="N28" s="168">
        <v>1184310.5024638285</v>
      </c>
      <c r="O28" s="168">
        <v>1073552.2658280055</v>
      </c>
      <c r="P28" s="168">
        <v>1165875.7997915803</v>
      </c>
      <c r="Q28" s="168">
        <v>-19436.663822456932</v>
      </c>
      <c r="R28" s="168">
        <v>64175.698144755195</v>
      </c>
      <c r="S28" s="168">
        <v>95123.023276381748</v>
      </c>
      <c r="T28" s="168">
        <v>5428.7166990786855</v>
      </c>
      <c r="U28" s="168">
        <v>14064477.36249895</v>
      </c>
      <c r="V28" s="168">
        <v>1172040</v>
      </c>
      <c r="W28" s="168">
        <f t="shared" si="0"/>
        <v>4688160</v>
      </c>
    </row>
    <row r="29" spans="4:23" x14ac:dyDescent="0.25">
      <c r="D29" s="143" t="s">
        <v>35</v>
      </c>
      <c r="E29" s="168">
        <v>349196.8836096201</v>
      </c>
      <c r="F29" s="168">
        <v>384039.70269020565</v>
      </c>
      <c r="G29" s="168">
        <v>368093.04393755179</v>
      </c>
      <c r="H29" s="168">
        <v>351143.12350508251</v>
      </c>
      <c r="I29" s="168">
        <v>356572.35954639409</v>
      </c>
      <c r="J29" s="168">
        <v>357103.71975255973</v>
      </c>
      <c r="K29" s="168">
        <v>365906.91563002189</v>
      </c>
      <c r="L29" s="168">
        <v>361598.71156737063</v>
      </c>
      <c r="M29" s="168">
        <v>363718.12196481222</v>
      </c>
      <c r="N29" s="168">
        <v>364798.01342559396</v>
      </c>
      <c r="O29" s="168">
        <v>330899.91253405239</v>
      </c>
      <c r="P29" s="168">
        <v>358268.29514055612</v>
      </c>
      <c r="Q29" s="168">
        <v>8581.1068917661341</v>
      </c>
      <c r="R29" s="168">
        <v>12449.32199652153</v>
      </c>
      <c r="S29" s="168">
        <v>26362.891172565531</v>
      </c>
      <c r="T29" s="168">
        <v>4407.9148120991049</v>
      </c>
      <c r="U29" s="168">
        <v>4363140.0381767731</v>
      </c>
      <c r="V29" s="168">
        <v>363595</v>
      </c>
      <c r="W29" s="168">
        <f t="shared" si="0"/>
        <v>1454380</v>
      </c>
    </row>
    <row r="30" spans="4:23" x14ac:dyDescent="0.25">
      <c r="D30" s="143" t="s">
        <v>36</v>
      </c>
      <c r="E30" s="168">
        <v>175931.78222261768</v>
      </c>
      <c r="F30" s="168">
        <v>187441.37621924843</v>
      </c>
      <c r="G30" s="168">
        <v>185192.86895552545</v>
      </c>
      <c r="H30" s="168">
        <v>176095.26959627992</v>
      </c>
      <c r="I30" s="168">
        <v>172985.80485907834</v>
      </c>
      <c r="J30" s="168">
        <v>179063.09967216363</v>
      </c>
      <c r="K30" s="168">
        <v>183976.55408256385</v>
      </c>
      <c r="L30" s="168">
        <v>179402.98627116808</v>
      </c>
      <c r="M30" s="168">
        <v>180732.63910003804</v>
      </c>
      <c r="N30" s="168">
        <v>181780.05801260186</v>
      </c>
      <c r="O30" s="168">
        <v>160932.14004369843</v>
      </c>
      <c r="P30" s="168">
        <v>177497.2661909468</v>
      </c>
      <c r="Q30" s="168">
        <v>-1726.0835457462977</v>
      </c>
      <c r="R30" s="168">
        <v>9627.1359750941301</v>
      </c>
      <c r="S30" s="168">
        <v>14048.185237465779</v>
      </c>
      <c r="T30" s="168">
        <v>-5371.652343806405</v>
      </c>
      <c r="U30" s="168">
        <v>2157609.430548938</v>
      </c>
      <c r="V30" s="168">
        <v>179801</v>
      </c>
      <c r="W30" s="168">
        <f t="shared" si="0"/>
        <v>719204</v>
      </c>
    </row>
    <row r="31" spans="4:23" x14ac:dyDescent="0.25">
      <c r="D31" s="143" t="s">
        <v>37</v>
      </c>
      <c r="E31" s="168">
        <v>562341.29460931278</v>
      </c>
      <c r="F31" s="168">
        <v>623177.26340308471</v>
      </c>
      <c r="G31" s="168">
        <v>589502.74457220314</v>
      </c>
      <c r="H31" s="168">
        <v>568559.8601153153</v>
      </c>
      <c r="I31" s="168">
        <v>578796.83065797552</v>
      </c>
      <c r="J31" s="168">
        <v>575568.88399992604</v>
      </c>
      <c r="K31" s="168">
        <v>588938.49268813804</v>
      </c>
      <c r="L31" s="168">
        <v>579421.96598263725</v>
      </c>
      <c r="M31" s="168">
        <v>585617.59704059176</v>
      </c>
      <c r="N31" s="168">
        <v>586493.81248229591</v>
      </c>
      <c r="O31" s="168">
        <v>533695.2562241964</v>
      </c>
      <c r="P31" s="168">
        <v>576560.2503252452</v>
      </c>
      <c r="Q31" s="168">
        <v>18023.468038925308</v>
      </c>
      <c r="R31" s="168">
        <v>14937.123926186052</v>
      </c>
      <c r="S31" s="168">
        <v>40563.595907697672</v>
      </c>
      <c r="T31" s="168">
        <v>8476.0609616573965</v>
      </c>
      <c r="U31" s="168">
        <v>7030674.5009353869</v>
      </c>
      <c r="V31" s="168">
        <v>585890</v>
      </c>
      <c r="W31" s="168">
        <f t="shared" si="0"/>
        <v>2343560</v>
      </c>
    </row>
    <row r="32" spans="4:23" x14ac:dyDescent="0.25">
      <c r="D32" s="143" t="s">
        <v>38</v>
      </c>
      <c r="E32" s="168">
        <v>219112.25582554776</v>
      </c>
      <c r="F32" s="168">
        <v>237202.02347775717</v>
      </c>
      <c r="G32" s="168">
        <v>230386.41622566542</v>
      </c>
      <c r="H32" s="168">
        <v>219689.58271211231</v>
      </c>
      <c r="I32" s="168">
        <v>219299.5462626626</v>
      </c>
      <c r="J32" s="168">
        <v>223230.51512358859</v>
      </c>
      <c r="K32" s="168">
        <v>229027.11286125256</v>
      </c>
      <c r="L32" s="168">
        <v>224662.26962305856</v>
      </c>
      <c r="M32" s="168">
        <v>226366.58308317984</v>
      </c>
      <c r="N32" s="168">
        <v>227521.55841408976</v>
      </c>
      <c r="O32" s="168">
        <v>204202.72940085965</v>
      </c>
      <c r="P32" s="168">
        <v>222986.83022199964</v>
      </c>
      <c r="Q32" s="168">
        <v>1345.3197046168871</v>
      </c>
      <c r="R32" s="168">
        <v>9871.0267626919267</v>
      </c>
      <c r="S32" s="168">
        <v>16973.971582505823</v>
      </c>
      <c r="T32" s="168">
        <v>-1785.9832684667479</v>
      </c>
      <c r="U32" s="168">
        <v>2710091.7580131213</v>
      </c>
      <c r="V32" s="168">
        <v>225841</v>
      </c>
      <c r="W32" s="168">
        <f t="shared" si="0"/>
        <v>903364</v>
      </c>
    </row>
    <row r="33" spans="4:23" x14ac:dyDescent="0.25">
      <c r="D33" s="143" t="s">
        <v>39</v>
      </c>
      <c r="E33" s="168">
        <v>349752.46679296647</v>
      </c>
      <c r="F33" s="168">
        <v>388129.06121143111</v>
      </c>
      <c r="G33" s="168">
        <v>367999.94347353012</v>
      </c>
      <c r="H33" s="168">
        <v>352992.13900504028</v>
      </c>
      <c r="I33" s="168">
        <v>360995.79414538242</v>
      </c>
      <c r="J33" s="168">
        <v>358395.39244312124</v>
      </c>
      <c r="K33" s="168">
        <v>366809.77304134081</v>
      </c>
      <c r="L33" s="168">
        <v>362518.20297442883</v>
      </c>
      <c r="M33" s="168">
        <v>365321.64369998145</v>
      </c>
      <c r="N33" s="168">
        <v>365934.11097209866</v>
      </c>
      <c r="O33" s="168">
        <v>333686.66032362543</v>
      </c>
      <c r="P33" s="168">
        <v>359856.38703174231</v>
      </c>
      <c r="Q33" s="168">
        <v>12296.464713539808</v>
      </c>
      <c r="R33" s="168">
        <v>9793.6497244918974</v>
      </c>
      <c r="S33" s="168">
        <v>25555.763835314006</v>
      </c>
      <c r="T33" s="168">
        <v>7263.6198586780129</v>
      </c>
      <c r="U33" s="168">
        <v>4387301.0732467128</v>
      </c>
      <c r="V33" s="168">
        <v>365608</v>
      </c>
      <c r="W33" s="168">
        <f t="shared" si="0"/>
        <v>1462432</v>
      </c>
    </row>
    <row r="34" spans="4:23" x14ac:dyDescent="0.25">
      <c r="D34" s="143" t="s">
        <v>40</v>
      </c>
      <c r="E34" s="168">
        <v>142414.70621127755</v>
      </c>
      <c r="F34" s="168">
        <v>146961.2563193322</v>
      </c>
      <c r="G34" s="168">
        <v>151097.99123353211</v>
      </c>
      <c r="H34" s="168">
        <v>142439.15690569286</v>
      </c>
      <c r="I34" s="168">
        <v>136475.02842047022</v>
      </c>
      <c r="J34" s="168">
        <v>145330.16775489174</v>
      </c>
      <c r="K34" s="168">
        <v>149903.13907369558</v>
      </c>
      <c r="L34" s="168">
        <v>144509.73978353586</v>
      </c>
      <c r="M34" s="168">
        <v>145174.4345314707</v>
      </c>
      <c r="N34" s="168">
        <v>144802.73058115138</v>
      </c>
      <c r="O34" s="168">
        <v>122519.70546697667</v>
      </c>
      <c r="P34" s="168">
        <v>138643.31085317</v>
      </c>
      <c r="Q34" s="168">
        <v>-5318.3076762342844</v>
      </c>
      <c r="R34" s="168">
        <v>9583.4881046188111</v>
      </c>
      <c r="S34" s="168">
        <v>12738.618707447258</v>
      </c>
      <c r="T34" s="168">
        <v>-10410.829323532033</v>
      </c>
      <c r="U34" s="168">
        <v>1716864.3369474967</v>
      </c>
      <c r="V34" s="168">
        <v>143072</v>
      </c>
      <c r="W34" s="168">
        <f t="shared" si="0"/>
        <v>572288</v>
      </c>
    </row>
    <row r="35" spans="4:23" x14ac:dyDescent="0.25">
      <c r="D35" s="143" t="s">
        <v>41</v>
      </c>
      <c r="E35" s="168">
        <v>139370.89894278557</v>
      </c>
      <c r="F35" s="168">
        <v>143792.47962648992</v>
      </c>
      <c r="G35" s="168">
        <v>147974.36256692265</v>
      </c>
      <c r="H35" s="168">
        <v>139669.37508304638</v>
      </c>
      <c r="I35" s="168">
        <v>134142.07026636813</v>
      </c>
      <c r="J35" s="168">
        <v>142702.00635039445</v>
      </c>
      <c r="K35" s="168">
        <v>147192.97606115931</v>
      </c>
      <c r="L35" s="168">
        <v>141470.09914593515</v>
      </c>
      <c r="M35" s="168">
        <v>142228.6184629529</v>
      </c>
      <c r="N35" s="168">
        <v>141331.89241152318</v>
      </c>
      <c r="O35" s="168">
        <v>118693.39583425119</v>
      </c>
      <c r="P35" s="168">
        <v>134678.69975580153</v>
      </c>
      <c r="Q35" s="168">
        <v>-4592.1261905203464</v>
      </c>
      <c r="R35" s="168">
        <v>8875.6354138493098</v>
      </c>
      <c r="S35" s="168">
        <v>12665.592444216943</v>
      </c>
      <c r="T35" s="168">
        <v>-10423.984307721665</v>
      </c>
      <c r="U35" s="168">
        <v>1679771.9918674545</v>
      </c>
      <c r="V35" s="168">
        <v>139981</v>
      </c>
      <c r="W35" s="168">
        <f t="shared" si="0"/>
        <v>559924</v>
      </c>
    </row>
    <row r="36" spans="4:23" x14ac:dyDescent="0.25">
      <c r="D36" s="143" t="s">
        <v>42</v>
      </c>
      <c r="E36" s="168">
        <v>231626.27011045249</v>
      </c>
      <c r="F36" s="168">
        <v>251207.87910539983</v>
      </c>
      <c r="G36" s="168">
        <v>243760.71710734157</v>
      </c>
      <c r="H36" s="168">
        <v>231570.92679360879</v>
      </c>
      <c r="I36" s="168">
        <v>231939.38762359062</v>
      </c>
      <c r="J36" s="168">
        <v>235531.90933592326</v>
      </c>
      <c r="K36" s="168">
        <v>241685.70643153539</v>
      </c>
      <c r="L36" s="168">
        <v>238172.30067634251</v>
      </c>
      <c r="M36" s="168">
        <v>239460.37248305287</v>
      </c>
      <c r="N36" s="168">
        <v>240898.18153762614</v>
      </c>
      <c r="O36" s="168">
        <v>217128.53928855198</v>
      </c>
      <c r="P36" s="168">
        <v>236426.49459046268</v>
      </c>
      <c r="Q36" s="168">
        <v>1247.7095099405233</v>
      </c>
      <c r="R36" s="168">
        <v>10727.511848771439</v>
      </c>
      <c r="S36" s="168">
        <v>18146.910612559543</v>
      </c>
      <c r="T36" s="168">
        <v>-206.59570637594288</v>
      </c>
      <c r="U36" s="168">
        <v>2869324.2213487839</v>
      </c>
      <c r="V36" s="168">
        <v>239110</v>
      </c>
      <c r="W36" s="168">
        <f t="shared" si="0"/>
        <v>956440</v>
      </c>
    </row>
    <row r="37" spans="4:23" x14ac:dyDescent="0.25">
      <c r="D37" s="143" t="s">
        <v>43</v>
      </c>
      <c r="E37" s="168">
        <v>1086100.0418614494</v>
      </c>
      <c r="F37" s="168">
        <v>1186540.1774825889</v>
      </c>
      <c r="G37" s="168">
        <v>1141427.151084915</v>
      </c>
      <c r="H37" s="168">
        <v>1086390.2083207571</v>
      </c>
      <c r="I37" s="168">
        <v>1095747.4272630517</v>
      </c>
      <c r="J37" s="168">
        <v>1104467.603561894</v>
      </c>
      <c r="K37" s="168">
        <v>1132411.2056275362</v>
      </c>
      <c r="L37" s="168">
        <v>1118740.0097432085</v>
      </c>
      <c r="M37" s="168">
        <v>1124749.9878538332</v>
      </c>
      <c r="N37" s="168">
        <v>1130376.9303908013</v>
      </c>
      <c r="O37" s="168">
        <v>1024249.7574075672</v>
      </c>
      <c r="P37" s="168">
        <v>1110573.8780626787</v>
      </c>
      <c r="Q37" s="168">
        <v>12123.82330693011</v>
      </c>
      <c r="R37" s="168">
        <v>44894.824461532946</v>
      </c>
      <c r="S37" s="168">
        <v>84385.433892181492</v>
      </c>
      <c r="T37" s="168">
        <v>9567.5958055811752</v>
      </c>
      <c r="U37" s="168">
        <v>13492746.056126505</v>
      </c>
      <c r="V37" s="168">
        <v>1124396</v>
      </c>
      <c r="W37" s="168">
        <f t="shared" si="0"/>
        <v>4497584</v>
      </c>
    </row>
    <row r="38" spans="4:23" x14ac:dyDescent="0.25">
      <c r="D38" s="143" t="s">
        <v>44</v>
      </c>
      <c r="E38" s="168">
        <v>231143.9247826752</v>
      </c>
      <c r="F38" s="168">
        <v>248778.79734339676</v>
      </c>
      <c r="G38" s="168">
        <v>242623.51579766441</v>
      </c>
      <c r="H38" s="168">
        <v>230998.77159729565</v>
      </c>
      <c r="I38" s="168">
        <v>229112.01562381568</v>
      </c>
      <c r="J38" s="168">
        <v>234567.56295313966</v>
      </c>
      <c r="K38" s="168">
        <v>240786.08394675716</v>
      </c>
      <c r="L38" s="168">
        <v>236045.72279994926</v>
      </c>
      <c r="M38" s="168">
        <v>237797.75522760337</v>
      </c>
      <c r="N38" s="168">
        <v>239398.29340650147</v>
      </c>
      <c r="O38" s="168">
        <v>214501.6679768282</v>
      </c>
      <c r="P38" s="168">
        <v>234674.43224924139</v>
      </c>
      <c r="Q38" s="168">
        <v>-995.10971944696394</v>
      </c>
      <c r="R38" s="168">
        <v>11518.813245513576</v>
      </c>
      <c r="S38" s="168">
        <v>18221.508566446482</v>
      </c>
      <c r="T38" s="168">
        <v>-2937.2493274293774</v>
      </c>
      <c r="U38" s="168">
        <v>2846236.5064699519</v>
      </c>
      <c r="V38" s="168">
        <v>237186</v>
      </c>
      <c r="W38" s="168">
        <f t="shared" si="0"/>
        <v>948744</v>
      </c>
    </row>
    <row r="39" spans="4:23" x14ac:dyDescent="0.25">
      <c r="D39" s="143" t="s">
        <v>45</v>
      </c>
      <c r="E39" s="168">
        <v>688352.26844228606</v>
      </c>
      <c r="F39" s="168">
        <v>752502.15272284998</v>
      </c>
      <c r="G39" s="168">
        <v>720671.15731589985</v>
      </c>
      <c r="H39" s="168">
        <v>688556.10588965588</v>
      </c>
      <c r="I39" s="168">
        <v>693343.52424057608</v>
      </c>
      <c r="J39" s="168">
        <v>698508.63423563866</v>
      </c>
      <c r="K39" s="168">
        <v>715953.65373711288</v>
      </c>
      <c r="L39" s="168">
        <v>705860.04831498279</v>
      </c>
      <c r="M39" s="168">
        <v>711093.13680390816</v>
      </c>
      <c r="N39" s="168">
        <v>715128.24073014862</v>
      </c>
      <c r="O39" s="168">
        <v>649142.87272494868</v>
      </c>
      <c r="P39" s="168">
        <v>703370.06280515913</v>
      </c>
      <c r="Q39" s="168">
        <v>6320.6342504161275</v>
      </c>
      <c r="R39" s="168">
        <v>27476.602239413976</v>
      </c>
      <c r="S39" s="168">
        <v>52937.612064968911</v>
      </c>
      <c r="T39" s="168">
        <v>5983.8465503777206</v>
      </c>
      <c r="U39" s="168">
        <v>8535200.5530683417</v>
      </c>
      <c r="V39" s="168">
        <v>711267</v>
      </c>
      <c r="W39" s="168">
        <f t="shared" si="0"/>
        <v>2845068</v>
      </c>
    </row>
    <row r="40" spans="4:23" x14ac:dyDescent="0.25">
      <c r="D40" s="143" t="s">
        <v>46</v>
      </c>
      <c r="E40" s="168">
        <v>354399.85912304267</v>
      </c>
      <c r="F40" s="168">
        <v>390234.60251384258</v>
      </c>
      <c r="G40" s="168">
        <v>370000.6226826653</v>
      </c>
      <c r="H40" s="168">
        <v>356818.82159645908</v>
      </c>
      <c r="I40" s="168">
        <v>360536.4750329692</v>
      </c>
      <c r="J40" s="168">
        <v>360844.79380328779</v>
      </c>
      <c r="K40" s="168">
        <v>369378.62643235322</v>
      </c>
      <c r="L40" s="168">
        <v>362624.0860238428</v>
      </c>
      <c r="M40" s="168">
        <v>366848.77332772769</v>
      </c>
      <c r="N40" s="168">
        <v>368263.84364995442</v>
      </c>
      <c r="O40" s="168">
        <v>334865.99092307308</v>
      </c>
      <c r="P40" s="168">
        <v>362339.6807384828</v>
      </c>
      <c r="Q40" s="168">
        <v>7016.8339507206811</v>
      </c>
      <c r="R40" s="168">
        <v>11123.643536658503</v>
      </c>
      <c r="S40" s="168">
        <v>26018.912037505153</v>
      </c>
      <c r="T40" s="168">
        <v>3554.4790795343674</v>
      </c>
      <c r="U40" s="168">
        <v>4404870.0444521196</v>
      </c>
      <c r="V40" s="168">
        <v>367073</v>
      </c>
      <c r="W40" s="168">
        <f t="shared" si="0"/>
        <v>1468292</v>
      </c>
    </row>
    <row r="41" spans="4:23" x14ac:dyDescent="0.25">
      <c r="D41" s="143" t="s">
        <v>47</v>
      </c>
      <c r="E41" s="168">
        <v>557699.19735415769</v>
      </c>
      <c r="F41" s="168">
        <v>613443.05858263432</v>
      </c>
      <c r="G41" s="168">
        <v>584788.71296846739</v>
      </c>
      <c r="H41" s="168">
        <v>553632.8673397766</v>
      </c>
      <c r="I41" s="168">
        <v>563331.00995261048</v>
      </c>
      <c r="J41" s="168">
        <v>563576.22652908275</v>
      </c>
      <c r="K41" s="168">
        <v>577620.19399803155</v>
      </c>
      <c r="L41" s="168">
        <v>576207.67108026205</v>
      </c>
      <c r="M41" s="168">
        <v>577279.31014988094</v>
      </c>
      <c r="N41" s="168">
        <v>581716.833926772</v>
      </c>
      <c r="O41" s="168">
        <v>534281.75442448282</v>
      </c>
      <c r="P41" s="168">
        <v>574310.55178813159</v>
      </c>
      <c r="Q41" s="168">
        <v>5082.7981923591888</v>
      </c>
      <c r="R41" s="168">
        <v>23389.816760095855</v>
      </c>
      <c r="S41" s="168">
        <v>44146.150598167857</v>
      </c>
      <c r="T41" s="168">
        <v>16086.70167166351</v>
      </c>
      <c r="U41" s="168">
        <v>6946592.8553165765</v>
      </c>
      <c r="V41" s="168">
        <v>578883</v>
      </c>
      <c r="W41" s="168">
        <f t="shared" si="0"/>
        <v>2315532</v>
      </c>
    </row>
    <row r="42" spans="4:23" x14ac:dyDescent="0.25">
      <c r="D42" s="143" t="s">
        <v>48</v>
      </c>
      <c r="E42" s="168">
        <v>258438.21421834268</v>
      </c>
      <c r="F42" s="168">
        <v>279900.28218105191</v>
      </c>
      <c r="G42" s="168">
        <v>272230.66395613871</v>
      </c>
      <c r="H42" s="168">
        <v>259121.74736870703</v>
      </c>
      <c r="I42" s="168">
        <v>259067.62101859751</v>
      </c>
      <c r="J42" s="168">
        <v>263503.88194057305</v>
      </c>
      <c r="K42" s="168">
        <v>270392.8469348948</v>
      </c>
      <c r="L42" s="168">
        <v>265636.46968059824</v>
      </c>
      <c r="M42" s="168">
        <v>267368.62466474908</v>
      </c>
      <c r="N42" s="168">
        <v>268625.48928332818</v>
      </c>
      <c r="O42" s="168">
        <v>241031.94031056808</v>
      </c>
      <c r="P42" s="168">
        <v>263157.98702349467</v>
      </c>
      <c r="Q42" s="168">
        <v>1947.2681372222169</v>
      </c>
      <c r="R42" s="168">
        <v>11700.610596641614</v>
      </c>
      <c r="S42" s="168">
        <v>20104.457088723255</v>
      </c>
      <c r="T42" s="168">
        <v>-1757.0390825163661</v>
      </c>
      <c r="U42" s="168">
        <v>3200471.0653211144</v>
      </c>
      <c r="V42" s="168">
        <v>266706</v>
      </c>
      <c r="W42" s="168">
        <f t="shared" si="0"/>
        <v>1066824</v>
      </c>
    </row>
    <row r="43" spans="4:23" x14ac:dyDescent="0.25">
      <c r="D43" s="143" t="s">
        <v>49</v>
      </c>
      <c r="E43" s="168">
        <v>529643.79669715569</v>
      </c>
      <c r="F43" s="168">
        <v>572664.68040296843</v>
      </c>
      <c r="G43" s="168">
        <v>553366.5886895936</v>
      </c>
      <c r="H43" s="168">
        <v>522805.18112830824</v>
      </c>
      <c r="I43" s="168">
        <v>522345.32114638417</v>
      </c>
      <c r="J43" s="168">
        <v>531717.04567350971</v>
      </c>
      <c r="K43" s="168">
        <v>545840.45664791355</v>
      </c>
      <c r="L43" s="168">
        <v>541141.170980589</v>
      </c>
      <c r="M43" s="168">
        <v>542726.45126678457</v>
      </c>
      <c r="N43" s="168">
        <v>548548.26563057781</v>
      </c>
      <c r="O43" s="168">
        <v>499111.97636446578</v>
      </c>
      <c r="P43" s="168">
        <v>540701.31484699703</v>
      </c>
      <c r="Q43" s="168">
        <v>-7383.5706885160089</v>
      </c>
      <c r="R43" s="168">
        <v>28141.901050520457</v>
      </c>
      <c r="S43" s="168">
        <v>43499.852431120155</v>
      </c>
      <c r="T43" s="168">
        <v>5138.6534852774985</v>
      </c>
      <c r="U43" s="168">
        <v>6520009.0857536485</v>
      </c>
      <c r="V43" s="168">
        <v>543334</v>
      </c>
      <c r="W43" s="168">
        <f t="shared" si="0"/>
        <v>2173336</v>
      </c>
    </row>
    <row r="44" spans="4:23" x14ac:dyDescent="0.25">
      <c r="D44" s="143" t="s">
        <v>50</v>
      </c>
      <c r="E44" s="168">
        <v>677252.03182224627</v>
      </c>
      <c r="F44" s="168">
        <v>746802.79403067671</v>
      </c>
      <c r="G44" s="168">
        <v>710728.16446557583</v>
      </c>
      <c r="H44" s="168">
        <v>679252.82189215207</v>
      </c>
      <c r="I44" s="168">
        <v>690480.26837244956</v>
      </c>
      <c r="J44" s="168">
        <v>689623.03439534223</v>
      </c>
      <c r="K44" s="168">
        <v>706308.24221830827</v>
      </c>
      <c r="L44" s="168">
        <v>698935.06978430005</v>
      </c>
      <c r="M44" s="168">
        <v>703441.95225893776</v>
      </c>
      <c r="N44" s="168">
        <v>706375.69601860247</v>
      </c>
      <c r="O44" s="168">
        <v>644324.64307375171</v>
      </c>
      <c r="P44" s="168">
        <v>695325.02271600696</v>
      </c>
      <c r="Q44" s="168">
        <v>14247.510451961138</v>
      </c>
      <c r="R44" s="168">
        <v>23401.048013948737</v>
      </c>
      <c r="S44" s="168">
        <v>51158.245991712924</v>
      </c>
      <c r="T44" s="168">
        <v>12737.748997508854</v>
      </c>
      <c r="U44" s="168">
        <v>8450394.2945034839</v>
      </c>
      <c r="V44" s="168">
        <v>704200</v>
      </c>
      <c r="W44" s="168">
        <f t="shared" si="0"/>
        <v>2816800</v>
      </c>
    </row>
    <row r="45" spans="4:23" x14ac:dyDescent="0.25">
      <c r="E45" s="168">
        <v>37972647.000000015</v>
      </c>
      <c r="F45" s="168">
        <v>40823338</v>
      </c>
      <c r="G45" s="168">
        <v>39842240.000000015</v>
      </c>
      <c r="H45" s="168">
        <v>37440064.999999993</v>
      </c>
      <c r="I45" s="168">
        <v>37301618.999999993</v>
      </c>
      <c r="J45" s="168">
        <v>38188757.999999993</v>
      </c>
      <c r="K45" s="168">
        <v>39236471.999999985</v>
      </c>
      <c r="L45" s="168">
        <v>38914812</v>
      </c>
      <c r="M45" s="168">
        <v>38942505.000000007</v>
      </c>
      <c r="N45" s="168">
        <v>39353529</v>
      </c>
      <c r="O45" s="168">
        <v>35613430</v>
      </c>
      <c r="P45" s="168">
        <v>38711452</v>
      </c>
      <c r="Q45" s="168">
        <v>-628407.99999999953</v>
      </c>
      <c r="R45" s="168">
        <v>2195751</v>
      </c>
      <c r="S45" s="168">
        <v>3181451</v>
      </c>
      <c r="T45" s="168">
        <v>140798.00000000006</v>
      </c>
      <c r="U45" s="168">
        <v>467230458.99999982</v>
      </c>
      <c r="V45" s="168">
        <v>38935872</v>
      </c>
      <c r="W45" s="168">
        <f>SUM(W6:W44)</f>
        <v>155743488</v>
      </c>
    </row>
    <row r="46" spans="4:23" x14ac:dyDescent="0.25"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</row>
    <row r="47" spans="4:23" x14ac:dyDescent="0.25"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</row>
    <row r="48" spans="4:23" ht="15.75" hidden="1" x14ac:dyDescent="0.25">
      <c r="D48" s="298" t="s">
        <v>258</v>
      </c>
      <c r="E48" s="298"/>
      <c r="F48" s="298"/>
      <c r="G48" s="298"/>
      <c r="H48" s="298"/>
      <c r="I48" s="298"/>
      <c r="J48" s="298"/>
      <c r="K48" s="298"/>
      <c r="L48" s="298"/>
      <c r="M48" s="298"/>
      <c r="N48" s="298"/>
      <c r="O48" s="173"/>
      <c r="P48" s="173"/>
      <c r="Q48" s="173"/>
      <c r="R48" s="173"/>
      <c r="S48" s="173"/>
      <c r="T48" s="173"/>
      <c r="U48" s="173"/>
      <c r="V48" s="173"/>
      <c r="W48" s="173"/>
    </row>
    <row r="49" spans="4:15" hidden="1" x14ac:dyDescent="0.25"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</row>
    <row r="50" spans="4:15" hidden="1" x14ac:dyDescent="0.25">
      <c r="D50" s="201" t="s">
        <v>52</v>
      </c>
      <c r="E50" s="202">
        <v>41275</v>
      </c>
      <c r="F50" s="202">
        <v>41306</v>
      </c>
      <c r="G50" s="202">
        <v>41334</v>
      </c>
      <c r="H50" s="202">
        <v>41365</v>
      </c>
      <c r="I50" s="202">
        <v>41395</v>
      </c>
      <c r="J50" s="202">
        <v>41426</v>
      </c>
      <c r="K50" s="202">
        <v>41456</v>
      </c>
      <c r="L50" s="202">
        <v>41487</v>
      </c>
      <c r="M50" s="202">
        <v>41518</v>
      </c>
      <c r="N50" s="202">
        <v>41548</v>
      </c>
      <c r="O50" s="2"/>
    </row>
    <row r="51" spans="4:15" hidden="1" x14ac:dyDescent="0.25">
      <c r="D51" s="203" t="str">
        <f>+D6</f>
        <v>01 Canatlán</v>
      </c>
      <c r="E51" s="204">
        <f>+E6</f>
        <v>824140.02377350803</v>
      </c>
      <c r="F51" s="204">
        <f t="shared" ref="F51:N51" si="1">+F6</f>
        <v>912150.23795780959</v>
      </c>
      <c r="G51" s="204">
        <f t="shared" si="1"/>
        <v>863586.55143371155</v>
      </c>
      <c r="H51" s="204">
        <f t="shared" si="1"/>
        <v>825909.34008593252</v>
      </c>
      <c r="I51" s="204">
        <f t="shared" si="1"/>
        <v>842384.78393904853</v>
      </c>
      <c r="J51" s="204">
        <f t="shared" si="1"/>
        <v>838159.61699721299</v>
      </c>
      <c r="K51" s="204">
        <f t="shared" si="1"/>
        <v>858096.93613704806</v>
      </c>
      <c r="L51" s="204">
        <f t="shared" si="1"/>
        <v>850753.00876705989</v>
      </c>
      <c r="M51" s="204">
        <f t="shared" si="1"/>
        <v>856155.70857889229</v>
      </c>
      <c r="N51" s="204">
        <f t="shared" si="1"/>
        <v>859990.22976707597</v>
      </c>
      <c r="O51" s="175"/>
    </row>
    <row r="52" spans="4:15" hidden="1" x14ac:dyDescent="0.25">
      <c r="D52" s="205" t="str">
        <f t="shared" ref="D52:N52" si="2">+D7</f>
        <v>02 Canelas</v>
      </c>
      <c r="E52" s="204">
        <f t="shared" si="2"/>
        <v>174872.28540318142</v>
      </c>
      <c r="F52" s="204">
        <f t="shared" si="2"/>
        <v>184704.65866128783</v>
      </c>
      <c r="G52" s="204">
        <f t="shared" si="2"/>
        <v>184518.79436863688</v>
      </c>
      <c r="H52" s="204">
        <f t="shared" si="2"/>
        <v>174697.96846480641</v>
      </c>
      <c r="I52" s="204">
        <f t="shared" si="2"/>
        <v>170365.38873446867</v>
      </c>
      <c r="J52" s="204">
        <f t="shared" si="2"/>
        <v>177812.92049508268</v>
      </c>
      <c r="K52" s="204">
        <f t="shared" si="2"/>
        <v>182915.29124555585</v>
      </c>
      <c r="L52" s="204">
        <f t="shared" si="2"/>
        <v>178235.69349300701</v>
      </c>
      <c r="M52" s="204">
        <f t="shared" si="2"/>
        <v>179267.20533588488</v>
      </c>
      <c r="N52" s="204">
        <f t="shared" si="2"/>
        <v>180377.48635200391</v>
      </c>
      <c r="O52" s="175"/>
    </row>
    <row r="53" spans="4:15" hidden="1" x14ac:dyDescent="0.25">
      <c r="D53" s="205" t="str">
        <f t="shared" ref="D53:N53" si="3">+D8</f>
        <v>03 Coneto de Comonfort</v>
      </c>
      <c r="E53" s="204">
        <f t="shared" si="3"/>
        <v>184500.38301228324</v>
      </c>
      <c r="F53" s="204">
        <f t="shared" si="3"/>
        <v>196797.08875389106</v>
      </c>
      <c r="G53" s="204">
        <f t="shared" si="3"/>
        <v>194484.29009537873</v>
      </c>
      <c r="H53" s="204">
        <f t="shared" si="3"/>
        <v>184168.6172651489</v>
      </c>
      <c r="I53" s="204">
        <f t="shared" si="3"/>
        <v>181430.34851610032</v>
      </c>
      <c r="J53" s="204">
        <f t="shared" si="3"/>
        <v>187425.13795619505</v>
      </c>
      <c r="K53" s="204">
        <f t="shared" si="3"/>
        <v>192643.24233286973</v>
      </c>
      <c r="L53" s="204">
        <f t="shared" si="3"/>
        <v>188716.16255105328</v>
      </c>
      <c r="M53" s="204">
        <f t="shared" si="3"/>
        <v>189688.84741809432</v>
      </c>
      <c r="N53" s="204">
        <f t="shared" si="3"/>
        <v>190979.8472412074</v>
      </c>
      <c r="O53" s="175"/>
    </row>
    <row r="54" spans="4:15" hidden="1" x14ac:dyDescent="0.25">
      <c r="D54" s="205" t="str">
        <f t="shared" ref="D54:N54" si="4">+D9</f>
        <v>04 Cuencame</v>
      </c>
      <c r="E54" s="204">
        <f t="shared" si="4"/>
        <v>848229.42087397876</v>
      </c>
      <c r="F54" s="204">
        <f t="shared" si="4"/>
        <v>930685.30971566832</v>
      </c>
      <c r="G54" s="204">
        <f t="shared" si="4"/>
        <v>889094.08559985715</v>
      </c>
      <c r="H54" s="204">
        <f t="shared" si="4"/>
        <v>846921.7512953945</v>
      </c>
      <c r="I54" s="204">
        <f t="shared" si="4"/>
        <v>857374.62132948765</v>
      </c>
      <c r="J54" s="204">
        <f t="shared" si="4"/>
        <v>860374.76521935535</v>
      </c>
      <c r="K54" s="204">
        <f t="shared" si="4"/>
        <v>881724.50957099488</v>
      </c>
      <c r="L54" s="204">
        <f t="shared" si="4"/>
        <v>873233.59594584769</v>
      </c>
      <c r="M54" s="204">
        <f t="shared" si="4"/>
        <v>877887.55523129832</v>
      </c>
      <c r="N54" s="204">
        <f t="shared" si="4"/>
        <v>883048.11767549627</v>
      </c>
      <c r="O54" s="175"/>
    </row>
    <row r="55" spans="4:15" hidden="1" x14ac:dyDescent="0.25">
      <c r="D55" s="205" t="str">
        <f t="shared" ref="D55:N55" si="5">+D10</f>
        <v>05 Durango</v>
      </c>
      <c r="E55" s="204">
        <f t="shared" si="5"/>
        <v>12280331.107437739</v>
      </c>
      <c r="F55" s="204">
        <f t="shared" si="5"/>
        <v>13106858.89721805</v>
      </c>
      <c r="G55" s="204">
        <f t="shared" si="5"/>
        <v>12902599.639538042</v>
      </c>
      <c r="H55" s="204">
        <f t="shared" si="5"/>
        <v>12046837.857682919</v>
      </c>
      <c r="I55" s="204">
        <f t="shared" si="5"/>
        <v>11943495.291729404</v>
      </c>
      <c r="J55" s="204">
        <f t="shared" si="5"/>
        <v>12314893.290839933</v>
      </c>
      <c r="K55" s="204">
        <f t="shared" si="5"/>
        <v>12665419.610133432</v>
      </c>
      <c r="L55" s="204">
        <f t="shared" si="5"/>
        <v>12583556.144449804</v>
      </c>
      <c r="M55" s="204">
        <f t="shared" si="5"/>
        <v>12561232.647702923</v>
      </c>
      <c r="N55" s="204">
        <f t="shared" si="5"/>
        <v>12715417.673245266</v>
      </c>
      <c r="O55" s="175"/>
    </row>
    <row r="56" spans="4:15" hidden="1" x14ac:dyDescent="0.25">
      <c r="D56" s="205" t="str">
        <f t="shared" ref="D56:N56" si="6">+D11</f>
        <v>06 Simón Bolivar</v>
      </c>
      <c r="E56" s="204">
        <f t="shared" si="6"/>
        <v>314482.9816338112</v>
      </c>
      <c r="F56" s="204">
        <f t="shared" si="6"/>
        <v>346757.44061387732</v>
      </c>
      <c r="G56" s="204">
        <f t="shared" si="6"/>
        <v>330704.62602632324</v>
      </c>
      <c r="H56" s="204">
        <f t="shared" si="6"/>
        <v>315814.47915277147</v>
      </c>
      <c r="I56" s="204">
        <f t="shared" si="6"/>
        <v>321304.64449784812</v>
      </c>
      <c r="J56" s="204">
        <f t="shared" si="6"/>
        <v>320916.52417646593</v>
      </c>
      <c r="K56" s="204">
        <f t="shared" si="6"/>
        <v>328716.68473987677</v>
      </c>
      <c r="L56" s="204">
        <f t="shared" si="6"/>
        <v>325218.02386530326</v>
      </c>
      <c r="M56" s="204">
        <f t="shared" si="6"/>
        <v>327241.75879863766</v>
      </c>
      <c r="N56" s="204">
        <f t="shared" si="6"/>
        <v>328439.63099083561</v>
      </c>
      <c r="O56" s="175"/>
    </row>
    <row r="57" spans="4:15" hidden="1" x14ac:dyDescent="0.25">
      <c r="D57" s="205" t="str">
        <f t="shared" ref="D57:N57" si="7">+D12</f>
        <v>07 Gómez Palacio</v>
      </c>
      <c r="E57" s="204">
        <f t="shared" si="7"/>
        <v>6934821.8037795341</v>
      </c>
      <c r="F57" s="204">
        <f t="shared" si="7"/>
        <v>7365599.4304821342</v>
      </c>
      <c r="G57" s="204">
        <f t="shared" si="7"/>
        <v>7262434.958785696</v>
      </c>
      <c r="H57" s="204">
        <f t="shared" si="7"/>
        <v>6756876.5375903286</v>
      </c>
      <c r="I57" s="204">
        <f t="shared" si="7"/>
        <v>6668375.9490959654</v>
      </c>
      <c r="J57" s="204">
        <f t="shared" si="7"/>
        <v>6908894.5053440211</v>
      </c>
      <c r="K57" s="204">
        <f t="shared" si="7"/>
        <v>7109727.4454668844</v>
      </c>
      <c r="L57" s="204">
        <f t="shared" si="7"/>
        <v>7076000.6103071384</v>
      </c>
      <c r="M57" s="204">
        <f t="shared" si="7"/>
        <v>7055185.3053302784</v>
      </c>
      <c r="N57" s="204">
        <f t="shared" si="7"/>
        <v>7162033.820324555</v>
      </c>
      <c r="O57" s="175"/>
    </row>
    <row r="58" spans="4:15" hidden="1" x14ac:dyDescent="0.25">
      <c r="D58" s="205" t="str">
        <f t="shared" ref="D58:N58" si="8">+D13</f>
        <v>08 Guadalupe Victoria</v>
      </c>
      <c r="E58" s="204">
        <f t="shared" si="8"/>
        <v>826637.61114395934</v>
      </c>
      <c r="F58" s="204">
        <f t="shared" si="8"/>
        <v>899491.0142960127</v>
      </c>
      <c r="G58" s="204">
        <f t="shared" si="8"/>
        <v>866076.20219087484</v>
      </c>
      <c r="H58" s="204">
        <f t="shared" si="8"/>
        <v>820535.35861566104</v>
      </c>
      <c r="I58" s="204">
        <f t="shared" si="8"/>
        <v>825069.89626283559</v>
      </c>
      <c r="J58" s="204">
        <f t="shared" si="8"/>
        <v>834681.27641197282</v>
      </c>
      <c r="K58" s="204">
        <f t="shared" si="8"/>
        <v>856271.04278565431</v>
      </c>
      <c r="L58" s="204">
        <f t="shared" si="8"/>
        <v>848697.75903581455</v>
      </c>
      <c r="M58" s="204">
        <f t="shared" si="8"/>
        <v>851696.5703187352</v>
      </c>
      <c r="N58" s="204">
        <f t="shared" si="8"/>
        <v>858680.83088582335</v>
      </c>
      <c r="O58" s="175"/>
    </row>
    <row r="59" spans="4:15" hidden="1" x14ac:dyDescent="0.25">
      <c r="D59" s="205" t="str">
        <f t="shared" ref="D59:N59" si="9">+D14</f>
        <v>09 Guanaceví</v>
      </c>
      <c r="E59" s="204">
        <f t="shared" si="9"/>
        <v>310376.03297161107</v>
      </c>
      <c r="F59" s="204">
        <f t="shared" si="9"/>
        <v>338486.57134236104</v>
      </c>
      <c r="G59" s="204">
        <f t="shared" si="9"/>
        <v>324909.28805582429</v>
      </c>
      <c r="H59" s="204">
        <f t="shared" si="9"/>
        <v>310233.10861047893</v>
      </c>
      <c r="I59" s="204">
        <f t="shared" si="9"/>
        <v>311567.4046592465</v>
      </c>
      <c r="J59" s="204">
        <f t="shared" si="9"/>
        <v>314695.83299957507</v>
      </c>
      <c r="K59" s="204">
        <f t="shared" si="9"/>
        <v>322612.79946259421</v>
      </c>
      <c r="L59" s="204">
        <f t="shared" si="9"/>
        <v>317891.45608109515</v>
      </c>
      <c r="M59" s="204">
        <f t="shared" si="9"/>
        <v>320285.44820782857</v>
      </c>
      <c r="N59" s="204">
        <f t="shared" si="9"/>
        <v>322381.05601764569</v>
      </c>
      <c r="O59" s="175"/>
    </row>
    <row r="60" spans="4:15" hidden="1" x14ac:dyDescent="0.25">
      <c r="D60" s="205" t="str">
        <f t="shared" ref="D60:N60" si="10">+D15</f>
        <v xml:space="preserve">10 Hidalgo </v>
      </c>
      <c r="E60" s="204">
        <f t="shared" si="10"/>
        <v>182780.35918568826</v>
      </c>
      <c r="F60" s="204">
        <f t="shared" si="10"/>
        <v>194878.96866435921</v>
      </c>
      <c r="G60" s="204">
        <f t="shared" si="10"/>
        <v>192659.60374699818</v>
      </c>
      <c r="H60" s="204">
        <f t="shared" si="10"/>
        <v>182871.8195992774</v>
      </c>
      <c r="I60" s="204">
        <f t="shared" si="10"/>
        <v>179972.47233692306</v>
      </c>
      <c r="J60" s="204">
        <f t="shared" si="10"/>
        <v>186073.26584322879</v>
      </c>
      <c r="K60" s="204">
        <f t="shared" si="10"/>
        <v>191221.61305834498</v>
      </c>
      <c r="L60" s="204">
        <f t="shared" si="10"/>
        <v>186788.14173242723</v>
      </c>
      <c r="M60" s="204">
        <f t="shared" si="10"/>
        <v>187988.38518854533</v>
      </c>
      <c r="N60" s="204">
        <f t="shared" si="10"/>
        <v>189086.77923322699</v>
      </c>
      <c r="O60" s="175"/>
    </row>
    <row r="61" spans="4:15" hidden="1" x14ac:dyDescent="0.25">
      <c r="D61" s="205" t="str">
        <f t="shared" ref="D61:N61" si="11">+D16</f>
        <v>11 Inde</v>
      </c>
      <c r="E61" s="204">
        <f t="shared" si="11"/>
        <v>207202.39656720261</v>
      </c>
      <c r="F61" s="204">
        <f t="shared" si="11"/>
        <v>225110.55965272282</v>
      </c>
      <c r="G61" s="204">
        <f t="shared" si="11"/>
        <v>218605.58436096614</v>
      </c>
      <c r="H61" s="204">
        <f t="shared" si="11"/>
        <v>208927.769614855</v>
      </c>
      <c r="I61" s="204">
        <f t="shared" si="11"/>
        <v>209557.09853507756</v>
      </c>
      <c r="J61" s="204">
        <f t="shared" si="11"/>
        <v>212632.6229219778</v>
      </c>
      <c r="K61" s="204">
        <f t="shared" si="11"/>
        <v>218091.72291396497</v>
      </c>
      <c r="L61" s="204">
        <f t="shared" si="11"/>
        <v>213417.61108876171</v>
      </c>
      <c r="M61" s="204">
        <f t="shared" si="11"/>
        <v>215194.70981308952</v>
      </c>
      <c r="N61" s="204">
        <f t="shared" si="11"/>
        <v>215687.16227740832</v>
      </c>
      <c r="O61" s="175"/>
    </row>
    <row r="62" spans="4:15" hidden="1" x14ac:dyDescent="0.25">
      <c r="D62" s="205" t="str">
        <f t="shared" ref="D62:N62" si="12">+D17</f>
        <v>12 Lerdo</v>
      </c>
      <c r="E62" s="204">
        <f t="shared" si="12"/>
        <v>2883730.8994075381</v>
      </c>
      <c r="F62" s="204">
        <f t="shared" si="12"/>
        <v>3046135.5187378791</v>
      </c>
      <c r="G62" s="204">
        <f t="shared" si="12"/>
        <v>3020710.8884558901</v>
      </c>
      <c r="H62" s="204">
        <f t="shared" si="12"/>
        <v>2794118.7137245997</v>
      </c>
      <c r="I62" s="204">
        <f t="shared" si="12"/>
        <v>2747639.4988158904</v>
      </c>
      <c r="J62" s="204">
        <f t="shared" si="12"/>
        <v>2862134.0404430488</v>
      </c>
      <c r="K62" s="204">
        <f t="shared" si="12"/>
        <v>2947691.7645833008</v>
      </c>
      <c r="L62" s="204">
        <f t="shared" si="12"/>
        <v>2940983.9789532297</v>
      </c>
      <c r="M62" s="204">
        <f t="shared" si="12"/>
        <v>2925437.4323424399</v>
      </c>
      <c r="N62" s="204">
        <f t="shared" si="12"/>
        <v>2975503.0732801263</v>
      </c>
      <c r="O62" s="175"/>
    </row>
    <row r="63" spans="4:15" hidden="1" x14ac:dyDescent="0.25">
      <c r="D63" s="205" t="str">
        <f t="shared" ref="D63:N63" si="13">+D18</f>
        <v>13 Mapimí</v>
      </c>
      <c r="E63" s="204">
        <f t="shared" si="13"/>
        <v>604192.04325529072</v>
      </c>
      <c r="F63" s="204">
        <f t="shared" si="13"/>
        <v>657530.07274365076</v>
      </c>
      <c r="G63" s="204">
        <f t="shared" si="13"/>
        <v>633421.81135647418</v>
      </c>
      <c r="H63" s="204">
        <f t="shared" si="13"/>
        <v>597501.41434952139</v>
      </c>
      <c r="I63" s="204">
        <f t="shared" si="13"/>
        <v>601950.35140123765</v>
      </c>
      <c r="J63" s="204">
        <f t="shared" si="13"/>
        <v>608687.91066746064</v>
      </c>
      <c r="K63" s="204">
        <f t="shared" si="13"/>
        <v>624574.14572862571</v>
      </c>
      <c r="L63" s="204">
        <f t="shared" si="13"/>
        <v>621607.24240610586</v>
      </c>
      <c r="M63" s="204">
        <f t="shared" si="13"/>
        <v>622389.2920312701</v>
      </c>
      <c r="N63" s="204">
        <f t="shared" si="13"/>
        <v>628229.6604852085</v>
      </c>
      <c r="O63" s="175"/>
    </row>
    <row r="64" spans="4:15" hidden="1" x14ac:dyDescent="0.25">
      <c r="D64" s="205" t="str">
        <f t="shared" ref="D64:N64" si="14">+D19</f>
        <v>14 Mezquital</v>
      </c>
      <c r="E64" s="204">
        <f t="shared" si="14"/>
        <v>718592.64635727729</v>
      </c>
      <c r="F64" s="204">
        <f t="shared" si="14"/>
        <v>767182.29003122484</v>
      </c>
      <c r="G64" s="204">
        <f t="shared" si="14"/>
        <v>754485.01909892296</v>
      </c>
      <c r="H64" s="204">
        <f t="shared" si="14"/>
        <v>703141.85076750047</v>
      </c>
      <c r="I64" s="204">
        <f t="shared" si="14"/>
        <v>697562.49084288976</v>
      </c>
      <c r="J64" s="204">
        <f t="shared" si="14"/>
        <v>718935.67885406257</v>
      </c>
      <c r="K64" s="204">
        <f t="shared" si="14"/>
        <v>739454.90744017961</v>
      </c>
      <c r="L64" s="204">
        <f t="shared" si="14"/>
        <v>736381.89355790592</v>
      </c>
      <c r="M64" s="204">
        <f t="shared" si="14"/>
        <v>734365.45937457355</v>
      </c>
      <c r="N64" s="204">
        <f t="shared" si="14"/>
        <v>744171.71362593281</v>
      </c>
      <c r="O64" s="175"/>
    </row>
    <row r="65" spans="4:15" hidden="1" x14ac:dyDescent="0.25">
      <c r="D65" s="205" t="str">
        <f t="shared" ref="D65:N65" si="15">+D20</f>
        <v>15 Nazas</v>
      </c>
      <c r="E65" s="204">
        <f t="shared" si="15"/>
        <v>348118.33053356624</v>
      </c>
      <c r="F65" s="204">
        <f t="shared" si="15"/>
        <v>378414.37058791879</v>
      </c>
      <c r="G65" s="204">
        <f t="shared" si="15"/>
        <v>364598.6555646456</v>
      </c>
      <c r="H65" s="204">
        <f t="shared" si="15"/>
        <v>346801.89798626705</v>
      </c>
      <c r="I65" s="204">
        <f t="shared" si="15"/>
        <v>347658.57116369857</v>
      </c>
      <c r="J65" s="204">
        <f t="shared" si="15"/>
        <v>352181.33370902186</v>
      </c>
      <c r="K65" s="204">
        <f t="shared" si="15"/>
        <v>361237.00220939529</v>
      </c>
      <c r="L65" s="204">
        <f t="shared" si="15"/>
        <v>356593.3391423765</v>
      </c>
      <c r="M65" s="204">
        <f t="shared" si="15"/>
        <v>358679.3603685947</v>
      </c>
      <c r="N65" s="204">
        <f t="shared" si="15"/>
        <v>361372.05912563193</v>
      </c>
      <c r="O65" s="175"/>
    </row>
    <row r="66" spans="4:15" hidden="1" x14ac:dyDescent="0.25">
      <c r="D66" s="205" t="str">
        <f t="shared" ref="D66:N66" si="16">+D21</f>
        <v>16 Nombre de Dios</v>
      </c>
      <c r="E66" s="204">
        <f t="shared" si="16"/>
        <v>485490.6275501232</v>
      </c>
      <c r="F66" s="204">
        <f t="shared" si="16"/>
        <v>532261.87258410605</v>
      </c>
      <c r="G66" s="204">
        <f t="shared" si="16"/>
        <v>509104.92391908454</v>
      </c>
      <c r="H66" s="204">
        <f t="shared" si="16"/>
        <v>484751.67870298197</v>
      </c>
      <c r="I66" s="204">
        <f t="shared" si="16"/>
        <v>490400.91654237738</v>
      </c>
      <c r="J66" s="204">
        <f t="shared" si="16"/>
        <v>492507.43094314571</v>
      </c>
      <c r="K66" s="204">
        <f t="shared" si="16"/>
        <v>504779.07070875599</v>
      </c>
      <c r="L66" s="204">
        <f t="shared" si="16"/>
        <v>499851.30060554028</v>
      </c>
      <c r="M66" s="204">
        <f t="shared" si="16"/>
        <v>502485.33181716606</v>
      </c>
      <c r="N66" s="204">
        <f t="shared" si="16"/>
        <v>505509.09571742371</v>
      </c>
      <c r="O66" s="175"/>
    </row>
    <row r="67" spans="4:15" hidden="1" x14ac:dyDescent="0.25">
      <c r="D67" s="205" t="str">
        <f t="shared" ref="D67:N67" si="17">+D22</f>
        <v>17 Ocampo</v>
      </c>
      <c r="E67" s="204">
        <f t="shared" si="17"/>
        <v>302676.21054441627</v>
      </c>
      <c r="F67" s="204">
        <f t="shared" si="17"/>
        <v>333107.37155348179</v>
      </c>
      <c r="G67" s="204">
        <f t="shared" si="17"/>
        <v>317422.40362852521</v>
      </c>
      <c r="H67" s="204">
        <f t="shared" si="17"/>
        <v>303641.90979905328</v>
      </c>
      <c r="I67" s="204">
        <f t="shared" si="17"/>
        <v>307896.63824121171</v>
      </c>
      <c r="J67" s="204">
        <f t="shared" si="17"/>
        <v>308145.74650216463</v>
      </c>
      <c r="K67" s="204">
        <f t="shared" si="17"/>
        <v>315629.95389423514</v>
      </c>
      <c r="L67" s="204">
        <f t="shared" si="17"/>
        <v>311744.06418495247</v>
      </c>
      <c r="M67" s="204">
        <f t="shared" si="17"/>
        <v>314054.18238951633</v>
      </c>
      <c r="N67" s="204">
        <f t="shared" si="17"/>
        <v>315484.80364118528</v>
      </c>
      <c r="O67" s="175"/>
    </row>
    <row r="68" spans="4:15" hidden="1" x14ac:dyDescent="0.25">
      <c r="D68" s="205" t="str">
        <f t="shared" ref="D68:N68" si="18">+D23</f>
        <v>18 El Oro</v>
      </c>
      <c r="E68" s="204">
        <f t="shared" si="18"/>
        <v>343825.29003156524</v>
      </c>
      <c r="F68" s="204">
        <f t="shared" si="18"/>
        <v>381076.70285009569</v>
      </c>
      <c r="G68" s="204">
        <f t="shared" si="18"/>
        <v>361466.71027095133</v>
      </c>
      <c r="H68" s="204">
        <f t="shared" si="18"/>
        <v>347485.75472921703</v>
      </c>
      <c r="I68" s="204">
        <f t="shared" si="18"/>
        <v>354563.4585265753</v>
      </c>
      <c r="J68" s="204">
        <f t="shared" si="18"/>
        <v>352506.40251467121</v>
      </c>
      <c r="K68" s="204">
        <f t="shared" si="18"/>
        <v>360770.08436714095</v>
      </c>
      <c r="L68" s="204">
        <f t="shared" si="18"/>
        <v>355627.3381992692</v>
      </c>
      <c r="M68" s="204">
        <f t="shared" si="18"/>
        <v>358844.80005901755</v>
      </c>
      <c r="N68" s="204">
        <f t="shared" si="18"/>
        <v>359304.41846296075</v>
      </c>
      <c r="O68" s="175"/>
    </row>
    <row r="69" spans="4:15" hidden="1" x14ac:dyDescent="0.25">
      <c r="D69" s="205" t="str">
        <f t="shared" ref="D69:N69" si="19">+D24</f>
        <v>19 Otaez</v>
      </c>
      <c r="E69" s="204">
        <f t="shared" si="19"/>
        <v>188185.48694482198</v>
      </c>
      <c r="F69" s="204">
        <f t="shared" si="19"/>
        <v>200629.36418222237</v>
      </c>
      <c r="G69" s="204">
        <f t="shared" si="19"/>
        <v>199090.13016141177</v>
      </c>
      <c r="H69" s="204">
        <f t="shared" si="19"/>
        <v>188542.4932226449</v>
      </c>
      <c r="I69" s="204">
        <f t="shared" si="19"/>
        <v>185964.76536369574</v>
      </c>
      <c r="J69" s="204">
        <f t="shared" si="19"/>
        <v>192196.62260559434</v>
      </c>
      <c r="K69" s="204">
        <f t="shared" si="19"/>
        <v>197592.29119447517</v>
      </c>
      <c r="L69" s="204">
        <f t="shared" si="19"/>
        <v>193143.53524016775</v>
      </c>
      <c r="M69" s="204">
        <f t="shared" si="19"/>
        <v>194137.64479939194</v>
      </c>
      <c r="N69" s="204">
        <f t="shared" si="19"/>
        <v>195045.59536683335</v>
      </c>
      <c r="O69" s="175"/>
    </row>
    <row r="70" spans="4:15" hidden="1" x14ac:dyDescent="0.25">
      <c r="D70" s="205" t="str">
        <f t="shared" ref="D70:N70" si="20">+D25</f>
        <v>20 Pánuco de Coronado</v>
      </c>
      <c r="E70" s="204">
        <f t="shared" si="20"/>
        <v>364456.02861513529</v>
      </c>
      <c r="F70" s="204">
        <f t="shared" si="20"/>
        <v>401827.54310553405</v>
      </c>
      <c r="G70" s="204">
        <f t="shared" si="20"/>
        <v>381162.02230842086</v>
      </c>
      <c r="H70" s="204">
        <f t="shared" si="20"/>
        <v>365345.13052588142</v>
      </c>
      <c r="I70" s="204">
        <f t="shared" si="20"/>
        <v>370651.75053991657</v>
      </c>
      <c r="J70" s="204">
        <f t="shared" si="20"/>
        <v>370276.75701076008</v>
      </c>
      <c r="K70" s="204">
        <f t="shared" si="20"/>
        <v>379144.56406188745</v>
      </c>
      <c r="L70" s="204">
        <f t="shared" si="20"/>
        <v>374513.4149552887</v>
      </c>
      <c r="M70" s="204">
        <f t="shared" si="20"/>
        <v>377590.95478895877</v>
      </c>
      <c r="N70" s="204">
        <f t="shared" si="20"/>
        <v>379490.67528406339</v>
      </c>
      <c r="O70" s="175"/>
    </row>
    <row r="71" spans="4:15" hidden="1" x14ac:dyDescent="0.25">
      <c r="D71" s="205" t="str">
        <f t="shared" ref="D71:N71" si="21">+D26</f>
        <v>21 Peñón Blanco</v>
      </c>
      <c r="E71" s="204">
        <f t="shared" si="21"/>
        <v>304129.67869107513</v>
      </c>
      <c r="F71" s="204">
        <f t="shared" si="21"/>
        <v>331523.93652236083</v>
      </c>
      <c r="G71" s="204">
        <f t="shared" si="21"/>
        <v>319388.28947327973</v>
      </c>
      <c r="H71" s="204">
        <f t="shared" si="21"/>
        <v>304058.18753408967</v>
      </c>
      <c r="I71" s="204">
        <f t="shared" si="21"/>
        <v>305814.06556328287</v>
      </c>
      <c r="J71" s="204">
        <f t="shared" si="21"/>
        <v>308955.53354025749</v>
      </c>
      <c r="K71" s="204">
        <f t="shared" si="21"/>
        <v>316825.61512876383</v>
      </c>
      <c r="L71" s="204">
        <f t="shared" si="21"/>
        <v>312661.57794683333</v>
      </c>
      <c r="M71" s="204">
        <f t="shared" si="21"/>
        <v>314520.04105915059</v>
      </c>
      <c r="N71" s="204">
        <f t="shared" si="21"/>
        <v>316375.097826852</v>
      </c>
      <c r="O71" s="175"/>
    </row>
    <row r="72" spans="4:15" hidden="1" x14ac:dyDescent="0.25">
      <c r="D72" s="205" t="str">
        <f t="shared" ref="D72:N72" si="22">+D27</f>
        <v>22 Poanas</v>
      </c>
      <c r="E72" s="204">
        <f t="shared" si="22"/>
        <v>644015.80267980939</v>
      </c>
      <c r="F72" s="204">
        <f t="shared" si="22"/>
        <v>707579.35735740082</v>
      </c>
      <c r="G72" s="204">
        <f t="shared" si="22"/>
        <v>674669.86611354596</v>
      </c>
      <c r="H72" s="204">
        <f t="shared" si="22"/>
        <v>642786.49058677442</v>
      </c>
      <c r="I72" s="204">
        <f t="shared" si="22"/>
        <v>651519.65010408347</v>
      </c>
      <c r="J72" s="204">
        <f t="shared" si="22"/>
        <v>652881.8492406467</v>
      </c>
      <c r="K72" s="204">
        <f t="shared" si="22"/>
        <v>668987.59700532095</v>
      </c>
      <c r="L72" s="204">
        <f t="shared" si="22"/>
        <v>663056.26094238576</v>
      </c>
      <c r="M72" s="204">
        <f t="shared" si="22"/>
        <v>666566.09532028378</v>
      </c>
      <c r="N72" s="204">
        <f t="shared" si="22"/>
        <v>670615.71983573423</v>
      </c>
      <c r="O72" s="175"/>
    </row>
    <row r="73" spans="4:15" hidden="1" x14ac:dyDescent="0.25">
      <c r="D73" s="205" t="str">
        <f t="shared" ref="D73:N73" si="23">+D28</f>
        <v>23 Pueblo Nuevo</v>
      </c>
      <c r="E73" s="204">
        <f t="shared" si="23"/>
        <v>1144083.6569809567</v>
      </c>
      <c r="F73" s="204">
        <f t="shared" si="23"/>
        <v>1231731.8350729912</v>
      </c>
      <c r="G73" s="204">
        <f t="shared" si="23"/>
        <v>1197200.9904133431</v>
      </c>
      <c r="H73" s="204">
        <f t="shared" si="23"/>
        <v>1128358.911244598</v>
      </c>
      <c r="I73" s="204">
        <f t="shared" si="23"/>
        <v>1123928.4588263596</v>
      </c>
      <c r="J73" s="204">
        <f t="shared" si="23"/>
        <v>1149054.457239103</v>
      </c>
      <c r="K73" s="204">
        <f t="shared" si="23"/>
        <v>1180212.1264180827</v>
      </c>
      <c r="L73" s="204">
        <f t="shared" si="23"/>
        <v>1169193.3221164185</v>
      </c>
      <c r="M73" s="204">
        <f t="shared" si="23"/>
        <v>1171684.2618059253</v>
      </c>
      <c r="N73" s="204">
        <f t="shared" si="23"/>
        <v>1184310.5024638285</v>
      </c>
      <c r="O73" s="175"/>
    </row>
    <row r="74" spans="4:15" hidden="1" x14ac:dyDescent="0.25">
      <c r="D74" s="205" t="str">
        <f t="shared" ref="D74:N74" si="24">+D29</f>
        <v>24 Rodeo</v>
      </c>
      <c r="E74" s="204">
        <f t="shared" si="24"/>
        <v>349196.8836096201</v>
      </c>
      <c r="F74" s="204">
        <f t="shared" si="24"/>
        <v>384039.70269020565</v>
      </c>
      <c r="G74" s="204">
        <f t="shared" si="24"/>
        <v>368093.04393755179</v>
      </c>
      <c r="H74" s="204">
        <f t="shared" si="24"/>
        <v>351143.12350508251</v>
      </c>
      <c r="I74" s="204">
        <f t="shared" si="24"/>
        <v>356572.35954639409</v>
      </c>
      <c r="J74" s="204">
        <f t="shared" si="24"/>
        <v>357103.71975255973</v>
      </c>
      <c r="K74" s="204">
        <f t="shared" si="24"/>
        <v>365906.91563002189</v>
      </c>
      <c r="L74" s="204">
        <f t="shared" si="24"/>
        <v>361598.71156737063</v>
      </c>
      <c r="M74" s="204">
        <f t="shared" si="24"/>
        <v>363718.12196481222</v>
      </c>
      <c r="N74" s="204">
        <f t="shared" si="24"/>
        <v>364798.01342559396</v>
      </c>
      <c r="O74" s="175"/>
    </row>
    <row r="75" spans="4:15" hidden="1" x14ac:dyDescent="0.25">
      <c r="D75" s="205" t="str">
        <f t="shared" ref="D75:N75" si="25">+D30</f>
        <v>25 San Bernardo</v>
      </c>
      <c r="E75" s="204">
        <f t="shared" si="25"/>
        <v>175931.78222261768</v>
      </c>
      <c r="F75" s="204">
        <f t="shared" si="25"/>
        <v>187441.37621924843</v>
      </c>
      <c r="G75" s="204">
        <f t="shared" si="25"/>
        <v>185192.86895552545</v>
      </c>
      <c r="H75" s="204">
        <f t="shared" si="25"/>
        <v>176095.26959627992</v>
      </c>
      <c r="I75" s="204">
        <f t="shared" si="25"/>
        <v>172985.80485907834</v>
      </c>
      <c r="J75" s="204">
        <f t="shared" si="25"/>
        <v>179063.09967216363</v>
      </c>
      <c r="K75" s="204">
        <f t="shared" si="25"/>
        <v>183976.55408256385</v>
      </c>
      <c r="L75" s="204">
        <f t="shared" si="25"/>
        <v>179402.98627116808</v>
      </c>
      <c r="M75" s="204">
        <f t="shared" si="25"/>
        <v>180732.63910003804</v>
      </c>
      <c r="N75" s="204">
        <f t="shared" si="25"/>
        <v>181780.05801260186</v>
      </c>
      <c r="O75" s="175"/>
    </row>
    <row r="76" spans="4:15" hidden="1" x14ac:dyDescent="0.25">
      <c r="D76" s="205" t="str">
        <f t="shared" ref="D76:N76" si="26">+D31</f>
        <v>26 San Dimas</v>
      </c>
      <c r="E76" s="204">
        <f t="shared" si="26"/>
        <v>562341.29460931278</v>
      </c>
      <c r="F76" s="204">
        <f t="shared" si="26"/>
        <v>623177.26340308471</v>
      </c>
      <c r="G76" s="204">
        <f t="shared" si="26"/>
        <v>589502.74457220314</v>
      </c>
      <c r="H76" s="204">
        <f t="shared" si="26"/>
        <v>568559.8601153153</v>
      </c>
      <c r="I76" s="204">
        <f t="shared" si="26"/>
        <v>578796.83065797552</v>
      </c>
      <c r="J76" s="204">
        <f t="shared" si="26"/>
        <v>575568.88399992604</v>
      </c>
      <c r="K76" s="204">
        <f t="shared" si="26"/>
        <v>588938.49268813804</v>
      </c>
      <c r="L76" s="204">
        <f t="shared" si="26"/>
        <v>579421.96598263725</v>
      </c>
      <c r="M76" s="204">
        <f t="shared" si="26"/>
        <v>585617.59704059176</v>
      </c>
      <c r="N76" s="204">
        <f t="shared" si="26"/>
        <v>586493.81248229591</v>
      </c>
      <c r="O76" s="175"/>
    </row>
    <row r="77" spans="4:15" hidden="1" x14ac:dyDescent="0.25">
      <c r="D77" s="205" t="str">
        <f t="shared" ref="D77:N77" si="27">+D32</f>
        <v>27 San Juan de Guadalupe</v>
      </c>
      <c r="E77" s="204">
        <f t="shared" si="27"/>
        <v>219112.25582554776</v>
      </c>
      <c r="F77" s="204">
        <f t="shared" si="27"/>
        <v>237202.02347775717</v>
      </c>
      <c r="G77" s="204">
        <f t="shared" si="27"/>
        <v>230386.41622566542</v>
      </c>
      <c r="H77" s="204">
        <f t="shared" si="27"/>
        <v>219689.58271211231</v>
      </c>
      <c r="I77" s="204">
        <f t="shared" si="27"/>
        <v>219299.5462626626</v>
      </c>
      <c r="J77" s="204">
        <f t="shared" si="27"/>
        <v>223230.51512358859</v>
      </c>
      <c r="K77" s="204">
        <f t="shared" si="27"/>
        <v>229027.11286125256</v>
      </c>
      <c r="L77" s="204">
        <f t="shared" si="27"/>
        <v>224662.26962305856</v>
      </c>
      <c r="M77" s="204">
        <f t="shared" si="27"/>
        <v>226366.58308317984</v>
      </c>
      <c r="N77" s="204">
        <f t="shared" si="27"/>
        <v>227521.55841408976</v>
      </c>
      <c r="O77" s="175"/>
    </row>
    <row r="78" spans="4:15" hidden="1" x14ac:dyDescent="0.25">
      <c r="D78" s="205" t="str">
        <f t="shared" ref="D78:N78" si="28">+D33</f>
        <v>28 San Juan del Río</v>
      </c>
      <c r="E78" s="204">
        <f t="shared" si="28"/>
        <v>349752.46679296647</v>
      </c>
      <c r="F78" s="204">
        <f t="shared" si="28"/>
        <v>388129.06121143111</v>
      </c>
      <c r="G78" s="204">
        <f t="shared" si="28"/>
        <v>367999.94347353012</v>
      </c>
      <c r="H78" s="204">
        <f t="shared" si="28"/>
        <v>352992.13900504028</v>
      </c>
      <c r="I78" s="204">
        <f t="shared" si="28"/>
        <v>360995.79414538242</v>
      </c>
      <c r="J78" s="204">
        <f t="shared" si="28"/>
        <v>358395.39244312124</v>
      </c>
      <c r="K78" s="204">
        <f t="shared" si="28"/>
        <v>366809.77304134081</v>
      </c>
      <c r="L78" s="204">
        <f t="shared" si="28"/>
        <v>362518.20297442883</v>
      </c>
      <c r="M78" s="204">
        <f t="shared" si="28"/>
        <v>365321.64369998145</v>
      </c>
      <c r="N78" s="204">
        <f t="shared" si="28"/>
        <v>365934.11097209866</v>
      </c>
      <c r="O78" s="175"/>
    </row>
    <row r="79" spans="4:15" hidden="1" x14ac:dyDescent="0.25">
      <c r="D79" s="205" t="str">
        <f t="shared" ref="D79:N79" si="29">+D34</f>
        <v>29 San Luis del Cordero</v>
      </c>
      <c r="E79" s="204">
        <f t="shared" si="29"/>
        <v>142414.70621127755</v>
      </c>
      <c r="F79" s="204">
        <f t="shared" si="29"/>
        <v>146961.2563193322</v>
      </c>
      <c r="G79" s="204">
        <f t="shared" si="29"/>
        <v>151097.99123353211</v>
      </c>
      <c r="H79" s="204">
        <f t="shared" si="29"/>
        <v>142439.15690569286</v>
      </c>
      <c r="I79" s="204">
        <f t="shared" si="29"/>
        <v>136475.02842047022</v>
      </c>
      <c r="J79" s="204">
        <f t="shared" si="29"/>
        <v>145330.16775489174</v>
      </c>
      <c r="K79" s="204">
        <f t="shared" si="29"/>
        <v>149903.13907369558</v>
      </c>
      <c r="L79" s="204">
        <f t="shared" si="29"/>
        <v>144509.73978353586</v>
      </c>
      <c r="M79" s="204">
        <f t="shared" si="29"/>
        <v>145174.4345314707</v>
      </c>
      <c r="N79" s="204">
        <f t="shared" si="29"/>
        <v>144802.73058115138</v>
      </c>
      <c r="O79" s="175"/>
    </row>
    <row r="80" spans="4:15" hidden="1" x14ac:dyDescent="0.25">
      <c r="D80" s="205" t="str">
        <f t="shared" ref="D80:N80" si="30">+D35</f>
        <v>30 San Pedro del Gallo</v>
      </c>
      <c r="E80" s="204">
        <f t="shared" si="30"/>
        <v>139370.89894278557</v>
      </c>
      <c r="F80" s="204">
        <f t="shared" si="30"/>
        <v>143792.47962648992</v>
      </c>
      <c r="G80" s="204">
        <f t="shared" si="30"/>
        <v>147974.36256692265</v>
      </c>
      <c r="H80" s="204">
        <f t="shared" si="30"/>
        <v>139669.37508304638</v>
      </c>
      <c r="I80" s="204">
        <f t="shared" si="30"/>
        <v>134142.07026636813</v>
      </c>
      <c r="J80" s="204">
        <f t="shared" si="30"/>
        <v>142702.00635039445</v>
      </c>
      <c r="K80" s="204">
        <f t="shared" si="30"/>
        <v>147192.97606115931</v>
      </c>
      <c r="L80" s="204">
        <f t="shared" si="30"/>
        <v>141470.09914593515</v>
      </c>
      <c r="M80" s="204">
        <f t="shared" si="30"/>
        <v>142228.6184629529</v>
      </c>
      <c r="N80" s="204">
        <f t="shared" si="30"/>
        <v>141331.89241152318</v>
      </c>
      <c r="O80" s="175"/>
    </row>
    <row r="81" spans="4:15" hidden="1" x14ac:dyDescent="0.25">
      <c r="D81" s="205" t="str">
        <f t="shared" ref="D81:N81" si="31">+D36</f>
        <v>31 Santa Clara</v>
      </c>
      <c r="E81" s="204">
        <f t="shared" si="31"/>
        <v>231626.27011045249</v>
      </c>
      <c r="F81" s="204">
        <f t="shared" si="31"/>
        <v>251207.87910539983</v>
      </c>
      <c r="G81" s="204">
        <f t="shared" si="31"/>
        <v>243760.71710734157</v>
      </c>
      <c r="H81" s="204">
        <f t="shared" si="31"/>
        <v>231570.92679360879</v>
      </c>
      <c r="I81" s="204">
        <f t="shared" si="31"/>
        <v>231939.38762359062</v>
      </c>
      <c r="J81" s="204">
        <f t="shared" si="31"/>
        <v>235531.90933592326</v>
      </c>
      <c r="K81" s="204">
        <f t="shared" si="31"/>
        <v>241685.70643153539</v>
      </c>
      <c r="L81" s="204">
        <f t="shared" si="31"/>
        <v>238172.30067634251</v>
      </c>
      <c r="M81" s="204">
        <f t="shared" si="31"/>
        <v>239460.37248305287</v>
      </c>
      <c r="N81" s="204">
        <f t="shared" si="31"/>
        <v>240898.18153762614</v>
      </c>
      <c r="O81" s="175"/>
    </row>
    <row r="82" spans="4:15" hidden="1" x14ac:dyDescent="0.25">
      <c r="D82" s="205" t="str">
        <f t="shared" ref="D82:N82" si="32">+D37</f>
        <v>32 Santiago Papasquiaro</v>
      </c>
      <c r="E82" s="204">
        <f t="shared" si="32"/>
        <v>1086100.0418614494</v>
      </c>
      <c r="F82" s="204">
        <f t="shared" si="32"/>
        <v>1186540.1774825889</v>
      </c>
      <c r="G82" s="204">
        <f t="shared" si="32"/>
        <v>1141427.151084915</v>
      </c>
      <c r="H82" s="204">
        <f t="shared" si="32"/>
        <v>1086390.2083207571</v>
      </c>
      <c r="I82" s="204">
        <f t="shared" si="32"/>
        <v>1095747.4272630517</v>
      </c>
      <c r="J82" s="204">
        <f t="shared" si="32"/>
        <v>1104467.603561894</v>
      </c>
      <c r="K82" s="204">
        <f t="shared" si="32"/>
        <v>1132411.2056275362</v>
      </c>
      <c r="L82" s="204">
        <f t="shared" si="32"/>
        <v>1118740.0097432085</v>
      </c>
      <c r="M82" s="204">
        <f t="shared" si="32"/>
        <v>1124749.9878538332</v>
      </c>
      <c r="N82" s="204">
        <f t="shared" si="32"/>
        <v>1130376.9303908013</v>
      </c>
      <c r="O82" s="175"/>
    </row>
    <row r="83" spans="4:15" hidden="1" x14ac:dyDescent="0.25">
      <c r="D83" s="205" t="str">
        <f t="shared" ref="D83:N83" si="33">+D38</f>
        <v>33 Súchil</v>
      </c>
      <c r="E83" s="204">
        <f t="shared" si="33"/>
        <v>231143.9247826752</v>
      </c>
      <c r="F83" s="204">
        <f t="shared" si="33"/>
        <v>248778.79734339676</v>
      </c>
      <c r="G83" s="204">
        <f t="shared" si="33"/>
        <v>242623.51579766441</v>
      </c>
      <c r="H83" s="204">
        <f t="shared" si="33"/>
        <v>230998.77159729565</v>
      </c>
      <c r="I83" s="204">
        <f t="shared" si="33"/>
        <v>229112.01562381568</v>
      </c>
      <c r="J83" s="204">
        <f t="shared" si="33"/>
        <v>234567.56295313966</v>
      </c>
      <c r="K83" s="204">
        <f t="shared" si="33"/>
        <v>240786.08394675716</v>
      </c>
      <c r="L83" s="204">
        <f t="shared" si="33"/>
        <v>236045.72279994926</v>
      </c>
      <c r="M83" s="204">
        <f t="shared" si="33"/>
        <v>237797.75522760337</v>
      </c>
      <c r="N83" s="204">
        <f t="shared" si="33"/>
        <v>239398.29340650147</v>
      </c>
      <c r="O83" s="175"/>
    </row>
    <row r="84" spans="4:15" hidden="1" x14ac:dyDescent="0.25">
      <c r="D84" s="205" t="str">
        <f t="shared" ref="D84:N84" si="34">+D39</f>
        <v>34 Tamazula</v>
      </c>
      <c r="E84" s="204">
        <f t="shared" si="34"/>
        <v>688352.26844228606</v>
      </c>
      <c r="F84" s="204">
        <f t="shared" si="34"/>
        <v>752502.15272284998</v>
      </c>
      <c r="G84" s="204">
        <f t="shared" si="34"/>
        <v>720671.15731589985</v>
      </c>
      <c r="H84" s="204">
        <f t="shared" si="34"/>
        <v>688556.10588965588</v>
      </c>
      <c r="I84" s="204">
        <f t="shared" si="34"/>
        <v>693343.52424057608</v>
      </c>
      <c r="J84" s="204">
        <f t="shared" si="34"/>
        <v>698508.63423563866</v>
      </c>
      <c r="K84" s="204">
        <f t="shared" si="34"/>
        <v>715953.65373711288</v>
      </c>
      <c r="L84" s="204">
        <f t="shared" si="34"/>
        <v>705860.04831498279</v>
      </c>
      <c r="M84" s="204">
        <f t="shared" si="34"/>
        <v>711093.13680390816</v>
      </c>
      <c r="N84" s="204">
        <f t="shared" si="34"/>
        <v>715128.24073014862</v>
      </c>
      <c r="O84" s="175"/>
    </row>
    <row r="85" spans="4:15" hidden="1" x14ac:dyDescent="0.25">
      <c r="D85" s="205" t="str">
        <f t="shared" ref="D85:N85" si="35">+D40</f>
        <v>35 Tepehuanes</v>
      </c>
      <c r="E85" s="204">
        <f t="shared" si="35"/>
        <v>354399.85912304267</v>
      </c>
      <c r="F85" s="204">
        <f t="shared" si="35"/>
        <v>390234.60251384258</v>
      </c>
      <c r="G85" s="204">
        <f t="shared" si="35"/>
        <v>370000.6226826653</v>
      </c>
      <c r="H85" s="204">
        <f t="shared" si="35"/>
        <v>356818.82159645908</v>
      </c>
      <c r="I85" s="204">
        <f t="shared" si="35"/>
        <v>360536.4750329692</v>
      </c>
      <c r="J85" s="204">
        <f t="shared" si="35"/>
        <v>360844.79380328779</v>
      </c>
      <c r="K85" s="204">
        <f t="shared" si="35"/>
        <v>369378.62643235322</v>
      </c>
      <c r="L85" s="204">
        <f t="shared" si="35"/>
        <v>362624.0860238428</v>
      </c>
      <c r="M85" s="204">
        <f t="shared" si="35"/>
        <v>366848.77332772769</v>
      </c>
      <c r="N85" s="204">
        <f t="shared" si="35"/>
        <v>368263.84364995442</v>
      </c>
      <c r="O85" s="175"/>
    </row>
    <row r="86" spans="4:15" hidden="1" x14ac:dyDescent="0.25">
      <c r="D86" s="205" t="str">
        <f t="shared" ref="D86:N86" si="36">+D41</f>
        <v>36  Tlahualilo</v>
      </c>
      <c r="E86" s="204">
        <f t="shared" si="36"/>
        <v>557699.19735415769</v>
      </c>
      <c r="F86" s="204">
        <f t="shared" si="36"/>
        <v>613443.05858263432</v>
      </c>
      <c r="G86" s="204">
        <f t="shared" si="36"/>
        <v>584788.71296846739</v>
      </c>
      <c r="H86" s="204">
        <f t="shared" si="36"/>
        <v>553632.8673397766</v>
      </c>
      <c r="I86" s="204">
        <f t="shared" si="36"/>
        <v>563331.00995261048</v>
      </c>
      <c r="J86" s="204">
        <f t="shared" si="36"/>
        <v>563576.22652908275</v>
      </c>
      <c r="K86" s="204">
        <f t="shared" si="36"/>
        <v>577620.19399803155</v>
      </c>
      <c r="L86" s="204">
        <f t="shared" si="36"/>
        <v>576207.67108026205</v>
      </c>
      <c r="M86" s="204">
        <f t="shared" si="36"/>
        <v>577279.31014988094</v>
      </c>
      <c r="N86" s="204">
        <f t="shared" si="36"/>
        <v>581716.833926772</v>
      </c>
      <c r="O86" s="175"/>
    </row>
    <row r="87" spans="4:15" hidden="1" x14ac:dyDescent="0.25">
      <c r="D87" s="205" t="str">
        <f t="shared" ref="D87:N87" si="37">+D42</f>
        <v>37 Topia</v>
      </c>
      <c r="E87" s="204">
        <f t="shared" si="37"/>
        <v>258438.21421834268</v>
      </c>
      <c r="F87" s="204">
        <f t="shared" si="37"/>
        <v>279900.28218105191</v>
      </c>
      <c r="G87" s="204">
        <f t="shared" si="37"/>
        <v>272230.66395613871</v>
      </c>
      <c r="H87" s="204">
        <f t="shared" si="37"/>
        <v>259121.74736870703</v>
      </c>
      <c r="I87" s="204">
        <f t="shared" si="37"/>
        <v>259067.62101859751</v>
      </c>
      <c r="J87" s="204">
        <f t="shared" si="37"/>
        <v>263503.88194057305</v>
      </c>
      <c r="K87" s="204">
        <f t="shared" si="37"/>
        <v>270392.8469348948</v>
      </c>
      <c r="L87" s="204">
        <f t="shared" si="37"/>
        <v>265636.46968059824</v>
      </c>
      <c r="M87" s="204">
        <f t="shared" si="37"/>
        <v>267368.62466474908</v>
      </c>
      <c r="N87" s="204">
        <f t="shared" si="37"/>
        <v>268625.48928332818</v>
      </c>
      <c r="O87" s="175"/>
    </row>
    <row r="88" spans="4:15" hidden="1" x14ac:dyDescent="0.25">
      <c r="D88" s="205" t="str">
        <f t="shared" ref="D88:N88" si="38">+D43</f>
        <v>38 Vicente Guerrero</v>
      </c>
      <c r="E88" s="204">
        <f t="shared" si="38"/>
        <v>529643.79669715569</v>
      </c>
      <c r="F88" s="204">
        <f t="shared" si="38"/>
        <v>572664.68040296843</v>
      </c>
      <c r="G88" s="204">
        <f t="shared" si="38"/>
        <v>553366.5886895936</v>
      </c>
      <c r="H88" s="204">
        <f t="shared" si="38"/>
        <v>522805.18112830824</v>
      </c>
      <c r="I88" s="204">
        <f t="shared" si="38"/>
        <v>522345.32114638417</v>
      </c>
      <c r="J88" s="204">
        <f t="shared" si="38"/>
        <v>531717.04567350971</v>
      </c>
      <c r="K88" s="204">
        <f t="shared" si="38"/>
        <v>545840.45664791355</v>
      </c>
      <c r="L88" s="204">
        <f t="shared" si="38"/>
        <v>541141.170980589</v>
      </c>
      <c r="M88" s="204">
        <f t="shared" si="38"/>
        <v>542726.45126678457</v>
      </c>
      <c r="N88" s="204">
        <f t="shared" si="38"/>
        <v>548548.26563057781</v>
      </c>
      <c r="O88" s="175"/>
    </row>
    <row r="89" spans="4:15" hidden="1" x14ac:dyDescent="0.25">
      <c r="D89" s="205" t="str">
        <f t="shared" ref="D89:N89" si="39">+D44</f>
        <v xml:space="preserve">39 Nuevo Ideal </v>
      </c>
      <c r="E89" s="204">
        <f t="shared" si="39"/>
        <v>677252.03182224627</v>
      </c>
      <c r="F89" s="204">
        <f t="shared" si="39"/>
        <v>746802.79403067671</v>
      </c>
      <c r="G89" s="204">
        <f t="shared" si="39"/>
        <v>710728.16446557583</v>
      </c>
      <c r="H89" s="204">
        <f t="shared" si="39"/>
        <v>679252.82189215207</v>
      </c>
      <c r="I89" s="204">
        <f t="shared" si="39"/>
        <v>690480.26837244956</v>
      </c>
      <c r="J89" s="204">
        <f t="shared" si="39"/>
        <v>689623.03439534223</v>
      </c>
      <c r="K89" s="204">
        <f t="shared" si="39"/>
        <v>706308.24221830827</v>
      </c>
      <c r="L89" s="204">
        <f t="shared" si="39"/>
        <v>698935.06978430005</v>
      </c>
      <c r="M89" s="204">
        <f t="shared" si="39"/>
        <v>703441.95225893776</v>
      </c>
      <c r="N89" s="204">
        <f t="shared" si="39"/>
        <v>706375.69601860247</v>
      </c>
      <c r="O89" s="175"/>
    </row>
    <row r="90" spans="4:15" hidden="1" x14ac:dyDescent="0.25">
      <c r="D90" s="206" t="s">
        <v>187</v>
      </c>
      <c r="E90" s="204">
        <f>SUM(E51:E89)</f>
        <v>37972647.000000015</v>
      </c>
      <c r="F90" s="204">
        <f t="shared" ref="F90:N90" si="40">SUM(F51:F89)</f>
        <v>40823338</v>
      </c>
      <c r="G90" s="204">
        <f t="shared" si="40"/>
        <v>39842240.000000015</v>
      </c>
      <c r="H90" s="204">
        <f t="shared" si="40"/>
        <v>37440064.999999993</v>
      </c>
      <c r="I90" s="204">
        <f t="shared" si="40"/>
        <v>37301618.999999993</v>
      </c>
      <c r="J90" s="204">
        <f t="shared" si="40"/>
        <v>38188757.999999993</v>
      </c>
      <c r="K90" s="204">
        <f t="shared" si="40"/>
        <v>39236471.999999985</v>
      </c>
      <c r="L90" s="204">
        <f t="shared" si="40"/>
        <v>38914812</v>
      </c>
      <c r="M90" s="204">
        <f t="shared" si="40"/>
        <v>38942505.000000007</v>
      </c>
      <c r="N90" s="204">
        <f t="shared" si="40"/>
        <v>39353529</v>
      </c>
      <c r="O90" s="175"/>
    </row>
    <row r="91" spans="4:15" hidden="1" x14ac:dyDescent="0.25">
      <c r="D91" s="200"/>
      <c r="E91" s="207"/>
      <c r="F91" s="207"/>
      <c r="G91" s="207"/>
      <c r="H91" s="207"/>
      <c r="I91" s="207"/>
      <c r="J91" s="207"/>
      <c r="K91" s="207"/>
      <c r="L91" s="207"/>
      <c r="M91" s="207"/>
      <c r="N91" s="207"/>
      <c r="O91" s="2"/>
    </row>
    <row r="92" spans="4:15" hidden="1" x14ac:dyDescent="0.25">
      <c r="D92" s="200"/>
      <c r="E92" s="207"/>
      <c r="F92" s="207"/>
      <c r="G92" s="207"/>
      <c r="H92" s="207"/>
      <c r="I92" s="207"/>
      <c r="J92" s="207"/>
      <c r="K92" s="207"/>
      <c r="L92" s="207"/>
      <c r="M92" s="207"/>
      <c r="N92" s="207"/>
    </row>
    <row r="93" spans="4:15" hidden="1" x14ac:dyDescent="0.25">
      <c r="D93" s="298" t="s">
        <v>259</v>
      </c>
      <c r="E93" s="298"/>
      <c r="F93" s="298"/>
      <c r="G93" s="298"/>
      <c r="H93" s="298"/>
      <c r="I93" s="298"/>
      <c r="J93" s="298"/>
      <c r="K93" s="298"/>
      <c r="L93" s="298"/>
      <c r="M93" s="298"/>
      <c r="N93" s="208"/>
    </row>
    <row r="94" spans="4:15" hidden="1" x14ac:dyDescent="0.25"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200"/>
    </row>
    <row r="95" spans="4:15" ht="34.5" hidden="1" x14ac:dyDescent="0.25">
      <c r="D95" s="201" t="s">
        <v>52</v>
      </c>
      <c r="E95" s="202">
        <v>41579</v>
      </c>
      <c r="F95" s="202">
        <v>41609</v>
      </c>
      <c r="G95" s="209" t="s">
        <v>253</v>
      </c>
      <c r="H95" s="209" t="s">
        <v>249</v>
      </c>
      <c r="I95" s="209" t="s">
        <v>254</v>
      </c>
      <c r="J95" s="209" t="s">
        <v>250</v>
      </c>
      <c r="K95" s="210" t="s">
        <v>251</v>
      </c>
      <c r="L95" s="172" t="s">
        <v>252</v>
      </c>
      <c r="M95" s="172" t="s">
        <v>255</v>
      </c>
      <c r="N95" s="211"/>
    </row>
    <row r="96" spans="4:15" hidden="1" x14ac:dyDescent="0.25">
      <c r="D96" s="203" t="str">
        <f>+D51</f>
        <v>01 Canatlán</v>
      </c>
      <c r="E96" s="204">
        <f>+O6</f>
        <v>787878.76549513882</v>
      </c>
      <c r="F96" s="204">
        <f t="shared" ref="F96:M96" si="41">+P6</f>
        <v>847779.51868452865</v>
      </c>
      <c r="G96" s="204">
        <f t="shared" si="41"/>
        <v>18693.877600639316</v>
      </c>
      <c r="H96" s="204">
        <f t="shared" si="41"/>
        <v>26913.337642404393</v>
      </c>
      <c r="I96" s="204">
        <f t="shared" si="41"/>
        <v>62001.290242585506</v>
      </c>
      <c r="J96" s="204">
        <f t="shared" si="41"/>
        <v>20662.909248412667</v>
      </c>
      <c r="K96" s="212">
        <f t="shared" si="41"/>
        <v>10295256.136351012</v>
      </c>
      <c r="L96" s="212">
        <f t="shared" si="41"/>
        <v>857938</v>
      </c>
      <c r="M96" s="212">
        <f t="shared" si="41"/>
        <v>3431752</v>
      </c>
      <c r="N96" s="213"/>
    </row>
    <row r="97" spans="4:14" hidden="1" x14ac:dyDescent="0.25">
      <c r="D97" s="205" t="str">
        <f t="shared" ref="D97" si="42">+D52</f>
        <v>02 Canelas</v>
      </c>
      <c r="E97" s="204">
        <f t="shared" ref="E97:E134" si="43">+O7</f>
        <v>158563.26757140009</v>
      </c>
      <c r="F97" s="204">
        <f t="shared" ref="F97:F134" si="44">+P7</f>
        <v>175742.02391326681</v>
      </c>
      <c r="G97" s="204">
        <f t="shared" ref="G97:G134" si="45">+Q7</f>
        <v>-3244.5219333694968</v>
      </c>
      <c r="H97" s="204">
        <f t="shared" ref="H97:H134" si="46">+R7</f>
        <v>10659.507112767429</v>
      </c>
      <c r="I97" s="204">
        <f t="shared" ref="I97:I134" si="47">+S7</f>
        <v>14311.765353065712</v>
      </c>
      <c r="J97" s="204">
        <f t="shared" ref="J97:J134" si="48">+T7</f>
        <v>-7009.6049573698292</v>
      </c>
      <c r="K97" s="212">
        <f t="shared" ref="K97:K134" si="49">+U7</f>
        <v>2136790.129613677</v>
      </c>
      <c r="L97" s="212">
        <f t="shared" ref="L97:L134" si="50">+V7</f>
        <v>178066</v>
      </c>
      <c r="M97" s="212">
        <f t="shared" ref="M97:M134" si="51">+W7</f>
        <v>712264</v>
      </c>
      <c r="N97" s="213"/>
    </row>
    <row r="98" spans="4:14" hidden="1" x14ac:dyDescent="0.25">
      <c r="D98" s="205" t="str">
        <f t="shared" ref="D98" si="52">+D53</f>
        <v>03 Coneto de Comonfort</v>
      </c>
      <c r="E98" s="204">
        <f t="shared" si="43"/>
        <v>169713.08281290918</v>
      </c>
      <c r="F98" s="204">
        <f t="shared" si="44"/>
        <v>186713.65746543836</v>
      </c>
      <c r="G98" s="204">
        <f t="shared" si="45"/>
        <v>-1979.2954325876835</v>
      </c>
      <c r="H98" s="204">
        <f t="shared" si="46"/>
        <v>10417.185425453332</v>
      </c>
      <c r="I98" s="204">
        <f t="shared" si="47"/>
        <v>14900.819867913935</v>
      </c>
      <c r="J98" s="204">
        <f t="shared" si="48"/>
        <v>-4430.1211795266636</v>
      </c>
      <c r="K98" s="212">
        <f t="shared" si="49"/>
        <v>2266169.2941018227</v>
      </c>
      <c r="L98" s="212">
        <f t="shared" si="50"/>
        <v>188847</v>
      </c>
      <c r="M98" s="212">
        <f t="shared" si="51"/>
        <v>755388</v>
      </c>
      <c r="N98" s="213"/>
    </row>
    <row r="99" spans="4:14" hidden="1" x14ac:dyDescent="0.25">
      <c r="D99" s="205" t="str">
        <f t="shared" ref="D99" si="53">+D54</f>
        <v>04 Cuencame</v>
      </c>
      <c r="E99" s="204">
        <f t="shared" si="43"/>
        <v>805160.80958887527</v>
      </c>
      <c r="F99" s="204">
        <f t="shared" si="44"/>
        <v>869571.57045621949</v>
      </c>
      <c r="G99" s="204">
        <f t="shared" si="45"/>
        <v>9938.4270447072267</v>
      </c>
      <c r="H99" s="204">
        <f t="shared" si="46"/>
        <v>33478.789858813812</v>
      </c>
      <c r="I99" s="204">
        <f t="shared" si="47"/>
        <v>65674.198493402146</v>
      </c>
      <c r="J99" s="204">
        <f t="shared" si="48"/>
        <v>14431.007952097167</v>
      </c>
      <c r="K99" s="212">
        <f t="shared" si="49"/>
        <v>10546828.535851493</v>
      </c>
      <c r="L99" s="212">
        <f t="shared" si="50"/>
        <v>878902</v>
      </c>
      <c r="M99" s="212">
        <f t="shared" si="51"/>
        <v>3515608</v>
      </c>
      <c r="N99" s="213"/>
    </row>
    <row r="100" spans="4:14" hidden="1" x14ac:dyDescent="0.25">
      <c r="D100" s="205" t="str">
        <f t="shared" ref="D100" si="54">+D55</f>
        <v>05 Durango</v>
      </c>
      <c r="E100" s="204">
        <f t="shared" si="43"/>
        <v>11479717.837071866</v>
      </c>
      <c r="F100" s="204">
        <f t="shared" si="44"/>
        <v>12503402.047394089</v>
      </c>
      <c r="G100" s="204">
        <f t="shared" si="45"/>
        <v>-323118.91729335859</v>
      </c>
      <c r="H100" s="204">
        <f t="shared" si="46"/>
        <v>797832.29578734213</v>
      </c>
      <c r="I100" s="204">
        <f t="shared" si="47"/>
        <v>1060778.1883382024</v>
      </c>
      <c r="J100" s="204">
        <f t="shared" si="48"/>
        <v>2125.4071086711629</v>
      </c>
      <c r="K100" s="212">
        <f t="shared" si="49"/>
        <v>150641379.01838428</v>
      </c>
      <c r="L100" s="212">
        <f t="shared" si="50"/>
        <v>12553449</v>
      </c>
      <c r="M100" s="212">
        <f t="shared" si="51"/>
        <v>50213796</v>
      </c>
      <c r="N100" s="213"/>
    </row>
    <row r="101" spans="4:14" hidden="1" x14ac:dyDescent="0.25">
      <c r="D101" s="205" t="str">
        <f t="shared" ref="D101" si="55">+D56</f>
        <v>06 Simón Bolivar</v>
      </c>
      <c r="E101" s="204">
        <f t="shared" si="43"/>
        <v>299155.79932144238</v>
      </c>
      <c r="F101" s="204">
        <f t="shared" si="44"/>
        <v>323069.31610410591</v>
      </c>
      <c r="G101" s="204">
        <f t="shared" si="45"/>
        <v>7600.8131066760434</v>
      </c>
      <c r="H101" s="204">
        <f t="shared" si="46"/>
        <v>10810.953277915978</v>
      </c>
      <c r="I101" s="204">
        <f t="shared" si="47"/>
        <v>23682.07629646641</v>
      </c>
      <c r="J101" s="204">
        <f t="shared" si="48"/>
        <v>5610.23525164698</v>
      </c>
      <c r="K101" s="212">
        <f t="shared" si="49"/>
        <v>3929525.9878540044</v>
      </c>
      <c r="L101" s="212">
        <f t="shared" si="50"/>
        <v>327460</v>
      </c>
      <c r="M101" s="212">
        <f t="shared" si="51"/>
        <v>1309840</v>
      </c>
      <c r="N101" s="213"/>
    </row>
    <row r="102" spans="4:14" hidden="1" x14ac:dyDescent="0.25">
      <c r="D102" s="205" t="str">
        <f t="shared" ref="D102" si="56">+D57</f>
        <v>07 Gómez Palacio</v>
      </c>
      <c r="E102" s="204">
        <f t="shared" si="43"/>
        <v>6481599.6953397626</v>
      </c>
      <c r="F102" s="204">
        <f t="shared" si="44"/>
        <v>7054589.8329618145</v>
      </c>
      <c r="G102" s="204">
        <f t="shared" si="45"/>
        <v>-267160.90665030084</v>
      </c>
      <c r="H102" s="204">
        <f t="shared" si="46"/>
        <v>488620.30343871057</v>
      </c>
      <c r="I102" s="204">
        <f t="shared" si="47"/>
        <v>614238.21608238178</v>
      </c>
      <c r="J102" s="204">
        <f t="shared" si="48"/>
        <v>7641.9021949482194</v>
      </c>
      <c r="K102" s="212">
        <f t="shared" si="49"/>
        <v>84679479.409873843</v>
      </c>
      <c r="L102" s="212">
        <f t="shared" si="50"/>
        <v>7056623</v>
      </c>
      <c r="M102" s="212">
        <f t="shared" si="51"/>
        <v>28226492</v>
      </c>
      <c r="N102" s="213"/>
    </row>
    <row r="103" spans="4:14" hidden="1" x14ac:dyDescent="0.25">
      <c r="D103" s="205" t="str">
        <f t="shared" ref="D103" si="57">+D58</f>
        <v>08 Guadalupe Victoria</v>
      </c>
      <c r="E103" s="204">
        <f t="shared" si="43"/>
        <v>781278.43022242188</v>
      </c>
      <c r="F103" s="204">
        <f t="shared" si="44"/>
        <v>845611.62082280079</v>
      </c>
      <c r="G103" s="204">
        <f t="shared" si="45"/>
        <v>-971.23062265143017</v>
      </c>
      <c r="H103" s="204">
        <f t="shared" si="46"/>
        <v>39044.446991243902</v>
      </c>
      <c r="I103" s="204">
        <f t="shared" si="47"/>
        <v>66221.899810658622</v>
      </c>
      <c r="J103" s="204">
        <f t="shared" si="48"/>
        <v>10187.59182484431</v>
      </c>
      <c r="K103" s="212">
        <f t="shared" si="49"/>
        <v>10229210.320996663</v>
      </c>
      <c r="L103" s="212">
        <f t="shared" si="50"/>
        <v>852434</v>
      </c>
      <c r="M103" s="212">
        <f t="shared" si="51"/>
        <v>3409736</v>
      </c>
      <c r="N103" s="213"/>
    </row>
    <row r="104" spans="4:14" hidden="1" x14ac:dyDescent="0.25">
      <c r="D104" s="205" t="str">
        <f t="shared" ref="D104" si="58">+D59</f>
        <v>09 Guanaceví</v>
      </c>
      <c r="E104" s="204">
        <f t="shared" si="43"/>
        <v>292442.524519581</v>
      </c>
      <c r="F104" s="204">
        <f t="shared" si="44"/>
        <v>317171.35252746474</v>
      </c>
      <c r="G104" s="204">
        <f t="shared" si="45"/>
        <v>1903.8494325144902</v>
      </c>
      <c r="H104" s="204">
        <f t="shared" si="46"/>
        <v>13041.041866068106</v>
      </c>
      <c r="I104" s="204">
        <f t="shared" si="47"/>
        <v>23921.673345533763</v>
      </c>
      <c r="J104" s="204">
        <f t="shared" si="48"/>
        <v>1941.6948852576102</v>
      </c>
      <c r="K104" s="212">
        <f t="shared" si="49"/>
        <v>3843861.1349846805</v>
      </c>
      <c r="L104" s="212">
        <f t="shared" si="50"/>
        <v>320322</v>
      </c>
      <c r="M104" s="212">
        <f t="shared" si="51"/>
        <v>1281288</v>
      </c>
      <c r="N104" s="213"/>
    </row>
    <row r="105" spans="4:14" hidden="1" x14ac:dyDescent="0.25">
      <c r="D105" s="205" t="str">
        <f t="shared" ref="D105" si="59">+D60</f>
        <v xml:space="preserve">10 Hidalgo </v>
      </c>
      <c r="E105" s="204">
        <f t="shared" si="43"/>
        <v>167551.09904464119</v>
      </c>
      <c r="F105" s="204">
        <f t="shared" si="44"/>
        <v>184653.31205188911</v>
      </c>
      <c r="G105" s="204">
        <f t="shared" si="45"/>
        <v>-1531.3240719781998</v>
      </c>
      <c r="H105" s="204">
        <f t="shared" si="46"/>
        <v>10049.090338941674</v>
      </c>
      <c r="I105" s="204">
        <f t="shared" si="47"/>
        <v>14641.259774506212</v>
      </c>
      <c r="J105" s="204">
        <f t="shared" si="48"/>
        <v>-5151.1550066353029</v>
      </c>
      <c r="K105" s="212">
        <f t="shared" si="49"/>
        <v>2244533.6907203835</v>
      </c>
      <c r="L105" s="212">
        <f t="shared" si="50"/>
        <v>187044</v>
      </c>
      <c r="M105" s="212">
        <f t="shared" si="51"/>
        <v>748176</v>
      </c>
      <c r="N105" s="213"/>
    </row>
    <row r="106" spans="4:14" hidden="1" x14ac:dyDescent="0.25">
      <c r="D106" s="205" t="str">
        <f t="shared" ref="D106" si="60">+D61</f>
        <v>11 Inde</v>
      </c>
      <c r="E106" s="204">
        <f t="shared" si="43"/>
        <v>192923.5245857535</v>
      </c>
      <c r="F106" s="204">
        <f t="shared" si="44"/>
        <v>210911.01893292839</v>
      </c>
      <c r="G106" s="204">
        <f t="shared" si="45"/>
        <v>4053.2786472445614</v>
      </c>
      <c r="H106" s="204">
        <f t="shared" si="46"/>
        <v>8271.540100567172</v>
      </c>
      <c r="I106" s="204">
        <f t="shared" si="47"/>
        <v>15714.251285465165</v>
      </c>
      <c r="J106" s="204">
        <f t="shared" si="48"/>
        <v>-2131.5837984952582</v>
      </c>
      <c r="K106" s="212">
        <f t="shared" si="49"/>
        <v>2574169.2674994902</v>
      </c>
      <c r="L106" s="212">
        <f t="shared" si="50"/>
        <v>214514</v>
      </c>
      <c r="M106" s="212">
        <f t="shared" si="51"/>
        <v>858056</v>
      </c>
      <c r="N106" s="213"/>
    </row>
    <row r="107" spans="4:14" hidden="1" x14ac:dyDescent="0.25">
      <c r="D107" s="205" t="str">
        <f t="shared" ref="D107" si="61">+D62</f>
        <v>12 Lerdo</v>
      </c>
      <c r="E107" s="204">
        <f t="shared" si="43"/>
        <v>2692560.353434979</v>
      </c>
      <c r="F107" s="204">
        <f t="shared" si="44"/>
        <v>2932155.6125041423</v>
      </c>
      <c r="G107" s="204">
        <f t="shared" si="45"/>
        <v>-137906.67350703268</v>
      </c>
      <c r="H107" s="204">
        <f t="shared" si="46"/>
        <v>220858.23562499916</v>
      </c>
      <c r="I107" s="204">
        <f t="shared" si="47"/>
        <v>262344.62616814324</v>
      </c>
      <c r="J107" s="204">
        <f t="shared" si="48"/>
        <v>1536.0840316271097</v>
      </c>
      <c r="K107" s="212">
        <f t="shared" si="49"/>
        <v>35115634.047000803</v>
      </c>
      <c r="L107" s="212">
        <f t="shared" si="50"/>
        <v>2926303</v>
      </c>
      <c r="M107" s="212">
        <f t="shared" si="51"/>
        <v>11705212</v>
      </c>
      <c r="N107" s="213"/>
    </row>
    <row r="108" spans="4:14" hidden="1" x14ac:dyDescent="0.25">
      <c r="D108" s="205" t="str">
        <f t="shared" ref="D108" si="62">+D63</f>
        <v>13 Mapimí</v>
      </c>
      <c r="E108" s="204">
        <f t="shared" si="43"/>
        <v>573499.83992445841</v>
      </c>
      <c r="F108" s="204">
        <f t="shared" si="44"/>
        <v>619432.17831751122</v>
      </c>
      <c r="G108" s="204">
        <f t="shared" si="45"/>
        <v>-2400.5541678190184</v>
      </c>
      <c r="H108" s="204">
        <f t="shared" si="46"/>
        <v>30046.269127797386</v>
      </c>
      <c r="I108" s="204">
        <f t="shared" si="47"/>
        <v>49193.836864894627</v>
      </c>
      <c r="J108" s="204">
        <f t="shared" si="48"/>
        <v>10757.485489129755</v>
      </c>
      <c r="K108" s="212">
        <f t="shared" si="49"/>
        <v>7480612.9999808175</v>
      </c>
      <c r="L108" s="212">
        <f t="shared" si="50"/>
        <v>623384</v>
      </c>
      <c r="M108" s="212">
        <f t="shared" si="51"/>
        <v>2493536</v>
      </c>
      <c r="N108" s="213"/>
    </row>
    <row r="109" spans="4:14" hidden="1" x14ac:dyDescent="0.25">
      <c r="D109" s="205" t="str">
        <f t="shared" ref="D109" si="63">+D64</f>
        <v>14 Mezquital</v>
      </c>
      <c r="E109" s="204">
        <f t="shared" si="43"/>
        <v>673814.70894775318</v>
      </c>
      <c r="F109" s="204">
        <f t="shared" si="44"/>
        <v>732680.11503078567</v>
      </c>
      <c r="G109" s="204">
        <f t="shared" si="45"/>
        <v>-20854.16849374073</v>
      </c>
      <c r="H109" s="204">
        <f t="shared" si="46"/>
        <v>47670.385392996061</v>
      </c>
      <c r="I109" s="204">
        <f t="shared" si="47"/>
        <v>62522.815314043197</v>
      </c>
      <c r="J109" s="204">
        <f t="shared" si="48"/>
        <v>2787.7261316616487</v>
      </c>
      <c r="K109" s="212">
        <f t="shared" si="49"/>
        <v>8812895.5322739687</v>
      </c>
      <c r="L109" s="212">
        <f t="shared" si="50"/>
        <v>734408</v>
      </c>
      <c r="M109" s="212">
        <f t="shared" si="51"/>
        <v>2937632</v>
      </c>
      <c r="N109" s="213"/>
    </row>
    <row r="110" spans="4:14" hidden="1" x14ac:dyDescent="0.25">
      <c r="D110" s="205" t="str">
        <f t="shared" ref="D110" si="64">+D65</f>
        <v>15 Nazas</v>
      </c>
      <c r="E110" s="204">
        <f t="shared" si="43"/>
        <v>327692.19723469141</v>
      </c>
      <c r="F110" s="204">
        <f t="shared" si="44"/>
        <v>355538.80818547285</v>
      </c>
      <c r="G110" s="204">
        <f t="shared" si="45"/>
        <v>150.52986981870163</v>
      </c>
      <c r="H110" s="204">
        <f t="shared" si="46"/>
        <v>15938.784932953025</v>
      </c>
      <c r="I110" s="204">
        <f t="shared" si="47"/>
        <v>27399.991759658806</v>
      </c>
      <c r="J110" s="204">
        <f t="shared" si="48"/>
        <v>2112.3760479773428</v>
      </c>
      <c r="K110" s="212">
        <f t="shared" si="49"/>
        <v>4304487.6084216889</v>
      </c>
      <c r="L110" s="212">
        <f t="shared" si="50"/>
        <v>358707</v>
      </c>
      <c r="M110" s="212">
        <f t="shared" si="51"/>
        <v>1434828</v>
      </c>
      <c r="N110" s="213"/>
    </row>
    <row r="111" spans="4:14" hidden="1" x14ac:dyDescent="0.25">
      <c r="D111" s="205" t="str">
        <f t="shared" ref="D111" si="65">+D66</f>
        <v>16 Nombre de Dios</v>
      </c>
      <c r="E111" s="204">
        <f t="shared" si="43"/>
        <v>460660.26995718846</v>
      </c>
      <c r="F111" s="204">
        <f t="shared" si="44"/>
        <v>497745.22746629862</v>
      </c>
      <c r="G111" s="204">
        <f t="shared" si="45"/>
        <v>5472.4461511374157</v>
      </c>
      <c r="H111" s="204">
        <f t="shared" si="46"/>
        <v>19485.366804861096</v>
      </c>
      <c r="I111" s="204">
        <f t="shared" si="47"/>
        <v>37605.63717733755</v>
      </c>
      <c r="J111" s="204">
        <f t="shared" si="48"/>
        <v>7789.8481644632247</v>
      </c>
      <c r="K111" s="212">
        <f t="shared" si="49"/>
        <v>6035901.044811992</v>
      </c>
      <c r="L111" s="212">
        <f t="shared" si="50"/>
        <v>502992</v>
      </c>
      <c r="M111" s="212">
        <f t="shared" si="51"/>
        <v>2011968</v>
      </c>
      <c r="N111" s="213"/>
    </row>
    <row r="112" spans="4:14" hidden="1" x14ac:dyDescent="0.25">
      <c r="D112" s="205" t="str">
        <f t="shared" ref="D112" si="66">+D67</f>
        <v>17 Ocampo</v>
      </c>
      <c r="E112" s="204">
        <f t="shared" si="43"/>
        <v>287380.07827285939</v>
      </c>
      <c r="F112" s="204">
        <f t="shared" si="44"/>
        <v>310503.14122280863</v>
      </c>
      <c r="G112" s="204">
        <f t="shared" si="45"/>
        <v>5881.8366749212037</v>
      </c>
      <c r="H112" s="204">
        <f t="shared" si="46"/>
        <v>10686.809353711622</v>
      </c>
      <c r="I112" s="204">
        <f t="shared" si="47"/>
        <v>22806.212513576495</v>
      </c>
      <c r="J112" s="204">
        <f t="shared" si="48"/>
        <v>4731.2157704322472</v>
      </c>
      <c r="K112" s="212">
        <f t="shared" si="49"/>
        <v>3771792.5781870517</v>
      </c>
      <c r="L112" s="212">
        <f t="shared" si="50"/>
        <v>314316</v>
      </c>
      <c r="M112" s="212">
        <f t="shared" si="51"/>
        <v>1257264</v>
      </c>
      <c r="N112" s="213"/>
    </row>
    <row r="113" spans="4:14" hidden="1" x14ac:dyDescent="0.25">
      <c r="D113" s="205" t="str">
        <f t="shared" ref="D113" si="67">+D68</f>
        <v>18 El Oro</v>
      </c>
      <c r="E113" s="204">
        <f t="shared" si="43"/>
        <v>326892.47427902545</v>
      </c>
      <c r="F113" s="204">
        <f t="shared" si="44"/>
        <v>353077.43431376101</v>
      </c>
      <c r="G113" s="204">
        <f t="shared" si="45"/>
        <v>11929.824022175875</v>
      </c>
      <c r="H113" s="204">
        <f t="shared" si="46"/>
        <v>9439.3202743915663</v>
      </c>
      <c r="I113" s="204">
        <f t="shared" si="47"/>
        <v>24979.736316225702</v>
      </c>
      <c r="J113" s="204">
        <f t="shared" si="48"/>
        <v>5752.0924034420223</v>
      </c>
      <c r="K113" s="212">
        <f t="shared" si="49"/>
        <v>4307541.8416204853</v>
      </c>
      <c r="L113" s="212">
        <f t="shared" si="50"/>
        <v>358962</v>
      </c>
      <c r="M113" s="212">
        <f t="shared" si="51"/>
        <v>1435848</v>
      </c>
      <c r="N113" s="213"/>
    </row>
    <row r="114" spans="4:14" hidden="1" x14ac:dyDescent="0.25">
      <c r="D114" s="205" t="str">
        <f t="shared" ref="D114" si="68">+D69</f>
        <v>19 Otaez</v>
      </c>
      <c r="E114" s="204">
        <f t="shared" si="43"/>
        <v>172381.36088883629</v>
      </c>
      <c r="F114" s="204">
        <f t="shared" si="44"/>
        <v>190175.26535594329</v>
      </c>
      <c r="G114" s="204">
        <f t="shared" si="45"/>
        <v>-663.42476270326915</v>
      </c>
      <c r="H114" s="204">
        <f t="shared" si="46"/>
        <v>10319.038501807392</v>
      </c>
      <c r="I114" s="204">
        <f t="shared" si="47"/>
        <v>15115.618615183241</v>
      </c>
      <c r="J114" s="204">
        <f t="shared" si="48"/>
        <v>-5486.0459081765257</v>
      </c>
      <c r="K114" s="212">
        <f t="shared" si="49"/>
        <v>2316369.7417721497</v>
      </c>
      <c r="L114" s="212">
        <f t="shared" si="50"/>
        <v>193031</v>
      </c>
      <c r="M114" s="212">
        <f t="shared" si="51"/>
        <v>772124</v>
      </c>
      <c r="N114" s="213"/>
    </row>
    <row r="115" spans="4:14" hidden="1" x14ac:dyDescent="0.25">
      <c r="D115" s="205" t="str">
        <f t="shared" ref="D115" si="69">+D70</f>
        <v>20 Pánuco de Coronado</v>
      </c>
      <c r="E115" s="204">
        <f t="shared" si="43"/>
        <v>346677.96302070661</v>
      </c>
      <c r="F115" s="204">
        <f t="shared" si="44"/>
        <v>373939.94149494113</v>
      </c>
      <c r="G115" s="204">
        <f t="shared" si="45"/>
        <v>6630.6319185506218</v>
      </c>
      <c r="H115" s="204">
        <f t="shared" si="46"/>
        <v>12392.29836429784</v>
      </c>
      <c r="I115" s="204">
        <f t="shared" si="47"/>
        <v>27351.494725541612</v>
      </c>
      <c r="J115" s="204">
        <f t="shared" si="48"/>
        <v>6767.1514465886194</v>
      </c>
      <c r="K115" s="212">
        <f t="shared" si="49"/>
        <v>4538218.3221664717</v>
      </c>
      <c r="L115" s="212">
        <f t="shared" si="50"/>
        <v>378185</v>
      </c>
      <c r="M115" s="212">
        <f t="shared" si="51"/>
        <v>1512740</v>
      </c>
      <c r="N115" s="213"/>
    </row>
    <row r="116" spans="4:14" hidden="1" x14ac:dyDescent="0.25">
      <c r="D116" s="205" t="str">
        <f t="shared" ref="D116" si="70">+D71</f>
        <v>21 Peñón Blanco</v>
      </c>
      <c r="E116" s="204">
        <f t="shared" si="43"/>
        <v>286525.84627196373</v>
      </c>
      <c r="F116" s="204">
        <f t="shared" si="44"/>
        <v>310949.4120723824</v>
      </c>
      <c r="G116" s="204">
        <f t="shared" si="45"/>
        <v>2512.9118554448942</v>
      </c>
      <c r="H116" s="204">
        <f t="shared" si="46"/>
        <v>13058.984230272174</v>
      </c>
      <c r="I116" s="204">
        <f t="shared" si="47"/>
        <v>23611.280708186627</v>
      </c>
      <c r="J116" s="204">
        <f t="shared" si="48"/>
        <v>1887.97747704518</v>
      </c>
      <c r="K116" s="212">
        <f t="shared" si="49"/>
        <v>3772798.4359012404</v>
      </c>
      <c r="L116" s="212">
        <f t="shared" si="50"/>
        <v>314400</v>
      </c>
      <c r="M116" s="212">
        <f t="shared" si="51"/>
        <v>1257600</v>
      </c>
      <c r="N116" s="213"/>
    </row>
    <row r="117" spans="4:14" hidden="1" x14ac:dyDescent="0.25">
      <c r="D117" s="205" t="str">
        <f t="shared" ref="D117" si="71">+D72</f>
        <v>22 Poanas</v>
      </c>
      <c r="E117" s="204">
        <f t="shared" si="43"/>
        <v>612538.8640438501</v>
      </c>
      <c r="F117" s="204">
        <f t="shared" si="44"/>
        <v>660793.32858969783</v>
      </c>
      <c r="G117" s="204">
        <f t="shared" si="45"/>
        <v>7873.5151062345376</v>
      </c>
      <c r="H117" s="204">
        <f t="shared" si="46"/>
        <v>25029.163750378328</v>
      </c>
      <c r="I117" s="204">
        <f t="shared" si="47"/>
        <v>49783.385500046905</v>
      </c>
      <c r="J117" s="204">
        <f t="shared" si="48"/>
        <v>12531.80086035061</v>
      </c>
      <c r="K117" s="212">
        <f t="shared" si="49"/>
        <v>8011228.7470365446</v>
      </c>
      <c r="L117" s="212">
        <f t="shared" si="50"/>
        <v>667602</v>
      </c>
      <c r="M117" s="212">
        <f t="shared" si="51"/>
        <v>2670408</v>
      </c>
      <c r="N117" s="213"/>
    </row>
    <row r="118" spans="4:14" hidden="1" x14ac:dyDescent="0.25">
      <c r="D118" s="205" t="str">
        <f t="shared" ref="D118" si="72">+D73</f>
        <v>23 Pueblo Nuevo</v>
      </c>
      <c r="E118" s="204">
        <f t="shared" si="43"/>
        <v>1073552.2658280055</v>
      </c>
      <c r="F118" s="204">
        <f t="shared" si="44"/>
        <v>1165875.7997915803</v>
      </c>
      <c r="G118" s="204">
        <f t="shared" si="45"/>
        <v>-19436.663822456932</v>
      </c>
      <c r="H118" s="204">
        <f t="shared" si="46"/>
        <v>64175.698144755195</v>
      </c>
      <c r="I118" s="204">
        <f t="shared" si="47"/>
        <v>95123.023276381748</v>
      </c>
      <c r="J118" s="204">
        <f t="shared" si="48"/>
        <v>5428.7166990786855</v>
      </c>
      <c r="K118" s="212">
        <f t="shared" si="49"/>
        <v>14064477.36249895</v>
      </c>
      <c r="L118" s="212">
        <f t="shared" si="50"/>
        <v>1172040</v>
      </c>
      <c r="M118" s="212">
        <f t="shared" si="51"/>
        <v>4688160</v>
      </c>
      <c r="N118" s="213"/>
    </row>
    <row r="119" spans="4:14" hidden="1" x14ac:dyDescent="0.25">
      <c r="D119" s="205" t="str">
        <f t="shared" ref="D119" si="73">+D74</f>
        <v>24 Rodeo</v>
      </c>
      <c r="E119" s="204">
        <f t="shared" si="43"/>
        <v>330899.91253405239</v>
      </c>
      <c r="F119" s="204">
        <f t="shared" si="44"/>
        <v>358268.29514055612</v>
      </c>
      <c r="G119" s="204">
        <f t="shared" si="45"/>
        <v>8581.1068917661341</v>
      </c>
      <c r="H119" s="204">
        <f t="shared" si="46"/>
        <v>12449.32199652153</v>
      </c>
      <c r="I119" s="204">
        <f t="shared" si="47"/>
        <v>26362.891172565531</v>
      </c>
      <c r="J119" s="204">
        <f t="shared" si="48"/>
        <v>4407.9148120991049</v>
      </c>
      <c r="K119" s="212">
        <f t="shared" si="49"/>
        <v>4363140.0381767731</v>
      </c>
      <c r="L119" s="212">
        <f t="shared" si="50"/>
        <v>363595</v>
      </c>
      <c r="M119" s="212">
        <f t="shared" si="51"/>
        <v>1454380</v>
      </c>
      <c r="N119" s="213"/>
    </row>
    <row r="120" spans="4:14" hidden="1" x14ac:dyDescent="0.25">
      <c r="D120" s="205" t="str">
        <f t="shared" ref="D120" si="74">+D75</f>
        <v>25 San Bernardo</v>
      </c>
      <c r="E120" s="204">
        <f t="shared" si="43"/>
        <v>160932.14004369843</v>
      </c>
      <c r="F120" s="204">
        <f t="shared" si="44"/>
        <v>177497.2661909468</v>
      </c>
      <c r="G120" s="204">
        <f t="shared" si="45"/>
        <v>-1726.0835457462977</v>
      </c>
      <c r="H120" s="204">
        <f t="shared" si="46"/>
        <v>9627.1359750941301</v>
      </c>
      <c r="I120" s="204">
        <f t="shared" si="47"/>
        <v>14048.185237465779</v>
      </c>
      <c r="J120" s="204">
        <f t="shared" si="48"/>
        <v>-5371.652343806405</v>
      </c>
      <c r="K120" s="212">
        <f t="shared" si="49"/>
        <v>2157609.430548938</v>
      </c>
      <c r="L120" s="212">
        <f t="shared" si="50"/>
        <v>179801</v>
      </c>
      <c r="M120" s="212">
        <f t="shared" si="51"/>
        <v>719204</v>
      </c>
      <c r="N120" s="213"/>
    </row>
    <row r="121" spans="4:14" hidden="1" x14ac:dyDescent="0.25">
      <c r="D121" s="205" t="str">
        <f t="shared" ref="D121" si="75">+D76</f>
        <v>26 San Dimas</v>
      </c>
      <c r="E121" s="204">
        <f t="shared" si="43"/>
        <v>533695.2562241964</v>
      </c>
      <c r="F121" s="204">
        <f t="shared" si="44"/>
        <v>576560.2503252452</v>
      </c>
      <c r="G121" s="204">
        <f t="shared" si="45"/>
        <v>18023.468038925308</v>
      </c>
      <c r="H121" s="204">
        <f t="shared" si="46"/>
        <v>14937.123926186052</v>
      </c>
      <c r="I121" s="204">
        <f t="shared" si="47"/>
        <v>40563.595907697672</v>
      </c>
      <c r="J121" s="204">
        <f t="shared" si="48"/>
        <v>8476.0609616573965</v>
      </c>
      <c r="K121" s="212">
        <f t="shared" si="49"/>
        <v>7030674.5009353869</v>
      </c>
      <c r="L121" s="212">
        <f t="shared" si="50"/>
        <v>585890</v>
      </c>
      <c r="M121" s="212">
        <f t="shared" si="51"/>
        <v>2343560</v>
      </c>
      <c r="N121" s="213"/>
    </row>
    <row r="122" spans="4:14" hidden="1" x14ac:dyDescent="0.25">
      <c r="D122" s="205" t="str">
        <f t="shared" ref="D122" si="76">+D77</f>
        <v>27 San Juan de Guadalupe</v>
      </c>
      <c r="E122" s="204">
        <f t="shared" si="43"/>
        <v>204202.72940085965</v>
      </c>
      <c r="F122" s="204">
        <f t="shared" si="44"/>
        <v>222986.83022199964</v>
      </c>
      <c r="G122" s="204">
        <f t="shared" si="45"/>
        <v>1345.3197046168871</v>
      </c>
      <c r="H122" s="204">
        <f t="shared" si="46"/>
        <v>9871.0267626919267</v>
      </c>
      <c r="I122" s="204">
        <f t="shared" si="47"/>
        <v>16973.971582505823</v>
      </c>
      <c r="J122" s="204">
        <f t="shared" si="48"/>
        <v>-1785.9832684667479</v>
      </c>
      <c r="K122" s="212">
        <f t="shared" si="49"/>
        <v>2710091.7580131213</v>
      </c>
      <c r="L122" s="212">
        <f t="shared" si="50"/>
        <v>225841</v>
      </c>
      <c r="M122" s="212">
        <f t="shared" si="51"/>
        <v>903364</v>
      </c>
      <c r="N122" s="213"/>
    </row>
    <row r="123" spans="4:14" hidden="1" x14ac:dyDescent="0.25">
      <c r="D123" s="205" t="str">
        <f t="shared" ref="D123" si="77">+D78</f>
        <v>28 San Juan del Río</v>
      </c>
      <c r="E123" s="204">
        <f t="shared" si="43"/>
        <v>333686.66032362543</v>
      </c>
      <c r="F123" s="204">
        <f t="shared" si="44"/>
        <v>359856.38703174231</v>
      </c>
      <c r="G123" s="204">
        <f t="shared" si="45"/>
        <v>12296.464713539808</v>
      </c>
      <c r="H123" s="204">
        <f t="shared" si="46"/>
        <v>9793.6497244918974</v>
      </c>
      <c r="I123" s="204">
        <f t="shared" si="47"/>
        <v>25555.763835314006</v>
      </c>
      <c r="J123" s="204">
        <f t="shared" si="48"/>
        <v>7263.6198586780129</v>
      </c>
      <c r="K123" s="212">
        <f t="shared" si="49"/>
        <v>4387301.0732467128</v>
      </c>
      <c r="L123" s="212">
        <f t="shared" si="50"/>
        <v>365608</v>
      </c>
      <c r="M123" s="212">
        <f t="shared" si="51"/>
        <v>1462432</v>
      </c>
      <c r="N123" s="213"/>
    </row>
    <row r="124" spans="4:14" hidden="1" x14ac:dyDescent="0.25">
      <c r="D124" s="205" t="str">
        <f t="shared" ref="D124" si="78">+D79</f>
        <v>29 San Luis del Cordero</v>
      </c>
      <c r="E124" s="204">
        <f t="shared" si="43"/>
        <v>122519.70546697667</v>
      </c>
      <c r="F124" s="204">
        <f t="shared" si="44"/>
        <v>138643.31085317</v>
      </c>
      <c r="G124" s="204">
        <f t="shared" si="45"/>
        <v>-5318.3076762342844</v>
      </c>
      <c r="H124" s="204">
        <f t="shared" si="46"/>
        <v>9583.4881046188111</v>
      </c>
      <c r="I124" s="204">
        <f t="shared" si="47"/>
        <v>12738.618707447258</v>
      </c>
      <c r="J124" s="204">
        <f t="shared" si="48"/>
        <v>-10410.829323532033</v>
      </c>
      <c r="K124" s="212">
        <f t="shared" si="49"/>
        <v>1716864.3369474967</v>
      </c>
      <c r="L124" s="212">
        <f t="shared" si="50"/>
        <v>143072</v>
      </c>
      <c r="M124" s="212">
        <f t="shared" si="51"/>
        <v>572288</v>
      </c>
      <c r="N124" s="213"/>
    </row>
    <row r="125" spans="4:14" hidden="1" x14ac:dyDescent="0.25">
      <c r="D125" s="205" t="str">
        <f t="shared" ref="D125" si="79">+D80</f>
        <v>30 San Pedro del Gallo</v>
      </c>
      <c r="E125" s="204">
        <f t="shared" si="43"/>
        <v>118693.39583425119</v>
      </c>
      <c r="F125" s="204">
        <f t="shared" si="44"/>
        <v>134678.69975580153</v>
      </c>
      <c r="G125" s="204">
        <f t="shared" si="45"/>
        <v>-4592.1261905203464</v>
      </c>
      <c r="H125" s="204">
        <f t="shared" si="46"/>
        <v>8875.6354138493098</v>
      </c>
      <c r="I125" s="204">
        <f t="shared" si="47"/>
        <v>12665.592444216943</v>
      </c>
      <c r="J125" s="204">
        <f t="shared" si="48"/>
        <v>-10423.984307721665</v>
      </c>
      <c r="K125" s="212">
        <f t="shared" si="49"/>
        <v>1679771.9918674545</v>
      </c>
      <c r="L125" s="212">
        <f t="shared" si="50"/>
        <v>139981</v>
      </c>
      <c r="M125" s="212">
        <f t="shared" si="51"/>
        <v>559924</v>
      </c>
      <c r="N125" s="213"/>
    </row>
    <row r="126" spans="4:14" hidden="1" x14ac:dyDescent="0.25">
      <c r="D126" s="205" t="str">
        <f t="shared" ref="D126" si="80">+D81</f>
        <v>31 Santa Clara</v>
      </c>
      <c r="E126" s="204">
        <f t="shared" si="43"/>
        <v>217128.53928855198</v>
      </c>
      <c r="F126" s="204">
        <f t="shared" si="44"/>
        <v>236426.49459046268</v>
      </c>
      <c r="G126" s="204">
        <f t="shared" si="45"/>
        <v>1247.7095099405233</v>
      </c>
      <c r="H126" s="204">
        <f t="shared" si="46"/>
        <v>10727.511848771439</v>
      </c>
      <c r="I126" s="204">
        <f t="shared" si="47"/>
        <v>18146.910612559543</v>
      </c>
      <c r="J126" s="204">
        <f t="shared" si="48"/>
        <v>-206.59570637594288</v>
      </c>
      <c r="K126" s="212">
        <f t="shared" si="49"/>
        <v>2869324.2213487839</v>
      </c>
      <c r="L126" s="212">
        <f t="shared" si="50"/>
        <v>239110</v>
      </c>
      <c r="M126" s="212">
        <f t="shared" si="51"/>
        <v>956440</v>
      </c>
      <c r="N126" s="213"/>
    </row>
    <row r="127" spans="4:14" hidden="1" x14ac:dyDescent="0.25">
      <c r="D127" s="205" t="str">
        <f t="shared" ref="D127" si="81">+D82</f>
        <v>32 Santiago Papasquiaro</v>
      </c>
      <c r="E127" s="204">
        <f t="shared" si="43"/>
        <v>1024249.7574075672</v>
      </c>
      <c r="F127" s="204">
        <f t="shared" si="44"/>
        <v>1110573.8780626787</v>
      </c>
      <c r="G127" s="204">
        <f t="shared" si="45"/>
        <v>12123.82330693011</v>
      </c>
      <c r="H127" s="204">
        <f t="shared" si="46"/>
        <v>44894.824461532946</v>
      </c>
      <c r="I127" s="204">
        <f t="shared" si="47"/>
        <v>84385.433892181492</v>
      </c>
      <c r="J127" s="204">
        <f t="shared" si="48"/>
        <v>9567.5958055811752</v>
      </c>
      <c r="K127" s="212">
        <f t="shared" si="49"/>
        <v>13492746.056126505</v>
      </c>
      <c r="L127" s="212">
        <f t="shared" si="50"/>
        <v>1124396</v>
      </c>
      <c r="M127" s="212">
        <f t="shared" si="51"/>
        <v>4497584</v>
      </c>
      <c r="N127" s="213"/>
    </row>
    <row r="128" spans="4:14" hidden="1" x14ac:dyDescent="0.25">
      <c r="D128" s="205" t="str">
        <f t="shared" ref="D128" si="82">+D83</f>
        <v>33 Súchil</v>
      </c>
      <c r="E128" s="204">
        <f t="shared" si="43"/>
        <v>214501.6679768282</v>
      </c>
      <c r="F128" s="204">
        <f t="shared" si="44"/>
        <v>234674.43224924139</v>
      </c>
      <c r="G128" s="204">
        <f t="shared" si="45"/>
        <v>-995.10971944696394</v>
      </c>
      <c r="H128" s="204">
        <f t="shared" si="46"/>
        <v>11518.813245513576</v>
      </c>
      <c r="I128" s="204">
        <f t="shared" si="47"/>
        <v>18221.508566446482</v>
      </c>
      <c r="J128" s="204">
        <f t="shared" si="48"/>
        <v>-2937.2493274293774</v>
      </c>
      <c r="K128" s="212">
        <f t="shared" si="49"/>
        <v>2846236.5064699519</v>
      </c>
      <c r="L128" s="212">
        <f t="shared" si="50"/>
        <v>237186</v>
      </c>
      <c r="M128" s="212">
        <f t="shared" si="51"/>
        <v>948744</v>
      </c>
      <c r="N128" s="213"/>
    </row>
    <row r="129" spans="4:14" hidden="1" x14ac:dyDescent="0.25">
      <c r="D129" s="205" t="str">
        <f t="shared" ref="D129" si="83">+D84</f>
        <v>34 Tamazula</v>
      </c>
      <c r="E129" s="204">
        <f t="shared" si="43"/>
        <v>649142.87272494868</v>
      </c>
      <c r="F129" s="204">
        <f t="shared" si="44"/>
        <v>703370.06280515913</v>
      </c>
      <c r="G129" s="204">
        <f t="shared" si="45"/>
        <v>6320.6342504161275</v>
      </c>
      <c r="H129" s="204">
        <f t="shared" si="46"/>
        <v>27476.602239413976</v>
      </c>
      <c r="I129" s="204">
        <f t="shared" si="47"/>
        <v>52937.612064968911</v>
      </c>
      <c r="J129" s="204">
        <f t="shared" si="48"/>
        <v>5983.8465503777206</v>
      </c>
      <c r="K129" s="212">
        <f t="shared" si="49"/>
        <v>8535200.5530683417</v>
      </c>
      <c r="L129" s="212">
        <f t="shared" si="50"/>
        <v>711267</v>
      </c>
      <c r="M129" s="212">
        <f t="shared" si="51"/>
        <v>2845068</v>
      </c>
      <c r="N129" s="213"/>
    </row>
    <row r="130" spans="4:14" hidden="1" x14ac:dyDescent="0.25">
      <c r="D130" s="205" t="str">
        <f t="shared" ref="D130" si="84">+D85</f>
        <v>35 Tepehuanes</v>
      </c>
      <c r="E130" s="204">
        <f t="shared" si="43"/>
        <v>334865.99092307308</v>
      </c>
      <c r="F130" s="204">
        <f t="shared" si="44"/>
        <v>362339.6807384828</v>
      </c>
      <c r="G130" s="204">
        <f t="shared" si="45"/>
        <v>7016.8339507206811</v>
      </c>
      <c r="H130" s="204">
        <f t="shared" si="46"/>
        <v>11123.643536658503</v>
      </c>
      <c r="I130" s="204">
        <f t="shared" si="47"/>
        <v>26018.912037505153</v>
      </c>
      <c r="J130" s="204">
        <f t="shared" si="48"/>
        <v>3554.4790795343674</v>
      </c>
      <c r="K130" s="212">
        <f t="shared" si="49"/>
        <v>4404870.0444521196</v>
      </c>
      <c r="L130" s="212">
        <f t="shared" si="50"/>
        <v>367073</v>
      </c>
      <c r="M130" s="212">
        <f t="shared" si="51"/>
        <v>1468292</v>
      </c>
      <c r="N130" s="213"/>
    </row>
    <row r="131" spans="4:14" hidden="1" x14ac:dyDescent="0.25">
      <c r="D131" s="205" t="str">
        <f t="shared" ref="D131" si="85">+D86</f>
        <v>36  Tlahualilo</v>
      </c>
      <c r="E131" s="204">
        <f t="shared" si="43"/>
        <v>534281.75442448282</v>
      </c>
      <c r="F131" s="204">
        <f t="shared" si="44"/>
        <v>574310.55178813159</v>
      </c>
      <c r="G131" s="204">
        <f t="shared" si="45"/>
        <v>5082.7981923591888</v>
      </c>
      <c r="H131" s="204">
        <f t="shared" si="46"/>
        <v>23389.816760095855</v>
      </c>
      <c r="I131" s="204">
        <f t="shared" si="47"/>
        <v>44146.150598167857</v>
      </c>
      <c r="J131" s="204">
        <f t="shared" si="48"/>
        <v>16086.70167166351</v>
      </c>
      <c r="K131" s="212">
        <f t="shared" si="49"/>
        <v>6946592.8553165765</v>
      </c>
      <c r="L131" s="212">
        <f t="shared" si="50"/>
        <v>578883</v>
      </c>
      <c r="M131" s="212">
        <f t="shared" si="51"/>
        <v>2315532</v>
      </c>
      <c r="N131" s="213"/>
    </row>
    <row r="132" spans="4:14" hidden="1" x14ac:dyDescent="0.25">
      <c r="D132" s="205" t="str">
        <f t="shared" ref="D132" si="86">+D87</f>
        <v>37 Topia</v>
      </c>
      <c r="E132" s="204">
        <f t="shared" si="43"/>
        <v>241031.94031056808</v>
      </c>
      <c r="F132" s="204">
        <f t="shared" si="44"/>
        <v>263157.98702349467</v>
      </c>
      <c r="G132" s="204">
        <f t="shared" si="45"/>
        <v>1947.2681372222169</v>
      </c>
      <c r="H132" s="204">
        <f t="shared" si="46"/>
        <v>11700.610596641614</v>
      </c>
      <c r="I132" s="204">
        <f t="shared" si="47"/>
        <v>20104.457088723255</v>
      </c>
      <c r="J132" s="204">
        <f t="shared" si="48"/>
        <v>-1757.0390825163661</v>
      </c>
      <c r="K132" s="212">
        <f t="shared" si="49"/>
        <v>3200471.0653211144</v>
      </c>
      <c r="L132" s="212">
        <f t="shared" si="50"/>
        <v>266706</v>
      </c>
      <c r="M132" s="212">
        <f t="shared" si="51"/>
        <v>1066824</v>
      </c>
      <c r="N132" s="213"/>
    </row>
    <row r="133" spans="4:14" hidden="1" x14ac:dyDescent="0.25">
      <c r="D133" s="205" t="str">
        <f t="shared" ref="D133" si="87">+D88</f>
        <v>38 Vicente Guerrero</v>
      </c>
      <c r="E133" s="204">
        <f t="shared" si="43"/>
        <v>499111.97636446578</v>
      </c>
      <c r="F133" s="204">
        <f t="shared" si="44"/>
        <v>540701.31484699703</v>
      </c>
      <c r="G133" s="204">
        <f t="shared" si="45"/>
        <v>-7383.5706885160089</v>
      </c>
      <c r="H133" s="204">
        <f t="shared" si="46"/>
        <v>28141.901050520457</v>
      </c>
      <c r="I133" s="204">
        <f t="shared" si="47"/>
        <v>43499.852431120155</v>
      </c>
      <c r="J133" s="204">
        <f t="shared" si="48"/>
        <v>5138.6534852774985</v>
      </c>
      <c r="K133" s="212">
        <f t="shared" si="49"/>
        <v>6520009.0857536485</v>
      </c>
      <c r="L133" s="212">
        <f t="shared" si="50"/>
        <v>543334</v>
      </c>
      <c r="M133" s="212">
        <f t="shared" si="51"/>
        <v>2173336</v>
      </c>
      <c r="N133" s="213"/>
    </row>
    <row r="134" spans="4:14" hidden="1" x14ac:dyDescent="0.25">
      <c r="D134" s="205" t="str">
        <f t="shared" ref="D134" si="88">+D89</f>
        <v xml:space="preserve">39 Nuevo Ideal </v>
      </c>
      <c r="E134" s="204">
        <f t="shared" si="43"/>
        <v>644324.64307375171</v>
      </c>
      <c r="F134" s="204">
        <f t="shared" si="44"/>
        <v>695325.02271600696</v>
      </c>
      <c r="G134" s="204">
        <f t="shared" si="45"/>
        <v>14247.510451961138</v>
      </c>
      <c r="H134" s="204">
        <f t="shared" si="46"/>
        <v>23401.048013948737</v>
      </c>
      <c r="I134" s="204">
        <f t="shared" si="47"/>
        <v>51158.245991712924</v>
      </c>
      <c r="J134" s="204">
        <f t="shared" si="48"/>
        <v>12737.748997508854</v>
      </c>
      <c r="K134" s="212">
        <f t="shared" si="49"/>
        <v>8450394.2945034839</v>
      </c>
      <c r="L134" s="212">
        <f t="shared" si="50"/>
        <v>704200</v>
      </c>
      <c r="M134" s="212">
        <f t="shared" si="51"/>
        <v>2816800</v>
      </c>
      <c r="N134" s="213"/>
    </row>
    <row r="135" spans="4:14" hidden="1" x14ac:dyDescent="0.25">
      <c r="D135" s="206" t="s">
        <v>187</v>
      </c>
      <c r="E135" s="204">
        <f>SUM(E96:E134)</f>
        <v>35613430</v>
      </c>
      <c r="F135" s="204">
        <f t="shared" ref="F135:M135" si="89">SUM(F96:F134)</f>
        <v>38711452</v>
      </c>
      <c r="G135" s="204">
        <f t="shared" si="89"/>
        <v>-628407.99999999953</v>
      </c>
      <c r="H135" s="204">
        <f t="shared" si="89"/>
        <v>2195751</v>
      </c>
      <c r="I135" s="204">
        <f t="shared" si="89"/>
        <v>3181451</v>
      </c>
      <c r="J135" s="204">
        <f t="shared" si="89"/>
        <v>140798.00000000006</v>
      </c>
      <c r="K135" s="212">
        <f t="shared" si="89"/>
        <v>467230458.99999982</v>
      </c>
      <c r="L135" s="212">
        <f t="shared" si="89"/>
        <v>38935872</v>
      </c>
      <c r="M135" s="212">
        <f t="shared" si="89"/>
        <v>155743488</v>
      </c>
      <c r="N135" s="213"/>
    </row>
    <row r="136" spans="4:14" hidden="1" x14ac:dyDescent="0.25">
      <c r="N136" s="174"/>
    </row>
    <row r="137" spans="4:14" hidden="1" x14ac:dyDescent="0.25">
      <c r="N137" s="174"/>
    </row>
    <row r="138" spans="4:14" x14ac:dyDescent="0.25">
      <c r="N138" s="174"/>
    </row>
    <row r="139" spans="4:14" x14ac:dyDescent="0.25">
      <c r="N139" s="174"/>
    </row>
    <row r="140" spans="4:14" x14ac:dyDescent="0.25">
      <c r="N140" s="174"/>
    </row>
    <row r="141" spans="4:14" x14ac:dyDescent="0.25">
      <c r="N141" s="174"/>
    </row>
  </sheetData>
  <mergeCells count="3">
    <mergeCell ref="D3:W3"/>
    <mergeCell ref="D48:N48"/>
    <mergeCell ref="D93:M93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A1:Q54"/>
  <sheetViews>
    <sheetView workbookViewId="0"/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9" bestFit="1" customWidth="1"/>
    <col min="4" max="4" width="11.140625" bestFit="1" customWidth="1"/>
    <col min="5" max="5" width="9" bestFit="1" customWidth="1"/>
    <col min="6" max="6" width="12.140625" bestFit="1" customWidth="1"/>
    <col min="7" max="7" width="9" bestFit="1" customWidth="1"/>
    <col min="8" max="8" width="12.5703125" bestFit="1" customWidth="1"/>
    <col min="9" max="9" width="15.85546875" bestFit="1" customWidth="1"/>
    <col min="10" max="10" width="8.5703125" bestFit="1" customWidth="1"/>
    <col min="11" max="11" width="9.85546875" bestFit="1" customWidth="1"/>
    <col min="12" max="12" width="2.28515625" customWidth="1"/>
    <col min="13" max="13" width="14" bestFit="1" customWidth="1"/>
    <col min="15" max="15" width="12" bestFit="1" customWidth="1"/>
    <col min="16" max="16" width="14.140625" bestFit="1" customWidth="1"/>
    <col min="254" max="254" width="26.5703125" customWidth="1"/>
    <col min="256" max="256" width="11.28515625" customWidth="1"/>
    <col min="259" max="259" width="13.85546875" customWidth="1"/>
    <col min="260" max="260" width="15.28515625" customWidth="1"/>
    <col min="261" max="261" width="12.85546875" customWidth="1"/>
    <col min="262" max="262" width="13.5703125" customWidth="1"/>
    <col min="264" max="264" width="16.28515625" customWidth="1"/>
    <col min="265" max="265" width="12.28515625" customWidth="1"/>
    <col min="266" max="266" width="14" customWidth="1"/>
    <col min="267" max="267" width="2.28515625" customWidth="1"/>
    <col min="268" max="268" width="12.5703125" bestFit="1" customWidth="1"/>
    <col min="510" max="510" width="26.5703125" customWidth="1"/>
    <col min="512" max="512" width="11.28515625" customWidth="1"/>
    <col min="515" max="515" width="13.85546875" customWidth="1"/>
    <col min="516" max="516" width="15.28515625" customWidth="1"/>
    <col min="517" max="517" width="12.85546875" customWidth="1"/>
    <col min="518" max="518" width="13.5703125" customWidth="1"/>
    <col min="520" max="520" width="16.28515625" customWidth="1"/>
    <col min="521" max="521" width="12.28515625" customWidth="1"/>
    <col min="522" max="522" width="14" customWidth="1"/>
    <col min="523" max="523" width="2.28515625" customWidth="1"/>
    <col min="524" max="524" width="12.5703125" bestFit="1" customWidth="1"/>
    <col min="766" max="766" width="26.5703125" customWidth="1"/>
    <col min="768" max="768" width="11.28515625" customWidth="1"/>
    <col min="771" max="771" width="13.85546875" customWidth="1"/>
    <col min="772" max="772" width="15.28515625" customWidth="1"/>
    <col min="773" max="773" width="12.85546875" customWidth="1"/>
    <col min="774" max="774" width="13.5703125" customWidth="1"/>
    <col min="776" max="776" width="16.28515625" customWidth="1"/>
    <col min="777" max="777" width="12.28515625" customWidth="1"/>
    <col min="778" max="778" width="14" customWidth="1"/>
    <col min="779" max="779" width="2.28515625" customWidth="1"/>
    <col min="780" max="780" width="12.5703125" bestFit="1" customWidth="1"/>
    <col min="1022" max="1022" width="26.5703125" customWidth="1"/>
    <col min="1024" max="1024" width="11.28515625" customWidth="1"/>
    <col min="1027" max="1027" width="13.85546875" customWidth="1"/>
    <col min="1028" max="1028" width="15.28515625" customWidth="1"/>
    <col min="1029" max="1029" width="12.85546875" customWidth="1"/>
    <col min="1030" max="1030" width="13.5703125" customWidth="1"/>
    <col min="1032" max="1032" width="16.28515625" customWidth="1"/>
    <col min="1033" max="1033" width="12.28515625" customWidth="1"/>
    <col min="1034" max="1034" width="14" customWidth="1"/>
    <col min="1035" max="1035" width="2.28515625" customWidth="1"/>
    <col min="1036" max="1036" width="12.5703125" bestFit="1" customWidth="1"/>
    <col min="1278" max="1278" width="26.5703125" customWidth="1"/>
    <col min="1280" max="1280" width="11.28515625" customWidth="1"/>
    <col min="1283" max="1283" width="13.85546875" customWidth="1"/>
    <col min="1284" max="1284" width="15.28515625" customWidth="1"/>
    <col min="1285" max="1285" width="12.85546875" customWidth="1"/>
    <col min="1286" max="1286" width="13.5703125" customWidth="1"/>
    <col min="1288" max="1288" width="16.28515625" customWidth="1"/>
    <col min="1289" max="1289" width="12.28515625" customWidth="1"/>
    <col min="1290" max="1290" width="14" customWidth="1"/>
    <col min="1291" max="1291" width="2.28515625" customWidth="1"/>
    <col min="1292" max="1292" width="12.5703125" bestFit="1" customWidth="1"/>
    <col min="1534" max="1534" width="26.5703125" customWidth="1"/>
    <col min="1536" max="1536" width="11.28515625" customWidth="1"/>
    <col min="1539" max="1539" width="13.85546875" customWidth="1"/>
    <col min="1540" max="1540" width="15.28515625" customWidth="1"/>
    <col min="1541" max="1541" width="12.85546875" customWidth="1"/>
    <col min="1542" max="1542" width="13.5703125" customWidth="1"/>
    <col min="1544" max="1544" width="16.28515625" customWidth="1"/>
    <col min="1545" max="1545" width="12.28515625" customWidth="1"/>
    <col min="1546" max="1546" width="14" customWidth="1"/>
    <col min="1547" max="1547" width="2.28515625" customWidth="1"/>
    <col min="1548" max="1548" width="12.5703125" bestFit="1" customWidth="1"/>
    <col min="1790" max="1790" width="26.5703125" customWidth="1"/>
    <col min="1792" max="1792" width="11.28515625" customWidth="1"/>
    <col min="1795" max="1795" width="13.85546875" customWidth="1"/>
    <col min="1796" max="1796" width="15.28515625" customWidth="1"/>
    <col min="1797" max="1797" width="12.85546875" customWidth="1"/>
    <col min="1798" max="1798" width="13.5703125" customWidth="1"/>
    <col min="1800" max="1800" width="16.28515625" customWidth="1"/>
    <col min="1801" max="1801" width="12.28515625" customWidth="1"/>
    <col min="1802" max="1802" width="14" customWidth="1"/>
    <col min="1803" max="1803" width="2.28515625" customWidth="1"/>
    <col min="1804" max="1804" width="12.5703125" bestFit="1" customWidth="1"/>
    <col min="2046" max="2046" width="26.5703125" customWidth="1"/>
    <col min="2048" max="2048" width="11.28515625" customWidth="1"/>
    <col min="2051" max="2051" width="13.85546875" customWidth="1"/>
    <col min="2052" max="2052" width="15.28515625" customWidth="1"/>
    <col min="2053" max="2053" width="12.85546875" customWidth="1"/>
    <col min="2054" max="2054" width="13.5703125" customWidth="1"/>
    <col min="2056" max="2056" width="16.28515625" customWidth="1"/>
    <col min="2057" max="2057" width="12.28515625" customWidth="1"/>
    <col min="2058" max="2058" width="14" customWidth="1"/>
    <col min="2059" max="2059" width="2.28515625" customWidth="1"/>
    <col min="2060" max="2060" width="12.5703125" bestFit="1" customWidth="1"/>
    <col min="2302" max="2302" width="26.5703125" customWidth="1"/>
    <col min="2304" max="2304" width="11.28515625" customWidth="1"/>
    <col min="2307" max="2307" width="13.85546875" customWidth="1"/>
    <col min="2308" max="2308" width="15.28515625" customWidth="1"/>
    <col min="2309" max="2309" width="12.85546875" customWidth="1"/>
    <col min="2310" max="2310" width="13.5703125" customWidth="1"/>
    <col min="2312" max="2312" width="16.28515625" customWidth="1"/>
    <col min="2313" max="2313" width="12.28515625" customWidth="1"/>
    <col min="2314" max="2314" width="14" customWidth="1"/>
    <col min="2315" max="2315" width="2.28515625" customWidth="1"/>
    <col min="2316" max="2316" width="12.5703125" bestFit="1" customWidth="1"/>
    <col min="2558" max="2558" width="26.5703125" customWidth="1"/>
    <col min="2560" max="2560" width="11.28515625" customWidth="1"/>
    <col min="2563" max="2563" width="13.85546875" customWidth="1"/>
    <col min="2564" max="2564" width="15.28515625" customWidth="1"/>
    <col min="2565" max="2565" width="12.85546875" customWidth="1"/>
    <col min="2566" max="2566" width="13.5703125" customWidth="1"/>
    <col min="2568" max="2568" width="16.28515625" customWidth="1"/>
    <col min="2569" max="2569" width="12.28515625" customWidth="1"/>
    <col min="2570" max="2570" width="14" customWidth="1"/>
    <col min="2571" max="2571" width="2.28515625" customWidth="1"/>
    <col min="2572" max="2572" width="12.5703125" bestFit="1" customWidth="1"/>
    <col min="2814" max="2814" width="26.5703125" customWidth="1"/>
    <col min="2816" max="2816" width="11.28515625" customWidth="1"/>
    <col min="2819" max="2819" width="13.85546875" customWidth="1"/>
    <col min="2820" max="2820" width="15.28515625" customWidth="1"/>
    <col min="2821" max="2821" width="12.85546875" customWidth="1"/>
    <col min="2822" max="2822" width="13.5703125" customWidth="1"/>
    <col min="2824" max="2824" width="16.28515625" customWidth="1"/>
    <col min="2825" max="2825" width="12.28515625" customWidth="1"/>
    <col min="2826" max="2826" width="14" customWidth="1"/>
    <col min="2827" max="2827" width="2.28515625" customWidth="1"/>
    <col min="2828" max="2828" width="12.5703125" bestFit="1" customWidth="1"/>
    <col min="3070" max="3070" width="26.5703125" customWidth="1"/>
    <col min="3072" max="3072" width="11.28515625" customWidth="1"/>
    <col min="3075" max="3075" width="13.85546875" customWidth="1"/>
    <col min="3076" max="3076" width="15.28515625" customWidth="1"/>
    <col min="3077" max="3077" width="12.85546875" customWidth="1"/>
    <col min="3078" max="3078" width="13.5703125" customWidth="1"/>
    <col min="3080" max="3080" width="16.28515625" customWidth="1"/>
    <col min="3081" max="3081" width="12.28515625" customWidth="1"/>
    <col min="3082" max="3082" width="14" customWidth="1"/>
    <col min="3083" max="3083" width="2.28515625" customWidth="1"/>
    <col min="3084" max="3084" width="12.5703125" bestFit="1" customWidth="1"/>
    <col min="3326" max="3326" width="26.5703125" customWidth="1"/>
    <col min="3328" max="3328" width="11.28515625" customWidth="1"/>
    <col min="3331" max="3331" width="13.85546875" customWidth="1"/>
    <col min="3332" max="3332" width="15.28515625" customWidth="1"/>
    <col min="3333" max="3333" width="12.85546875" customWidth="1"/>
    <col min="3334" max="3334" width="13.5703125" customWidth="1"/>
    <col min="3336" max="3336" width="16.28515625" customWidth="1"/>
    <col min="3337" max="3337" width="12.28515625" customWidth="1"/>
    <col min="3338" max="3338" width="14" customWidth="1"/>
    <col min="3339" max="3339" width="2.28515625" customWidth="1"/>
    <col min="3340" max="3340" width="12.5703125" bestFit="1" customWidth="1"/>
    <col min="3582" max="3582" width="26.5703125" customWidth="1"/>
    <col min="3584" max="3584" width="11.28515625" customWidth="1"/>
    <col min="3587" max="3587" width="13.85546875" customWidth="1"/>
    <col min="3588" max="3588" width="15.28515625" customWidth="1"/>
    <col min="3589" max="3589" width="12.85546875" customWidth="1"/>
    <col min="3590" max="3590" width="13.5703125" customWidth="1"/>
    <col min="3592" max="3592" width="16.28515625" customWidth="1"/>
    <col min="3593" max="3593" width="12.28515625" customWidth="1"/>
    <col min="3594" max="3594" width="14" customWidth="1"/>
    <col min="3595" max="3595" width="2.28515625" customWidth="1"/>
    <col min="3596" max="3596" width="12.5703125" bestFit="1" customWidth="1"/>
    <col min="3838" max="3838" width="26.5703125" customWidth="1"/>
    <col min="3840" max="3840" width="11.28515625" customWidth="1"/>
    <col min="3843" max="3843" width="13.85546875" customWidth="1"/>
    <col min="3844" max="3844" width="15.28515625" customWidth="1"/>
    <col min="3845" max="3845" width="12.85546875" customWidth="1"/>
    <col min="3846" max="3846" width="13.5703125" customWidth="1"/>
    <col min="3848" max="3848" width="16.28515625" customWidth="1"/>
    <col min="3849" max="3849" width="12.28515625" customWidth="1"/>
    <col min="3850" max="3850" width="14" customWidth="1"/>
    <col min="3851" max="3851" width="2.28515625" customWidth="1"/>
    <col min="3852" max="3852" width="12.5703125" bestFit="1" customWidth="1"/>
    <col min="4094" max="4094" width="26.5703125" customWidth="1"/>
    <col min="4096" max="4096" width="11.28515625" customWidth="1"/>
    <col min="4099" max="4099" width="13.85546875" customWidth="1"/>
    <col min="4100" max="4100" width="15.28515625" customWidth="1"/>
    <col min="4101" max="4101" width="12.85546875" customWidth="1"/>
    <col min="4102" max="4102" width="13.5703125" customWidth="1"/>
    <col min="4104" max="4104" width="16.28515625" customWidth="1"/>
    <col min="4105" max="4105" width="12.28515625" customWidth="1"/>
    <col min="4106" max="4106" width="14" customWidth="1"/>
    <col min="4107" max="4107" width="2.28515625" customWidth="1"/>
    <col min="4108" max="4108" width="12.5703125" bestFit="1" customWidth="1"/>
    <col min="4350" max="4350" width="26.5703125" customWidth="1"/>
    <col min="4352" max="4352" width="11.28515625" customWidth="1"/>
    <col min="4355" max="4355" width="13.85546875" customWidth="1"/>
    <col min="4356" max="4356" width="15.28515625" customWidth="1"/>
    <col min="4357" max="4357" width="12.85546875" customWidth="1"/>
    <col min="4358" max="4358" width="13.5703125" customWidth="1"/>
    <col min="4360" max="4360" width="16.28515625" customWidth="1"/>
    <col min="4361" max="4361" width="12.28515625" customWidth="1"/>
    <col min="4362" max="4362" width="14" customWidth="1"/>
    <col min="4363" max="4363" width="2.28515625" customWidth="1"/>
    <col min="4364" max="4364" width="12.5703125" bestFit="1" customWidth="1"/>
    <col min="4606" max="4606" width="26.5703125" customWidth="1"/>
    <col min="4608" max="4608" width="11.28515625" customWidth="1"/>
    <col min="4611" max="4611" width="13.85546875" customWidth="1"/>
    <col min="4612" max="4612" width="15.28515625" customWidth="1"/>
    <col min="4613" max="4613" width="12.85546875" customWidth="1"/>
    <col min="4614" max="4614" width="13.5703125" customWidth="1"/>
    <col min="4616" max="4616" width="16.28515625" customWidth="1"/>
    <col min="4617" max="4617" width="12.28515625" customWidth="1"/>
    <col min="4618" max="4618" width="14" customWidth="1"/>
    <col min="4619" max="4619" width="2.28515625" customWidth="1"/>
    <col min="4620" max="4620" width="12.5703125" bestFit="1" customWidth="1"/>
    <col min="4862" max="4862" width="26.5703125" customWidth="1"/>
    <col min="4864" max="4864" width="11.28515625" customWidth="1"/>
    <col min="4867" max="4867" width="13.85546875" customWidth="1"/>
    <col min="4868" max="4868" width="15.28515625" customWidth="1"/>
    <col min="4869" max="4869" width="12.85546875" customWidth="1"/>
    <col min="4870" max="4870" width="13.5703125" customWidth="1"/>
    <col min="4872" max="4872" width="16.28515625" customWidth="1"/>
    <col min="4873" max="4873" width="12.28515625" customWidth="1"/>
    <col min="4874" max="4874" width="14" customWidth="1"/>
    <col min="4875" max="4875" width="2.28515625" customWidth="1"/>
    <col min="4876" max="4876" width="12.5703125" bestFit="1" customWidth="1"/>
    <col min="5118" max="5118" width="26.5703125" customWidth="1"/>
    <col min="5120" max="5120" width="11.28515625" customWidth="1"/>
    <col min="5123" max="5123" width="13.85546875" customWidth="1"/>
    <col min="5124" max="5124" width="15.28515625" customWidth="1"/>
    <col min="5125" max="5125" width="12.85546875" customWidth="1"/>
    <col min="5126" max="5126" width="13.5703125" customWidth="1"/>
    <col min="5128" max="5128" width="16.28515625" customWidth="1"/>
    <col min="5129" max="5129" width="12.28515625" customWidth="1"/>
    <col min="5130" max="5130" width="14" customWidth="1"/>
    <col min="5131" max="5131" width="2.28515625" customWidth="1"/>
    <col min="5132" max="5132" width="12.5703125" bestFit="1" customWidth="1"/>
    <col min="5374" max="5374" width="26.5703125" customWidth="1"/>
    <col min="5376" max="5376" width="11.28515625" customWidth="1"/>
    <col min="5379" max="5379" width="13.85546875" customWidth="1"/>
    <col min="5380" max="5380" width="15.28515625" customWidth="1"/>
    <col min="5381" max="5381" width="12.85546875" customWidth="1"/>
    <col min="5382" max="5382" width="13.5703125" customWidth="1"/>
    <col min="5384" max="5384" width="16.28515625" customWidth="1"/>
    <col min="5385" max="5385" width="12.28515625" customWidth="1"/>
    <col min="5386" max="5386" width="14" customWidth="1"/>
    <col min="5387" max="5387" width="2.28515625" customWidth="1"/>
    <col min="5388" max="5388" width="12.5703125" bestFit="1" customWidth="1"/>
    <col min="5630" max="5630" width="26.5703125" customWidth="1"/>
    <col min="5632" max="5632" width="11.28515625" customWidth="1"/>
    <col min="5635" max="5635" width="13.85546875" customWidth="1"/>
    <col min="5636" max="5636" width="15.28515625" customWidth="1"/>
    <col min="5637" max="5637" width="12.85546875" customWidth="1"/>
    <col min="5638" max="5638" width="13.5703125" customWidth="1"/>
    <col min="5640" max="5640" width="16.28515625" customWidth="1"/>
    <col min="5641" max="5641" width="12.28515625" customWidth="1"/>
    <col min="5642" max="5642" width="14" customWidth="1"/>
    <col min="5643" max="5643" width="2.28515625" customWidth="1"/>
    <col min="5644" max="5644" width="12.5703125" bestFit="1" customWidth="1"/>
    <col min="5886" max="5886" width="26.5703125" customWidth="1"/>
    <col min="5888" max="5888" width="11.28515625" customWidth="1"/>
    <col min="5891" max="5891" width="13.85546875" customWidth="1"/>
    <col min="5892" max="5892" width="15.28515625" customWidth="1"/>
    <col min="5893" max="5893" width="12.85546875" customWidth="1"/>
    <col min="5894" max="5894" width="13.5703125" customWidth="1"/>
    <col min="5896" max="5896" width="16.28515625" customWidth="1"/>
    <col min="5897" max="5897" width="12.28515625" customWidth="1"/>
    <col min="5898" max="5898" width="14" customWidth="1"/>
    <col min="5899" max="5899" width="2.28515625" customWidth="1"/>
    <col min="5900" max="5900" width="12.5703125" bestFit="1" customWidth="1"/>
    <col min="6142" max="6142" width="26.5703125" customWidth="1"/>
    <col min="6144" max="6144" width="11.28515625" customWidth="1"/>
    <col min="6147" max="6147" width="13.85546875" customWidth="1"/>
    <col min="6148" max="6148" width="15.28515625" customWidth="1"/>
    <col min="6149" max="6149" width="12.85546875" customWidth="1"/>
    <col min="6150" max="6150" width="13.5703125" customWidth="1"/>
    <col min="6152" max="6152" width="16.28515625" customWidth="1"/>
    <col min="6153" max="6153" width="12.28515625" customWidth="1"/>
    <col min="6154" max="6154" width="14" customWidth="1"/>
    <col min="6155" max="6155" width="2.28515625" customWidth="1"/>
    <col min="6156" max="6156" width="12.5703125" bestFit="1" customWidth="1"/>
    <col min="6398" max="6398" width="26.5703125" customWidth="1"/>
    <col min="6400" max="6400" width="11.28515625" customWidth="1"/>
    <col min="6403" max="6403" width="13.85546875" customWidth="1"/>
    <col min="6404" max="6404" width="15.28515625" customWidth="1"/>
    <col min="6405" max="6405" width="12.85546875" customWidth="1"/>
    <col min="6406" max="6406" width="13.5703125" customWidth="1"/>
    <col min="6408" max="6408" width="16.28515625" customWidth="1"/>
    <col min="6409" max="6409" width="12.28515625" customWidth="1"/>
    <col min="6410" max="6410" width="14" customWidth="1"/>
    <col min="6411" max="6411" width="2.28515625" customWidth="1"/>
    <col min="6412" max="6412" width="12.5703125" bestFit="1" customWidth="1"/>
    <col min="6654" max="6654" width="26.5703125" customWidth="1"/>
    <col min="6656" max="6656" width="11.28515625" customWidth="1"/>
    <col min="6659" max="6659" width="13.85546875" customWidth="1"/>
    <col min="6660" max="6660" width="15.28515625" customWidth="1"/>
    <col min="6661" max="6661" width="12.85546875" customWidth="1"/>
    <col min="6662" max="6662" width="13.5703125" customWidth="1"/>
    <col min="6664" max="6664" width="16.28515625" customWidth="1"/>
    <col min="6665" max="6665" width="12.28515625" customWidth="1"/>
    <col min="6666" max="6666" width="14" customWidth="1"/>
    <col min="6667" max="6667" width="2.28515625" customWidth="1"/>
    <col min="6668" max="6668" width="12.5703125" bestFit="1" customWidth="1"/>
    <col min="6910" max="6910" width="26.5703125" customWidth="1"/>
    <col min="6912" max="6912" width="11.28515625" customWidth="1"/>
    <col min="6915" max="6915" width="13.85546875" customWidth="1"/>
    <col min="6916" max="6916" width="15.28515625" customWidth="1"/>
    <col min="6917" max="6917" width="12.85546875" customWidth="1"/>
    <col min="6918" max="6918" width="13.5703125" customWidth="1"/>
    <col min="6920" max="6920" width="16.28515625" customWidth="1"/>
    <col min="6921" max="6921" width="12.28515625" customWidth="1"/>
    <col min="6922" max="6922" width="14" customWidth="1"/>
    <col min="6923" max="6923" width="2.28515625" customWidth="1"/>
    <col min="6924" max="6924" width="12.5703125" bestFit="1" customWidth="1"/>
    <col min="7166" max="7166" width="26.5703125" customWidth="1"/>
    <col min="7168" max="7168" width="11.28515625" customWidth="1"/>
    <col min="7171" max="7171" width="13.85546875" customWidth="1"/>
    <col min="7172" max="7172" width="15.28515625" customWidth="1"/>
    <col min="7173" max="7173" width="12.85546875" customWidth="1"/>
    <col min="7174" max="7174" width="13.5703125" customWidth="1"/>
    <col min="7176" max="7176" width="16.28515625" customWidth="1"/>
    <col min="7177" max="7177" width="12.28515625" customWidth="1"/>
    <col min="7178" max="7178" width="14" customWidth="1"/>
    <col min="7179" max="7179" width="2.28515625" customWidth="1"/>
    <col min="7180" max="7180" width="12.5703125" bestFit="1" customWidth="1"/>
    <col min="7422" max="7422" width="26.5703125" customWidth="1"/>
    <col min="7424" max="7424" width="11.28515625" customWidth="1"/>
    <col min="7427" max="7427" width="13.85546875" customWidth="1"/>
    <col min="7428" max="7428" width="15.28515625" customWidth="1"/>
    <col min="7429" max="7429" width="12.85546875" customWidth="1"/>
    <col min="7430" max="7430" width="13.5703125" customWidth="1"/>
    <col min="7432" max="7432" width="16.28515625" customWidth="1"/>
    <col min="7433" max="7433" width="12.28515625" customWidth="1"/>
    <col min="7434" max="7434" width="14" customWidth="1"/>
    <col min="7435" max="7435" width="2.28515625" customWidth="1"/>
    <col min="7436" max="7436" width="12.5703125" bestFit="1" customWidth="1"/>
    <col min="7678" max="7678" width="26.5703125" customWidth="1"/>
    <col min="7680" max="7680" width="11.28515625" customWidth="1"/>
    <col min="7683" max="7683" width="13.85546875" customWidth="1"/>
    <col min="7684" max="7684" width="15.28515625" customWidth="1"/>
    <col min="7685" max="7685" width="12.85546875" customWidth="1"/>
    <col min="7686" max="7686" width="13.5703125" customWidth="1"/>
    <col min="7688" max="7688" width="16.28515625" customWidth="1"/>
    <col min="7689" max="7689" width="12.28515625" customWidth="1"/>
    <col min="7690" max="7690" width="14" customWidth="1"/>
    <col min="7691" max="7691" width="2.28515625" customWidth="1"/>
    <col min="7692" max="7692" width="12.5703125" bestFit="1" customWidth="1"/>
    <col min="7934" max="7934" width="26.5703125" customWidth="1"/>
    <col min="7936" max="7936" width="11.28515625" customWidth="1"/>
    <col min="7939" max="7939" width="13.85546875" customWidth="1"/>
    <col min="7940" max="7940" width="15.28515625" customWidth="1"/>
    <col min="7941" max="7941" width="12.85546875" customWidth="1"/>
    <col min="7942" max="7942" width="13.5703125" customWidth="1"/>
    <col min="7944" max="7944" width="16.28515625" customWidth="1"/>
    <col min="7945" max="7945" width="12.28515625" customWidth="1"/>
    <col min="7946" max="7946" width="14" customWidth="1"/>
    <col min="7947" max="7947" width="2.28515625" customWidth="1"/>
    <col min="7948" max="7948" width="12.5703125" bestFit="1" customWidth="1"/>
    <col min="8190" max="8190" width="26.5703125" customWidth="1"/>
    <col min="8192" max="8192" width="11.28515625" customWidth="1"/>
    <col min="8195" max="8195" width="13.85546875" customWidth="1"/>
    <col min="8196" max="8196" width="15.28515625" customWidth="1"/>
    <col min="8197" max="8197" width="12.85546875" customWidth="1"/>
    <col min="8198" max="8198" width="13.5703125" customWidth="1"/>
    <col min="8200" max="8200" width="16.28515625" customWidth="1"/>
    <col min="8201" max="8201" width="12.28515625" customWidth="1"/>
    <col min="8202" max="8202" width="14" customWidth="1"/>
    <col min="8203" max="8203" width="2.28515625" customWidth="1"/>
    <col min="8204" max="8204" width="12.5703125" bestFit="1" customWidth="1"/>
    <col min="8446" max="8446" width="26.5703125" customWidth="1"/>
    <col min="8448" max="8448" width="11.28515625" customWidth="1"/>
    <col min="8451" max="8451" width="13.85546875" customWidth="1"/>
    <col min="8452" max="8452" width="15.28515625" customWidth="1"/>
    <col min="8453" max="8453" width="12.85546875" customWidth="1"/>
    <col min="8454" max="8454" width="13.5703125" customWidth="1"/>
    <col min="8456" max="8456" width="16.28515625" customWidth="1"/>
    <col min="8457" max="8457" width="12.28515625" customWidth="1"/>
    <col min="8458" max="8458" width="14" customWidth="1"/>
    <col min="8459" max="8459" width="2.28515625" customWidth="1"/>
    <col min="8460" max="8460" width="12.5703125" bestFit="1" customWidth="1"/>
    <col min="8702" max="8702" width="26.5703125" customWidth="1"/>
    <col min="8704" max="8704" width="11.28515625" customWidth="1"/>
    <col min="8707" max="8707" width="13.85546875" customWidth="1"/>
    <col min="8708" max="8708" width="15.28515625" customWidth="1"/>
    <col min="8709" max="8709" width="12.85546875" customWidth="1"/>
    <col min="8710" max="8710" width="13.5703125" customWidth="1"/>
    <col min="8712" max="8712" width="16.28515625" customWidth="1"/>
    <col min="8713" max="8713" width="12.28515625" customWidth="1"/>
    <col min="8714" max="8714" width="14" customWidth="1"/>
    <col min="8715" max="8715" width="2.28515625" customWidth="1"/>
    <col min="8716" max="8716" width="12.5703125" bestFit="1" customWidth="1"/>
    <col min="8958" max="8958" width="26.5703125" customWidth="1"/>
    <col min="8960" max="8960" width="11.28515625" customWidth="1"/>
    <col min="8963" max="8963" width="13.85546875" customWidth="1"/>
    <col min="8964" max="8964" width="15.28515625" customWidth="1"/>
    <col min="8965" max="8965" width="12.85546875" customWidth="1"/>
    <col min="8966" max="8966" width="13.5703125" customWidth="1"/>
    <col min="8968" max="8968" width="16.28515625" customWidth="1"/>
    <col min="8969" max="8969" width="12.28515625" customWidth="1"/>
    <col min="8970" max="8970" width="14" customWidth="1"/>
    <col min="8971" max="8971" width="2.28515625" customWidth="1"/>
    <col min="8972" max="8972" width="12.5703125" bestFit="1" customWidth="1"/>
    <col min="9214" max="9214" width="26.5703125" customWidth="1"/>
    <col min="9216" max="9216" width="11.28515625" customWidth="1"/>
    <col min="9219" max="9219" width="13.85546875" customWidth="1"/>
    <col min="9220" max="9220" width="15.28515625" customWidth="1"/>
    <col min="9221" max="9221" width="12.85546875" customWidth="1"/>
    <col min="9222" max="9222" width="13.5703125" customWidth="1"/>
    <col min="9224" max="9224" width="16.28515625" customWidth="1"/>
    <col min="9225" max="9225" width="12.28515625" customWidth="1"/>
    <col min="9226" max="9226" width="14" customWidth="1"/>
    <col min="9227" max="9227" width="2.28515625" customWidth="1"/>
    <col min="9228" max="9228" width="12.5703125" bestFit="1" customWidth="1"/>
    <col min="9470" max="9470" width="26.5703125" customWidth="1"/>
    <col min="9472" max="9472" width="11.28515625" customWidth="1"/>
    <col min="9475" max="9475" width="13.85546875" customWidth="1"/>
    <col min="9476" max="9476" width="15.28515625" customWidth="1"/>
    <col min="9477" max="9477" width="12.85546875" customWidth="1"/>
    <col min="9478" max="9478" width="13.5703125" customWidth="1"/>
    <col min="9480" max="9480" width="16.28515625" customWidth="1"/>
    <col min="9481" max="9481" width="12.28515625" customWidth="1"/>
    <col min="9482" max="9482" width="14" customWidth="1"/>
    <col min="9483" max="9483" width="2.28515625" customWidth="1"/>
    <col min="9484" max="9484" width="12.5703125" bestFit="1" customWidth="1"/>
    <col min="9726" max="9726" width="26.5703125" customWidth="1"/>
    <col min="9728" max="9728" width="11.28515625" customWidth="1"/>
    <col min="9731" max="9731" width="13.85546875" customWidth="1"/>
    <col min="9732" max="9732" width="15.28515625" customWidth="1"/>
    <col min="9733" max="9733" width="12.85546875" customWidth="1"/>
    <col min="9734" max="9734" width="13.5703125" customWidth="1"/>
    <col min="9736" max="9736" width="16.28515625" customWidth="1"/>
    <col min="9737" max="9737" width="12.28515625" customWidth="1"/>
    <col min="9738" max="9738" width="14" customWidth="1"/>
    <col min="9739" max="9739" width="2.28515625" customWidth="1"/>
    <col min="9740" max="9740" width="12.5703125" bestFit="1" customWidth="1"/>
    <col min="9982" max="9982" width="26.5703125" customWidth="1"/>
    <col min="9984" max="9984" width="11.28515625" customWidth="1"/>
    <col min="9987" max="9987" width="13.85546875" customWidth="1"/>
    <col min="9988" max="9988" width="15.28515625" customWidth="1"/>
    <col min="9989" max="9989" width="12.85546875" customWidth="1"/>
    <col min="9990" max="9990" width="13.5703125" customWidth="1"/>
    <col min="9992" max="9992" width="16.28515625" customWidth="1"/>
    <col min="9993" max="9993" width="12.28515625" customWidth="1"/>
    <col min="9994" max="9994" width="14" customWidth="1"/>
    <col min="9995" max="9995" width="2.28515625" customWidth="1"/>
    <col min="9996" max="9996" width="12.5703125" bestFit="1" customWidth="1"/>
    <col min="10238" max="10238" width="26.5703125" customWidth="1"/>
    <col min="10240" max="10240" width="11.28515625" customWidth="1"/>
    <col min="10243" max="10243" width="13.85546875" customWidth="1"/>
    <col min="10244" max="10244" width="15.28515625" customWidth="1"/>
    <col min="10245" max="10245" width="12.85546875" customWidth="1"/>
    <col min="10246" max="10246" width="13.5703125" customWidth="1"/>
    <col min="10248" max="10248" width="16.28515625" customWidth="1"/>
    <col min="10249" max="10249" width="12.28515625" customWidth="1"/>
    <col min="10250" max="10250" width="14" customWidth="1"/>
    <col min="10251" max="10251" width="2.28515625" customWidth="1"/>
    <col min="10252" max="10252" width="12.5703125" bestFit="1" customWidth="1"/>
    <col min="10494" max="10494" width="26.5703125" customWidth="1"/>
    <col min="10496" max="10496" width="11.28515625" customWidth="1"/>
    <col min="10499" max="10499" width="13.85546875" customWidth="1"/>
    <col min="10500" max="10500" width="15.28515625" customWidth="1"/>
    <col min="10501" max="10501" width="12.85546875" customWidth="1"/>
    <col min="10502" max="10502" width="13.5703125" customWidth="1"/>
    <col min="10504" max="10504" width="16.28515625" customWidth="1"/>
    <col min="10505" max="10505" width="12.28515625" customWidth="1"/>
    <col min="10506" max="10506" width="14" customWidth="1"/>
    <col min="10507" max="10507" width="2.28515625" customWidth="1"/>
    <col min="10508" max="10508" width="12.5703125" bestFit="1" customWidth="1"/>
    <col min="10750" max="10750" width="26.5703125" customWidth="1"/>
    <col min="10752" max="10752" width="11.28515625" customWidth="1"/>
    <col min="10755" max="10755" width="13.85546875" customWidth="1"/>
    <col min="10756" max="10756" width="15.28515625" customWidth="1"/>
    <col min="10757" max="10757" width="12.85546875" customWidth="1"/>
    <col min="10758" max="10758" width="13.5703125" customWidth="1"/>
    <col min="10760" max="10760" width="16.28515625" customWidth="1"/>
    <col min="10761" max="10761" width="12.28515625" customWidth="1"/>
    <col min="10762" max="10762" width="14" customWidth="1"/>
    <col min="10763" max="10763" width="2.28515625" customWidth="1"/>
    <col min="10764" max="10764" width="12.5703125" bestFit="1" customWidth="1"/>
    <col min="11006" max="11006" width="26.5703125" customWidth="1"/>
    <col min="11008" max="11008" width="11.28515625" customWidth="1"/>
    <col min="11011" max="11011" width="13.85546875" customWidth="1"/>
    <col min="11012" max="11012" width="15.28515625" customWidth="1"/>
    <col min="11013" max="11013" width="12.85546875" customWidth="1"/>
    <col min="11014" max="11014" width="13.5703125" customWidth="1"/>
    <col min="11016" max="11016" width="16.28515625" customWidth="1"/>
    <col min="11017" max="11017" width="12.28515625" customWidth="1"/>
    <col min="11018" max="11018" width="14" customWidth="1"/>
    <col min="11019" max="11019" width="2.28515625" customWidth="1"/>
    <col min="11020" max="11020" width="12.5703125" bestFit="1" customWidth="1"/>
    <col min="11262" max="11262" width="26.5703125" customWidth="1"/>
    <col min="11264" max="11264" width="11.28515625" customWidth="1"/>
    <col min="11267" max="11267" width="13.85546875" customWidth="1"/>
    <col min="11268" max="11268" width="15.28515625" customWidth="1"/>
    <col min="11269" max="11269" width="12.85546875" customWidth="1"/>
    <col min="11270" max="11270" width="13.5703125" customWidth="1"/>
    <col min="11272" max="11272" width="16.28515625" customWidth="1"/>
    <col min="11273" max="11273" width="12.28515625" customWidth="1"/>
    <col min="11274" max="11274" width="14" customWidth="1"/>
    <col min="11275" max="11275" width="2.28515625" customWidth="1"/>
    <col min="11276" max="11276" width="12.5703125" bestFit="1" customWidth="1"/>
    <col min="11518" max="11518" width="26.5703125" customWidth="1"/>
    <col min="11520" max="11520" width="11.28515625" customWidth="1"/>
    <col min="11523" max="11523" width="13.85546875" customWidth="1"/>
    <col min="11524" max="11524" width="15.28515625" customWidth="1"/>
    <col min="11525" max="11525" width="12.85546875" customWidth="1"/>
    <col min="11526" max="11526" width="13.5703125" customWidth="1"/>
    <col min="11528" max="11528" width="16.28515625" customWidth="1"/>
    <col min="11529" max="11529" width="12.28515625" customWidth="1"/>
    <col min="11530" max="11530" width="14" customWidth="1"/>
    <col min="11531" max="11531" width="2.28515625" customWidth="1"/>
    <col min="11532" max="11532" width="12.5703125" bestFit="1" customWidth="1"/>
    <col min="11774" max="11774" width="26.5703125" customWidth="1"/>
    <col min="11776" max="11776" width="11.28515625" customWidth="1"/>
    <col min="11779" max="11779" width="13.85546875" customWidth="1"/>
    <col min="11780" max="11780" width="15.28515625" customWidth="1"/>
    <col min="11781" max="11781" width="12.85546875" customWidth="1"/>
    <col min="11782" max="11782" width="13.5703125" customWidth="1"/>
    <col min="11784" max="11784" width="16.28515625" customWidth="1"/>
    <col min="11785" max="11785" width="12.28515625" customWidth="1"/>
    <col min="11786" max="11786" width="14" customWidth="1"/>
    <col min="11787" max="11787" width="2.28515625" customWidth="1"/>
    <col min="11788" max="11788" width="12.5703125" bestFit="1" customWidth="1"/>
    <col min="12030" max="12030" width="26.5703125" customWidth="1"/>
    <col min="12032" max="12032" width="11.28515625" customWidth="1"/>
    <col min="12035" max="12035" width="13.85546875" customWidth="1"/>
    <col min="12036" max="12036" width="15.28515625" customWidth="1"/>
    <col min="12037" max="12037" width="12.85546875" customWidth="1"/>
    <col min="12038" max="12038" width="13.5703125" customWidth="1"/>
    <col min="12040" max="12040" width="16.28515625" customWidth="1"/>
    <col min="12041" max="12041" width="12.28515625" customWidth="1"/>
    <col min="12042" max="12042" width="14" customWidth="1"/>
    <col min="12043" max="12043" width="2.28515625" customWidth="1"/>
    <col min="12044" max="12044" width="12.5703125" bestFit="1" customWidth="1"/>
    <col min="12286" max="12286" width="26.5703125" customWidth="1"/>
    <col min="12288" max="12288" width="11.28515625" customWidth="1"/>
    <col min="12291" max="12291" width="13.85546875" customWidth="1"/>
    <col min="12292" max="12292" width="15.28515625" customWidth="1"/>
    <col min="12293" max="12293" width="12.85546875" customWidth="1"/>
    <col min="12294" max="12294" width="13.5703125" customWidth="1"/>
    <col min="12296" max="12296" width="16.28515625" customWidth="1"/>
    <col min="12297" max="12297" width="12.28515625" customWidth="1"/>
    <col min="12298" max="12298" width="14" customWidth="1"/>
    <col min="12299" max="12299" width="2.28515625" customWidth="1"/>
    <col min="12300" max="12300" width="12.5703125" bestFit="1" customWidth="1"/>
    <col min="12542" max="12542" width="26.5703125" customWidth="1"/>
    <col min="12544" max="12544" width="11.28515625" customWidth="1"/>
    <col min="12547" max="12547" width="13.85546875" customWidth="1"/>
    <col min="12548" max="12548" width="15.28515625" customWidth="1"/>
    <col min="12549" max="12549" width="12.85546875" customWidth="1"/>
    <col min="12550" max="12550" width="13.5703125" customWidth="1"/>
    <col min="12552" max="12552" width="16.28515625" customWidth="1"/>
    <col min="12553" max="12553" width="12.28515625" customWidth="1"/>
    <col min="12554" max="12554" width="14" customWidth="1"/>
    <col min="12555" max="12555" width="2.28515625" customWidth="1"/>
    <col min="12556" max="12556" width="12.5703125" bestFit="1" customWidth="1"/>
    <col min="12798" max="12798" width="26.5703125" customWidth="1"/>
    <col min="12800" max="12800" width="11.28515625" customWidth="1"/>
    <col min="12803" max="12803" width="13.85546875" customWidth="1"/>
    <col min="12804" max="12804" width="15.28515625" customWidth="1"/>
    <col min="12805" max="12805" width="12.85546875" customWidth="1"/>
    <col min="12806" max="12806" width="13.5703125" customWidth="1"/>
    <col min="12808" max="12808" width="16.28515625" customWidth="1"/>
    <col min="12809" max="12809" width="12.28515625" customWidth="1"/>
    <col min="12810" max="12810" width="14" customWidth="1"/>
    <col min="12811" max="12811" width="2.28515625" customWidth="1"/>
    <col min="12812" max="12812" width="12.5703125" bestFit="1" customWidth="1"/>
    <col min="13054" max="13054" width="26.5703125" customWidth="1"/>
    <col min="13056" max="13056" width="11.28515625" customWidth="1"/>
    <col min="13059" max="13059" width="13.85546875" customWidth="1"/>
    <col min="13060" max="13060" width="15.28515625" customWidth="1"/>
    <col min="13061" max="13061" width="12.85546875" customWidth="1"/>
    <col min="13062" max="13062" width="13.5703125" customWidth="1"/>
    <col min="13064" max="13064" width="16.28515625" customWidth="1"/>
    <col min="13065" max="13065" width="12.28515625" customWidth="1"/>
    <col min="13066" max="13066" width="14" customWidth="1"/>
    <col min="13067" max="13067" width="2.28515625" customWidth="1"/>
    <col min="13068" max="13068" width="12.5703125" bestFit="1" customWidth="1"/>
    <col min="13310" max="13310" width="26.5703125" customWidth="1"/>
    <col min="13312" max="13312" width="11.28515625" customWidth="1"/>
    <col min="13315" max="13315" width="13.85546875" customWidth="1"/>
    <col min="13316" max="13316" width="15.28515625" customWidth="1"/>
    <col min="13317" max="13317" width="12.85546875" customWidth="1"/>
    <col min="13318" max="13318" width="13.5703125" customWidth="1"/>
    <col min="13320" max="13320" width="16.28515625" customWidth="1"/>
    <col min="13321" max="13321" width="12.28515625" customWidth="1"/>
    <col min="13322" max="13322" width="14" customWidth="1"/>
    <col min="13323" max="13323" width="2.28515625" customWidth="1"/>
    <col min="13324" max="13324" width="12.5703125" bestFit="1" customWidth="1"/>
    <col min="13566" max="13566" width="26.5703125" customWidth="1"/>
    <col min="13568" max="13568" width="11.28515625" customWidth="1"/>
    <col min="13571" max="13571" width="13.85546875" customWidth="1"/>
    <col min="13572" max="13572" width="15.28515625" customWidth="1"/>
    <col min="13573" max="13573" width="12.85546875" customWidth="1"/>
    <col min="13574" max="13574" width="13.5703125" customWidth="1"/>
    <col min="13576" max="13576" width="16.28515625" customWidth="1"/>
    <col min="13577" max="13577" width="12.28515625" customWidth="1"/>
    <col min="13578" max="13578" width="14" customWidth="1"/>
    <col min="13579" max="13579" width="2.28515625" customWidth="1"/>
    <col min="13580" max="13580" width="12.5703125" bestFit="1" customWidth="1"/>
    <col min="13822" max="13822" width="26.5703125" customWidth="1"/>
    <col min="13824" max="13824" width="11.28515625" customWidth="1"/>
    <col min="13827" max="13827" width="13.85546875" customWidth="1"/>
    <col min="13828" max="13828" width="15.28515625" customWidth="1"/>
    <col min="13829" max="13829" width="12.85546875" customWidth="1"/>
    <col min="13830" max="13830" width="13.5703125" customWidth="1"/>
    <col min="13832" max="13832" width="16.28515625" customWidth="1"/>
    <col min="13833" max="13833" width="12.28515625" customWidth="1"/>
    <col min="13834" max="13834" width="14" customWidth="1"/>
    <col min="13835" max="13835" width="2.28515625" customWidth="1"/>
    <col min="13836" max="13836" width="12.5703125" bestFit="1" customWidth="1"/>
    <col min="14078" max="14078" width="26.5703125" customWidth="1"/>
    <col min="14080" max="14080" width="11.28515625" customWidth="1"/>
    <col min="14083" max="14083" width="13.85546875" customWidth="1"/>
    <col min="14084" max="14084" width="15.28515625" customWidth="1"/>
    <col min="14085" max="14085" width="12.85546875" customWidth="1"/>
    <col min="14086" max="14086" width="13.5703125" customWidth="1"/>
    <col min="14088" max="14088" width="16.28515625" customWidth="1"/>
    <col min="14089" max="14089" width="12.28515625" customWidth="1"/>
    <col min="14090" max="14090" width="14" customWidth="1"/>
    <col min="14091" max="14091" width="2.28515625" customWidth="1"/>
    <col min="14092" max="14092" width="12.5703125" bestFit="1" customWidth="1"/>
    <col min="14334" max="14334" width="26.5703125" customWidth="1"/>
    <col min="14336" max="14336" width="11.28515625" customWidth="1"/>
    <col min="14339" max="14339" width="13.85546875" customWidth="1"/>
    <col min="14340" max="14340" width="15.28515625" customWidth="1"/>
    <col min="14341" max="14341" width="12.85546875" customWidth="1"/>
    <col min="14342" max="14342" width="13.5703125" customWidth="1"/>
    <col min="14344" max="14344" width="16.28515625" customWidth="1"/>
    <col min="14345" max="14345" width="12.28515625" customWidth="1"/>
    <col min="14346" max="14346" width="14" customWidth="1"/>
    <col min="14347" max="14347" width="2.28515625" customWidth="1"/>
    <col min="14348" max="14348" width="12.5703125" bestFit="1" customWidth="1"/>
    <col min="14590" max="14590" width="26.5703125" customWidth="1"/>
    <col min="14592" max="14592" width="11.28515625" customWidth="1"/>
    <col min="14595" max="14595" width="13.85546875" customWidth="1"/>
    <col min="14596" max="14596" width="15.28515625" customWidth="1"/>
    <col min="14597" max="14597" width="12.85546875" customWidth="1"/>
    <col min="14598" max="14598" width="13.5703125" customWidth="1"/>
    <col min="14600" max="14600" width="16.28515625" customWidth="1"/>
    <col min="14601" max="14601" width="12.28515625" customWidth="1"/>
    <col min="14602" max="14602" width="14" customWidth="1"/>
    <col min="14603" max="14603" width="2.28515625" customWidth="1"/>
    <col min="14604" max="14604" width="12.5703125" bestFit="1" customWidth="1"/>
    <col min="14846" max="14846" width="26.5703125" customWidth="1"/>
    <col min="14848" max="14848" width="11.28515625" customWidth="1"/>
    <col min="14851" max="14851" width="13.85546875" customWidth="1"/>
    <col min="14852" max="14852" width="15.28515625" customWidth="1"/>
    <col min="14853" max="14853" width="12.85546875" customWidth="1"/>
    <col min="14854" max="14854" width="13.5703125" customWidth="1"/>
    <col min="14856" max="14856" width="16.28515625" customWidth="1"/>
    <col min="14857" max="14857" width="12.28515625" customWidth="1"/>
    <col min="14858" max="14858" width="14" customWidth="1"/>
    <col min="14859" max="14859" width="2.28515625" customWidth="1"/>
    <col min="14860" max="14860" width="12.5703125" bestFit="1" customWidth="1"/>
    <col min="15102" max="15102" width="26.5703125" customWidth="1"/>
    <col min="15104" max="15104" width="11.28515625" customWidth="1"/>
    <col min="15107" max="15107" width="13.85546875" customWidth="1"/>
    <col min="15108" max="15108" width="15.28515625" customWidth="1"/>
    <col min="15109" max="15109" width="12.85546875" customWidth="1"/>
    <col min="15110" max="15110" width="13.5703125" customWidth="1"/>
    <col min="15112" max="15112" width="16.28515625" customWidth="1"/>
    <col min="15113" max="15113" width="12.28515625" customWidth="1"/>
    <col min="15114" max="15114" width="14" customWidth="1"/>
    <col min="15115" max="15115" width="2.28515625" customWidth="1"/>
    <col min="15116" max="15116" width="12.5703125" bestFit="1" customWidth="1"/>
    <col min="15358" max="15358" width="26.5703125" customWidth="1"/>
    <col min="15360" max="15360" width="11.28515625" customWidth="1"/>
    <col min="15363" max="15363" width="13.85546875" customWidth="1"/>
    <col min="15364" max="15364" width="15.28515625" customWidth="1"/>
    <col min="15365" max="15365" width="12.85546875" customWidth="1"/>
    <col min="15366" max="15366" width="13.5703125" customWidth="1"/>
    <col min="15368" max="15368" width="16.28515625" customWidth="1"/>
    <col min="15369" max="15369" width="12.28515625" customWidth="1"/>
    <col min="15370" max="15370" width="14" customWidth="1"/>
    <col min="15371" max="15371" width="2.28515625" customWidth="1"/>
    <col min="15372" max="15372" width="12.5703125" bestFit="1" customWidth="1"/>
    <col min="15614" max="15614" width="26.5703125" customWidth="1"/>
    <col min="15616" max="15616" width="11.28515625" customWidth="1"/>
    <col min="15619" max="15619" width="13.85546875" customWidth="1"/>
    <col min="15620" max="15620" width="15.28515625" customWidth="1"/>
    <col min="15621" max="15621" width="12.85546875" customWidth="1"/>
    <col min="15622" max="15622" width="13.5703125" customWidth="1"/>
    <col min="15624" max="15624" width="16.28515625" customWidth="1"/>
    <col min="15625" max="15625" width="12.28515625" customWidth="1"/>
    <col min="15626" max="15626" width="14" customWidth="1"/>
    <col min="15627" max="15627" width="2.28515625" customWidth="1"/>
    <col min="15628" max="15628" width="12.5703125" bestFit="1" customWidth="1"/>
    <col min="15870" max="15870" width="26.5703125" customWidth="1"/>
    <col min="15872" max="15872" width="11.28515625" customWidth="1"/>
    <col min="15875" max="15875" width="13.85546875" customWidth="1"/>
    <col min="15876" max="15876" width="15.28515625" customWidth="1"/>
    <col min="15877" max="15877" width="12.85546875" customWidth="1"/>
    <col min="15878" max="15878" width="13.5703125" customWidth="1"/>
    <col min="15880" max="15880" width="16.28515625" customWidth="1"/>
    <col min="15881" max="15881" width="12.28515625" customWidth="1"/>
    <col min="15882" max="15882" width="14" customWidth="1"/>
    <col min="15883" max="15883" width="2.28515625" customWidth="1"/>
    <col min="15884" max="15884" width="12.5703125" bestFit="1" customWidth="1"/>
    <col min="16126" max="16126" width="26.5703125" customWidth="1"/>
    <col min="16128" max="16128" width="11.28515625" customWidth="1"/>
    <col min="16131" max="16131" width="13.85546875" customWidth="1"/>
    <col min="16132" max="16132" width="15.28515625" customWidth="1"/>
    <col min="16133" max="16133" width="12.85546875" customWidth="1"/>
    <col min="16134" max="16134" width="13.5703125" customWidth="1"/>
    <col min="16136" max="16136" width="16.28515625" customWidth="1"/>
    <col min="16137" max="16137" width="12.28515625" customWidth="1"/>
    <col min="16138" max="16138" width="14" customWidth="1"/>
    <col min="16139" max="16139" width="2.28515625" customWidth="1"/>
    <col min="16140" max="16140" width="12.5703125" bestFit="1" customWidth="1"/>
  </cols>
  <sheetData>
    <row r="1" spans="1:17" ht="15.75" thickBot="1" x14ac:dyDescent="0.3">
      <c r="A1" s="22"/>
    </row>
    <row r="2" spans="1:17" ht="16.5" thickTop="1" x14ac:dyDescent="0.25">
      <c r="A2" s="281" t="s">
        <v>0</v>
      </c>
      <c r="B2" s="282"/>
      <c r="C2" s="282"/>
      <c r="D2" s="282"/>
      <c r="E2" s="282"/>
      <c r="F2" s="282"/>
      <c r="G2" s="282"/>
      <c r="H2" s="282"/>
      <c r="I2" s="282"/>
      <c r="J2" s="282"/>
      <c r="K2" s="283"/>
      <c r="L2" s="1"/>
    </row>
    <row r="3" spans="1:17" x14ac:dyDescent="0.25">
      <c r="A3" s="284" t="s">
        <v>1</v>
      </c>
      <c r="B3" s="285"/>
      <c r="C3" s="285"/>
      <c r="D3" s="285"/>
      <c r="E3" s="285"/>
      <c r="F3" s="285"/>
      <c r="G3" s="285"/>
      <c r="H3" s="285"/>
      <c r="I3" s="285"/>
      <c r="J3" s="285"/>
      <c r="K3" s="286"/>
      <c r="L3" s="93"/>
    </row>
    <row r="4" spans="1:17" x14ac:dyDescent="0.25">
      <c r="A4" s="284" t="s">
        <v>2</v>
      </c>
      <c r="B4" s="285"/>
      <c r="C4" s="285"/>
      <c r="D4" s="285"/>
      <c r="E4" s="285"/>
      <c r="F4" s="285"/>
      <c r="G4" s="285"/>
      <c r="H4" s="285"/>
      <c r="I4" s="285"/>
      <c r="J4" s="285"/>
      <c r="K4" s="286"/>
      <c r="L4" s="93"/>
    </row>
    <row r="5" spans="1:17" ht="33.75" customHeight="1" thickBot="1" x14ac:dyDescent="0.3">
      <c r="A5" s="287" t="s">
        <v>292</v>
      </c>
      <c r="B5" s="288"/>
      <c r="C5" s="288"/>
      <c r="D5" s="288"/>
      <c r="E5" s="288"/>
      <c r="F5" s="288"/>
      <c r="G5" s="288"/>
      <c r="H5" s="288"/>
      <c r="I5" s="288"/>
      <c r="J5" s="288"/>
      <c r="K5" s="289"/>
      <c r="L5" s="93"/>
    </row>
    <row r="6" spans="1:17" ht="16.5" thickTop="1" thickBot="1" x14ac:dyDescent="0.3">
      <c r="A6" s="222"/>
      <c r="B6" s="222"/>
      <c r="C6" s="222"/>
      <c r="D6" s="222"/>
      <c r="E6" s="222"/>
      <c r="F6" s="222"/>
      <c r="G6" s="222"/>
      <c r="H6" s="222"/>
      <c r="I6" s="222"/>
      <c r="J6" s="222"/>
      <c r="K6" s="222"/>
    </row>
    <row r="7" spans="1:17" ht="16.5" thickTop="1" thickBot="1" x14ac:dyDescent="0.3">
      <c r="A7" s="100"/>
      <c r="B7" s="185" t="s">
        <v>169</v>
      </c>
      <c r="C7" s="186" t="s">
        <v>173</v>
      </c>
      <c r="D7" s="185" t="s">
        <v>170</v>
      </c>
      <c r="E7" s="187" t="s">
        <v>174</v>
      </c>
      <c r="F7" s="188" t="s">
        <v>171</v>
      </c>
      <c r="G7" s="188" t="s">
        <v>175</v>
      </c>
      <c r="H7" s="188" t="s">
        <v>177</v>
      </c>
      <c r="I7" s="188" t="s">
        <v>172</v>
      </c>
      <c r="J7" s="188" t="s">
        <v>176</v>
      </c>
      <c r="K7" s="189"/>
    </row>
    <row r="8" spans="1:17" ht="15.75" thickTop="1" x14ac:dyDescent="0.25">
      <c r="A8" s="98"/>
      <c r="B8" s="4"/>
      <c r="C8" s="16"/>
      <c r="D8" s="16" t="s">
        <v>7</v>
      </c>
      <c r="E8" s="16"/>
      <c r="F8" s="4" t="s">
        <v>7</v>
      </c>
      <c r="G8" s="16"/>
      <c r="H8" s="16"/>
      <c r="I8" s="4"/>
      <c r="J8" s="97"/>
      <c r="K8" s="180"/>
      <c r="L8" s="94"/>
    </row>
    <row r="9" spans="1:17" x14ac:dyDescent="0.25">
      <c r="A9" s="98"/>
      <c r="B9" s="4" t="s">
        <v>7</v>
      </c>
      <c r="C9" s="17"/>
      <c r="D9" s="16" t="s">
        <v>112</v>
      </c>
      <c r="E9" s="17"/>
      <c r="F9" s="4" t="s">
        <v>10</v>
      </c>
      <c r="G9" s="18"/>
      <c r="H9" s="16"/>
      <c r="I9" s="4" t="s">
        <v>7</v>
      </c>
      <c r="J9" s="3"/>
      <c r="K9" s="180"/>
      <c r="L9" s="94"/>
    </row>
    <row r="10" spans="1:17" x14ac:dyDescent="0.25">
      <c r="A10" s="98"/>
      <c r="B10" s="4" t="s">
        <v>109</v>
      </c>
      <c r="C10" s="16"/>
      <c r="D10" s="16" t="s">
        <v>9</v>
      </c>
      <c r="E10" s="16"/>
      <c r="F10" s="4" t="s">
        <v>114</v>
      </c>
      <c r="G10" s="16"/>
      <c r="H10" s="16" t="s">
        <v>111</v>
      </c>
      <c r="I10" s="4" t="s">
        <v>122</v>
      </c>
      <c r="J10" s="97"/>
      <c r="K10" s="180"/>
      <c r="L10" s="94"/>
    </row>
    <row r="11" spans="1:17" x14ac:dyDescent="0.25">
      <c r="A11" s="98"/>
      <c r="B11" s="4" t="s">
        <v>110</v>
      </c>
      <c r="C11" s="16" t="s">
        <v>3</v>
      </c>
      <c r="D11" s="16" t="s">
        <v>113</v>
      </c>
      <c r="E11" s="16" t="s">
        <v>4</v>
      </c>
      <c r="F11" s="4" t="s">
        <v>115</v>
      </c>
      <c r="G11" s="16" t="s">
        <v>5</v>
      </c>
      <c r="H11" s="16" t="s">
        <v>119</v>
      </c>
      <c r="I11" s="4" t="s">
        <v>119</v>
      </c>
      <c r="J11" s="97" t="s">
        <v>6</v>
      </c>
      <c r="K11" s="180"/>
      <c r="L11" s="94"/>
    </row>
    <row r="12" spans="1:17" ht="15.75" thickBot="1" x14ac:dyDescent="0.3">
      <c r="A12" s="99" t="s">
        <v>52</v>
      </c>
      <c r="B12" s="20" t="s">
        <v>116</v>
      </c>
      <c r="C12" s="23">
        <v>0.4</v>
      </c>
      <c r="D12" s="19" t="s">
        <v>117</v>
      </c>
      <c r="E12" s="23">
        <v>0.45</v>
      </c>
      <c r="F12" s="21" t="s">
        <v>118</v>
      </c>
      <c r="G12" s="24">
        <v>0.1275</v>
      </c>
      <c r="H12" s="19" t="s">
        <v>120</v>
      </c>
      <c r="I12" s="20" t="s">
        <v>121</v>
      </c>
      <c r="J12" s="25">
        <v>2.2499999999999999E-2</v>
      </c>
      <c r="K12" s="215" t="s">
        <v>11</v>
      </c>
      <c r="L12" s="94"/>
    </row>
    <row r="13" spans="1:17" ht="15.75" thickTop="1" x14ac:dyDescent="0.25">
      <c r="A13" s="39" t="s">
        <v>12</v>
      </c>
      <c r="B13" s="54">
        <v>1.7163124437290262</v>
      </c>
      <c r="C13" s="7">
        <v>411910</v>
      </c>
      <c r="D13" s="54">
        <v>1.6938705891802186</v>
      </c>
      <c r="E13" s="7">
        <v>457340</v>
      </c>
      <c r="F13" s="54">
        <v>1.7044314492181096</v>
      </c>
      <c r="G13" s="7">
        <v>130388</v>
      </c>
      <c r="H13" s="54">
        <v>1.0003621310914551E-4</v>
      </c>
      <c r="I13" s="54">
        <v>1.0004947601438678</v>
      </c>
      <c r="J13" s="7">
        <v>13507</v>
      </c>
      <c r="K13" s="14">
        <v>1013145</v>
      </c>
      <c r="L13" s="9"/>
      <c r="M13" s="50"/>
      <c r="N13" s="101"/>
      <c r="O13" s="51"/>
      <c r="P13" s="92"/>
      <c r="Q13" s="122"/>
    </row>
    <row r="14" spans="1:17" x14ac:dyDescent="0.25">
      <c r="A14" s="40" t="s">
        <v>13</v>
      </c>
      <c r="B14" s="54">
        <v>0.23577879027637574</v>
      </c>
      <c r="C14" s="7">
        <v>56586</v>
      </c>
      <c r="D14" s="54">
        <v>0.45312246847938381</v>
      </c>
      <c r="E14" s="7">
        <v>122342</v>
      </c>
      <c r="F14" s="54">
        <v>0.35084326758205109</v>
      </c>
      <c r="G14" s="7">
        <v>26839</v>
      </c>
      <c r="H14" s="54">
        <v>4.8598657705074182E-4</v>
      </c>
      <c r="I14" s="54">
        <v>4.8605100965689134</v>
      </c>
      <c r="J14" s="7">
        <v>65616</v>
      </c>
      <c r="K14" s="14">
        <v>271383</v>
      </c>
      <c r="L14" s="9"/>
      <c r="M14" s="50"/>
      <c r="N14" s="101"/>
      <c r="P14" s="92"/>
      <c r="Q14" s="122"/>
    </row>
    <row r="15" spans="1:17" x14ac:dyDescent="0.25">
      <c r="A15" s="40" t="s">
        <v>14</v>
      </c>
      <c r="B15" s="54">
        <v>0.22284669740539656</v>
      </c>
      <c r="C15" s="7">
        <v>53483</v>
      </c>
      <c r="D15" s="54">
        <v>0.44694059141428177</v>
      </c>
      <c r="E15" s="7">
        <v>120673</v>
      </c>
      <c r="F15" s="54">
        <v>0.34148629677311371</v>
      </c>
      <c r="G15" s="7">
        <v>26123</v>
      </c>
      <c r="H15" s="54">
        <v>4.9930347165703839E-4</v>
      </c>
      <c r="I15" s="54">
        <v>4.9936966983093374</v>
      </c>
      <c r="J15" s="7">
        <v>67414</v>
      </c>
      <c r="K15" s="14">
        <v>267693</v>
      </c>
      <c r="L15" s="9"/>
      <c r="M15" s="50"/>
      <c r="N15" s="101"/>
      <c r="P15" s="92"/>
      <c r="Q15" s="122"/>
    </row>
    <row r="16" spans="1:17" x14ac:dyDescent="0.25">
      <c r="A16" s="40" t="s">
        <v>15</v>
      </c>
      <c r="B16" s="54">
        <v>1.907347283987668</v>
      </c>
      <c r="C16" s="7">
        <v>457758</v>
      </c>
      <c r="D16" s="54">
        <v>1.8685889506863462</v>
      </c>
      <c r="E16" s="7">
        <v>504513</v>
      </c>
      <c r="F16" s="54">
        <v>1.8868276733627374</v>
      </c>
      <c r="G16" s="7">
        <v>144341</v>
      </c>
      <c r="H16" s="54">
        <v>9.0365909641319632E-5</v>
      </c>
      <c r="I16" s="54">
        <v>0.903778904476633</v>
      </c>
      <c r="J16" s="7">
        <v>12201</v>
      </c>
      <c r="K16" s="14">
        <v>1118813</v>
      </c>
      <c r="L16" s="9"/>
      <c r="M16" s="50"/>
      <c r="N16" s="101"/>
      <c r="P16" s="92"/>
      <c r="Q16" s="122"/>
    </row>
    <row r="17" spans="1:17" x14ac:dyDescent="0.25">
      <c r="A17" s="40" t="s">
        <v>16</v>
      </c>
      <c r="B17" s="54">
        <v>37.579297738247888</v>
      </c>
      <c r="C17" s="7">
        <v>9018928</v>
      </c>
      <c r="D17" s="54">
        <v>35.79547773970328</v>
      </c>
      <c r="E17" s="7">
        <v>9664668</v>
      </c>
      <c r="F17" s="54">
        <v>36.634925058252144</v>
      </c>
      <c r="G17" s="7">
        <v>2802540</v>
      </c>
      <c r="H17" s="54">
        <v>4.6541639688029525E-6</v>
      </c>
      <c r="I17" s="54">
        <v>4.654781022705505E-2</v>
      </c>
      <c r="J17" s="7">
        <v>632</v>
      </c>
      <c r="K17" s="14">
        <v>21486770</v>
      </c>
      <c r="L17" s="9"/>
      <c r="M17" s="50"/>
      <c r="N17" s="101"/>
      <c r="P17" s="92"/>
      <c r="Q17" s="122"/>
    </row>
    <row r="18" spans="1:17" x14ac:dyDescent="0.25">
      <c r="A18" s="40" t="s">
        <v>17</v>
      </c>
      <c r="B18" s="54">
        <v>0.54773142716830814</v>
      </c>
      <c r="C18" s="7">
        <v>131454</v>
      </c>
      <c r="D18" s="54">
        <v>0.65621403819307744</v>
      </c>
      <c r="E18" s="7">
        <v>177176</v>
      </c>
      <c r="F18" s="54">
        <v>0.60516385179428833</v>
      </c>
      <c r="G18" s="7">
        <v>46295</v>
      </c>
      <c r="H18" s="54">
        <v>2.8174966542227233E-4</v>
      </c>
      <c r="I18" s="54">
        <v>2.8178702008612966</v>
      </c>
      <c r="J18" s="7">
        <v>38041</v>
      </c>
      <c r="K18" s="14">
        <v>392966</v>
      </c>
      <c r="L18" s="9"/>
      <c r="M18" s="50"/>
      <c r="N18" s="101"/>
      <c r="P18" s="92"/>
      <c r="Q18" s="122"/>
    </row>
    <row r="19" spans="1:17" x14ac:dyDescent="0.25">
      <c r="A19" s="40" t="s">
        <v>18</v>
      </c>
      <c r="B19" s="54">
        <v>20.339399230622323</v>
      </c>
      <c r="C19" s="7">
        <v>4881400</v>
      </c>
      <c r="D19" s="54">
        <v>19.343545150125831</v>
      </c>
      <c r="E19" s="7">
        <v>5222697</v>
      </c>
      <c r="F19" s="54">
        <v>19.812183713258964</v>
      </c>
      <c r="G19" s="7">
        <v>1515615</v>
      </c>
      <c r="H19" s="54">
        <v>8.6060652794148424E-6</v>
      </c>
      <c r="I19" s="54">
        <v>8.607206280505883E-2</v>
      </c>
      <c r="J19" s="7">
        <v>1162</v>
      </c>
      <c r="K19" s="14">
        <v>11620874</v>
      </c>
      <c r="L19" s="9"/>
      <c r="M19" s="50"/>
      <c r="N19" s="101"/>
      <c r="P19" s="92"/>
      <c r="Q19" s="122"/>
    </row>
    <row r="20" spans="1:17" x14ac:dyDescent="0.25">
      <c r="A20" s="40" t="s">
        <v>19</v>
      </c>
      <c r="B20" s="54">
        <v>2.0022917632935915</v>
      </c>
      <c r="C20" s="7">
        <v>480545</v>
      </c>
      <c r="D20" s="54">
        <v>1.9511595296919548</v>
      </c>
      <c r="E20" s="7">
        <v>526807</v>
      </c>
      <c r="F20" s="54">
        <v>1.9752228118869846</v>
      </c>
      <c r="G20" s="7">
        <v>151103</v>
      </c>
      <c r="H20" s="54">
        <v>8.6321868350518581E-5</v>
      </c>
      <c r="I20" s="54">
        <v>0.86333312993659295</v>
      </c>
      <c r="J20" s="7">
        <v>11655</v>
      </c>
      <c r="K20" s="14">
        <v>1170110</v>
      </c>
      <c r="L20" s="9"/>
      <c r="M20" s="50"/>
      <c r="N20" s="101"/>
      <c r="P20" s="92"/>
      <c r="Q20" s="122"/>
    </row>
    <row r="21" spans="1:17" x14ac:dyDescent="0.25">
      <c r="A21" s="40" t="s">
        <v>20</v>
      </c>
      <c r="B21" s="54">
        <v>0.53850980820123862</v>
      </c>
      <c r="C21" s="7">
        <v>129241</v>
      </c>
      <c r="D21" s="54">
        <v>0.64893858857440145</v>
      </c>
      <c r="E21" s="7">
        <v>175211</v>
      </c>
      <c r="F21" s="54">
        <v>0.59697160031907037</v>
      </c>
      <c r="G21" s="7">
        <v>45668</v>
      </c>
      <c r="H21" s="54">
        <v>2.8561636010510685E-4</v>
      </c>
      <c r="I21" s="54">
        <v>2.8565422741936932</v>
      </c>
      <c r="J21" s="7">
        <v>38563</v>
      </c>
      <c r="K21" s="14">
        <v>388683</v>
      </c>
      <c r="L21" s="9"/>
      <c r="M21" s="50"/>
      <c r="N21" s="101"/>
      <c r="P21" s="92"/>
      <c r="Q21" s="122"/>
    </row>
    <row r="22" spans="1:17" x14ac:dyDescent="0.25">
      <c r="A22" s="40" t="s">
        <v>21</v>
      </c>
      <c r="B22" s="54">
        <v>0.20969634136359916</v>
      </c>
      <c r="C22" s="7">
        <v>50327</v>
      </c>
      <c r="D22" s="54">
        <v>0.4408227236798794</v>
      </c>
      <c r="E22" s="7">
        <v>119021</v>
      </c>
      <c r="F22" s="54">
        <v>0.3320587369136479</v>
      </c>
      <c r="G22" s="7">
        <v>25402</v>
      </c>
      <c r="H22" s="54">
        <v>5.1347881899871633E-4</v>
      </c>
      <c r="I22" s="54">
        <v>5.1354689655491441</v>
      </c>
      <c r="J22" s="7">
        <v>69328</v>
      </c>
      <c r="K22" s="14">
        <v>264078</v>
      </c>
      <c r="L22" s="9"/>
      <c r="M22" s="50"/>
      <c r="N22" s="101"/>
      <c r="P22" s="92"/>
      <c r="Q22" s="122"/>
    </row>
    <row r="23" spans="1:17" x14ac:dyDescent="0.25">
      <c r="A23" s="40" t="s">
        <v>22</v>
      </c>
      <c r="B23" s="54">
        <v>0.25907838376122011</v>
      </c>
      <c r="C23" s="7">
        <v>62178</v>
      </c>
      <c r="D23" s="54">
        <v>0.46477903819539707</v>
      </c>
      <c r="E23" s="7">
        <v>125489</v>
      </c>
      <c r="F23" s="54">
        <v>0.36797875959783144</v>
      </c>
      <c r="G23" s="7">
        <v>28150</v>
      </c>
      <c r="H23" s="54">
        <v>4.6335552806312755E-4</v>
      </c>
      <c r="I23" s="54">
        <v>4.634169602212503</v>
      </c>
      <c r="J23" s="7">
        <v>62561</v>
      </c>
      <c r="K23" s="14">
        <v>278378</v>
      </c>
      <c r="L23" s="9"/>
      <c r="M23" s="50"/>
      <c r="N23" s="101"/>
      <c r="P23" s="92"/>
      <c r="Q23" s="122"/>
    </row>
    <row r="24" spans="1:17" x14ac:dyDescent="0.25">
      <c r="A24" s="40" t="s">
        <v>23</v>
      </c>
      <c r="B24" s="54">
        <v>8.9113033039587481</v>
      </c>
      <c r="C24" s="7">
        <v>2138688</v>
      </c>
      <c r="D24" s="54">
        <v>8.4921594662648303</v>
      </c>
      <c r="E24" s="7">
        <v>2292857</v>
      </c>
      <c r="F24" s="54">
        <v>8.6894042756689878</v>
      </c>
      <c r="G24" s="7">
        <v>664732</v>
      </c>
      <c r="H24" s="54">
        <v>1.9622167319398062E-5</v>
      </c>
      <c r="I24" s="54">
        <v>0.19624768846761975</v>
      </c>
      <c r="J24" s="7">
        <v>2649</v>
      </c>
      <c r="K24" s="14">
        <v>5098926</v>
      </c>
      <c r="L24" s="9"/>
      <c r="M24" s="50"/>
      <c r="N24" s="101"/>
      <c r="P24" s="92"/>
      <c r="Q24" s="122"/>
    </row>
    <row r="25" spans="1:17" x14ac:dyDescent="0.25">
      <c r="A25" s="40" t="s">
        <v>24</v>
      </c>
      <c r="B25" s="54">
        <v>1.4695659291190353</v>
      </c>
      <c r="C25" s="7">
        <v>352692</v>
      </c>
      <c r="D25" s="54">
        <v>1.4587462849632051</v>
      </c>
      <c r="E25" s="7">
        <v>393857</v>
      </c>
      <c r="F25" s="54">
        <v>1.4638384745266959</v>
      </c>
      <c r="G25" s="7">
        <v>111982</v>
      </c>
      <c r="H25" s="54">
        <v>1.1647803049627795E-4</v>
      </c>
      <c r="I25" s="54">
        <v>1.1649347327477935</v>
      </c>
      <c r="J25" s="7">
        <v>15726</v>
      </c>
      <c r="K25" s="14">
        <v>874257</v>
      </c>
      <c r="L25" s="9"/>
      <c r="M25" s="50"/>
      <c r="N25" s="101"/>
      <c r="P25" s="92"/>
      <c r="Q25" s="122"/>
    </row>
    <row r="26" spans="1:17" x14ac:dyDescent="0.25">
      <c r="A26" s="40" t="s">
        <v>25</v>
      </c>
      <c r="B26" s="54">
        <v>2.6509699069653236</v>
      </c>
      <c r="C26" s="7">
        <v>636225</v>
      </c>
      <c r="D26" s="54">
        <v>2.5294769193893498</v>
      </c>
      <c r="E26" s="7">
        <v>682951</v>
      </c>
      <c r="F26" s="54">
        <v>2.5866494811087133</v>
      </c>
      <c r="G26" s="7">
        <v>197876</v>
      </c>
      <c r="H26" s="54">
        <v>6.5917318588947513E-5</v>
      </c>
      <c r="I26" s="54">
        <v>0.65926057975645913</v>
      </c>
      <c r="J26" s="7">
        <v>8900</v>
      </c>
      <c r="K26" s="14">
        <v>1525952</v>
      </c>
      <c r="L26" s="9"/>
      <c r="M26" s="50"/>
      <c r="N26" s="101"/>
      <c r="P26" s="92"/>
      <c r="Q26" s="122"/>
    </row>
    <row r="27" spans="1:17" x14ac:dyDescent="0.25">
      <c r="A27" s="40" t="s">
        <v>26</v>
      </c>
      <c r="B27" s="54">
        <v>0.70357133113251302</v>
      </c>
      <c r="C27" s="7">
        <v>168855</v>
      </c>
      <c r="D27" s="54">
        <v>0.78044677881480662</v>
      </c>
      <c r="E27" s="7">
        <v>210718</v>
      </c>
      <c r="F27" s="54">
        <v>0.74426937989538733</v>
      </c>
      <c r="G27" s="7">
        <v>56936</v>
      </c>
      <c r="H27" s="54">
        <v>2.2909035094350859E-4</v>
      </c>
      <c r="I27" s="54">
        <v>2.2912072398065004</v>
      </c>
      <c r="J27" s="7">
        <v>30931</v>
      </c>
      <c r="K27" s="14">
        <v>467440</v>
      </c>
      <c r="L27" s="9"/>
      <c r="M27" s="50"/>
      <c r="N27" s="101"/>
      <c r="P27" s="92"/>
      <c r="Q27" s="122"/>
    </row>
    <row r="28" spans="1:17" x14ac:dyDescent="0.25">
      <c r="A28" s="40" t="s">
        <v>27</v>
      </c>
      <c r="B28" s="54">
        <v>1.04002400894879</v>
      </c>
      <c r="C28" s="7">
        <v>249603</v>
      </c>
      <c r="D28" s="54">
        <v>1.0723535645610616</v>
      </c>
      <c r="E28" s="7">
        <v>289532</v>
      </c>
      <c r="F28" s="54">
        <v>1.0571396599070526</v>
      </c>
      <c r="G28" s="7">
        <v>80870</v>
      </c>
      <c r="H28" s="54">
        <v>1.6128902186272691E-4</v>
      </c>
      <c r="I28" s="54">
        <v>1.6131040572909827</v>
      </c>
      <c r="J28" s="7">
        <v>21777</v>
      </c>
      <c r="K28" s="14">
        <v>641782</v>
      </c>
      <c r="L28" s="9"/>
      <c r="M28" s="50"/>
      <c r="N28" s="101"/>
      <c r="P28" s="92"/>
      <c r="Q28" s="122"/>
    </row>
    <row r="29" spans="1:17" x14ac:dyDescent="0.25">
      <c r="A29" s="40" t="s">
        <v>28</v>
      </c>
      <c r="B29" s="54">
        <v>0.43669003901454179</v>
      </c>
      <c r="C29" s="7">
        <v>104804</v>
      </c>
      <c r="D29" s="54">
        <v>0.57689327579199079</v>
      </c>
      <c r="E29" s="7">
        <v>155759</v>
      </c>
      <c r="F29" s="54">
        <v>0.51091374369009879</v>
      </c>
      <c r="G29" s="7">
        <v>39084</v>
      </c>
      <c r="H29" s="54">
        <v>3.337260176140592E-4</v>
      </c>
      <c r="I29" s="54">
        <v>3.337702633567817</v>
      </c>
      <c r="J29" s="7">
        <v>45058</v>
      </c>
      <c r="K29" s="14">
        <v>344705</v>
      </c>
      <c r="L29" s="9"/>
      <c r="M29" s="50"/>
      <c r="N29" s="101"/>
      <c r="P29" s="92"/>
      <c r="Q29" s="122"/>
    </row>
    <row r="30" spans="1:17" x14ac:dyDescent="0.25">
      <c r="A30" s="40" t="s">
        <v>29</v>
      </c>
      <c r="B30" s="54">
        <v>0.56661119144408367</v>
      </c>
      <c r="C30" s="7">
        <v>135985</v>
      </c>
      <c r="D30" s="54">
        <v>0.67285446518483816</v>
      </c>
      <c r="E30" s="7">
        <v>181669</v>
      </c>
      <c r="F30" s="54">
        <v>0.6228581737934189</v>
      </c>
      <c r="G30" s="7">
        <v>47648</v>
      </c>
      <c r="H30" s="54">
        <v>2.7374610596164268E-4</v>
      </c>
      <c r="I30" s="54">
        <v>2.7378239950525747</v>
      </c>
      <c r="J30" s="7">
        <v>36960</v>
      </c>
      <c r="K30" s="14">
        <v>402262</v>
      </c>
      <c r="L30" s="9"/>
      <c r="M30" s="50"/>
      <c r="N30" s="101"/>
      <c r="P30" s="92"/>
      <c r="Q30" s="122"/>
    </row>
    <row r="31" spans="1:17" x14ac:dyDescent="0.25">
      <c r="A31" s="40" t="s">
        <v>30</v>
      </c>
      <c r="B31" s="54">
        <v>0.26868196327722155</v>
      </c>
      <c r="C31" s="7">
        <v>64483</v>
      </c>
      <c r="D31" s="54">
        <v>0.46998594945632843</v>
      </c>
      <c r="E31" s="7">
        <v>126895</v>
      </c>
      <c r="F31" s="54">
        <v>0.37525531422313879</v>
      </c>
      <c r="G31" s="7">
        <v>28707</v>
      </c>
      <c r="H31" s="54">
        <v>4.5436990253765593E-4</v>
      </c>
      <c r="I31" s="54">
        <v>4.5443014337219516</v>
      </c>
      <c r="J31" s="7">
        <v>61347</v>
      </c>
      <c r="K31" s="14">
        <v>281432</v>
      </c>
      <c r="L31" s="9"/>
      <c r="M31" s="50"/>
      <c r="N31" s="101"/>
      <c r="P31" s="92"/>
      <c r="Q31" s="122"/>
    </row>
    <row r="32" spans="1:17" x14ac:dyDescent="0.25">
      <c r="A32" s="40" t="s">
        <v>31</v>
      </c>
      <c r="B32" s="54">
        <v>0.69058467246882926</v>
      </c>
      <c r="C32" s="7">
        <v>165738</v>
      </c>
      <c r="D32" s="54">
        <v>0.76872382596728051</v>
      </c>
      <c r="E32" s="7">
        <v>207553</v>
      </c>
      <c r="F32" s="54">
        <v>0.73195159057817361</v>
      </c>
      <c r="G32" s="7">
        <v>55994</v>
      </c>
      <c r="H32" s="54">
        <v>2.3294547911061416E-4</v>
      </c>
      <c r="I32" s="54">
        <v>2.3297636326466002</v>
      </c>
      <c r="J32" s="7">
        <v>31451</v>
      </c>
      <c r="K32" s="14">
        <v>460736</v>
      </c>
      <c r="L32" s="9"/>
      <c r="M32" s="50"/>
      <c r="N32" s="101"/>
      <c r="P32" s="92"/>
      <c r="Q32" s="122"/>
    </row>
    <row r="33" spans="1:17" x14ac:dyDescent="0.25">
      <c r="A33" s="40" t="s">
        <v>32</v>
      </c>
      <c r="B33" s="54">
        <v>0.60666248328922601</v>
      </c>
      <c r="C33" s="7">
        <v>145597</v>
      </c>
      <c r="D33" s="54">
        <v>0.7013614391505093</v>
      </c>
      <c r="E33" s="7">
        <v>189365</v>
      </c>
      <c r="F33" s="54">
        <v>0.65679582064192854</v>
      </c>
      <c r="G33" s="7">
        <v>50244</v>
      </c>
      <c r="H33" s="54">
        <v>2.5960135615748456E-4</v>
      </c>
      <c r="I33" s="54">
        <v>2.5963577437544996</v>
      </c>
      <c r="J33" s="7">
        <v>35050</v>
      </c>
      <c r="K33" s="14">
        <v>420256</v>
      </c>
      <c r="L33" s="9"/>
      <c r="M33" s="50"/>
      <c r="N33" s="101"/>
      <c r="P33" s="92"/>
      <c r="Q33" s="122"/>
    </row>
    <row r="34" spans="1:17" x14ac:dyDescent="0.25">
      <c r="A34" s="40" t="s">
        <v>33</v>
      </c>
      <c r="B34" s="54">
        <v>1.3981393064687746</v>
      </c>
      <c r="C34" s="7">
        <v>335550</v>
      </c>
      <c r="D34" s="54">
        <v>1.3937496613533678</v>
      </c>
      <c r="E34" s="7">
        <v>376308</v>
      </c>
      <c r="F34" s="54">
        <v>1.3958161203077424</v>
      </c>
      <c r="G34" s="7">
        <v>106779</v>
      </c>
      <c r="H34" s="54">
        <v>1.221542637334985E-4</v>
      </c>
      <c r="I34" s="54">
        <v>1.2217045907290971</v>
      </c>
      <c r="J34" s="7">
        <v>16493</v>
      </c>
      <c r="K34" s="14">
        <v>835130</v>
      </c>
      <c r="L34" s="9"/>
      <c r="M34" s="50"/>
      <c r="N34" s="101"/>
      <c r="P34" s="92"/>
      <c r="Q34" s="122"/>
    </row>
    <row r="35" spans="1:17" x14ac:dyDescent="0.25">
      <c r="A35" s="40" t="s">
        <v>34</v>
      </c>
      <c r="B35" s="54">
        <v>2.7975336261697543</v>
      </c>
      <c r="C35" s="7">
        <v>671400</v>
      </c>
      <c r="D35" s="54">
        <v>2.7026660950698682</v>
      </c>
      <c r="E35" s="7">
        <v>729711</v>
      </c>
      <c r="F35" s="54">
        <v>2.7473081993044981</v>
      </c>
      <c r="G35" s="7">
        <v>210167</v>
      </c>
      <c r="H35" s="54">
        <v>6.2062536694474822E-5</v>
      </c>
      <c r="I35" s="54">
        <v>0.62070765010177986</v>
      </c>
      <c r="J35" s="7">
        <v>8379</v>
      </c>
      <c r="K35" s="14">
        <v>1619657</v>
      </c>
      <c r="L35" s="9"/>
      <c r="M35" s="50"/>
      <c r="N35" s="101"/>
      <c r="P35" s="92"/>
      <c r="Q35" s="122"/>
    </row>
    <row r="36" spans="1:17" x14ac:dyDescent="0.25">
      <c r="A36" s="40" t="s">
        <v>35</v>
      </c>
      <c r="B36" s="54">
        <v>0.69942433088696687</v>
      </c>
      <c r="C36" s="7">
        <v>167860</v>
      </c>
      <c r="D36" s="54">
        <v>0.77867238352975665</v>
      </c>
      <c r="E36" s="7">
        <v>210239</v>
      </c>
      <c r="F36" s="54">
        <v>0.74137915043763936</v>
      </c>
      <c r="G36" s="7">
        <v>56715</v>
      </c>
      <c r="H36" s="54">
        <v>2.2998339519886667E-4</v>
      </c>
      <c r="I36" s="54">
        <v>2.3001388663674489</v>
      </c>
      <c r="J36" s="7">
        <v>31052</v>
      </c>
      <c r="K36" s="14">
        <v>465866</v>
      </c>
      <c r="L36" s="9"/>
      <c r="M36" s="50"/>
      <c r="N36" s="101"/>
      <c r="P36" s="92"/>
      <c r="Q36" s="122"/>
    </row>
    <row r="37" spans="1:17" x14ac:dyDescent="0.25">
      <c r="A37" s="40" t="s">
        <v>36</v>
      </c>
      <c r="B37" s="54">
        <v>0.15480315390281832</v>
      </c>
      <c r="C37" s="7">
        <v>37152</v>
      </c>
      <c r="D37" s="54">
        <v>0.41888155782662362</v>
      </c>
      <c r="E37" s="7">
        <v>113097</v>
      </c>
      <c r="F37" s="54">
        <v>0.29460928480134801</v>
      </c>
      <c r="G37" s="7">
        <v>22537</v>
      </c>
      <c r="H37" s="54">
        <v>5.7875059321935813E-4</v>
      </c>
      <c r="I37" s="54">
        <v>5.7882732457531043</v>
      </c>
      <c r="J37" s="7">
        <v>78141</v>
      </c>
      <c r="K37" s="14">
        <v>250927</v>
      </c>
      <c r="L37" s="9"/>
      <c r="M37" s="50"/>
      <c r="N37" s="101"/>
      <c r="P37" s="92"/>
      <c r="Q37" s="122"/>
    </row>
    <row r="38" spans="1:17" x14ac:dyDescent="0.25">
      <c r="A38" s="40" t="s">
        <v>37</v>
      </c>
      <c r="B38" s="54">
        <v>0.94578888494802615</v>
      </c>
      <c r="C38" s="7">
        <v>226987</v>
      </c>
      <c r="D38" s="54">
        <v>0.99402563393868704</v>
      </c>
      <c r="E38" s="7">
        <v>268384</v>
      </c>
      <c r="F38" s="54">
        <v>0.9713269041479714</v>
      </c>
      <c r="G38" s="7">
        <v>74306</v>
      </c>
      <c r="H38" s="54">
        <v>1.755380680631305E-4</v>
      </c>
      <c r="I38" s="54">
        <v>1.7556134108287602</v>
      </c>
      <c r="J38" s="7">
        <v>23701</v>
      </c>
      <c r="K38" s="14">
        <v>593378</v>
      </c>
      <c r="L38" s="9"/>
      <c r="M38" s="50"/>
      <c r="N38" s="101"/>
      <c r="P38" s="92"/>
      <c r="Q38" s="122"/>
    </row>
    <row r="39" spans="1:17" x14ac:dyDescent="0.25">
      <c r="A39" s="40" t="s">
        <v>38</v>
      </c>
      <c r="B39" s="54">
        <v>0.28652497749161049</v>
      </c>
      <c r="C39" s="7">
        <v>68765</v>
      </c>
      <c r="D39" s="54">
        <v>0.47962503835489489</v>
      </c>
      <c r="E39" s="7">
        <v>129497</v>
      </c>
      <c r="F39" s="54">
        <v>0.38875350932974501</v>
      </c>
      <c r="G39" s="7">
        <v>29739</v>
      </c>
      <c r="H39" s="54">
        <v>4.385945675676861E-4</v>
      </c>
      <c r="I39" s="54">
        <v>4.3865271689189775</v>
      </c>
      <c r="J39" s="7">
        <v>59217</v>
      </c>
      <c r="K39" s="14">
        <v>287218</v>
      </c>
      <c r="L39" s="9"/>
      <c r="M39" s="50"/>
      <c r="N39" s="101"/>
      <c r="P39" s="92"/>
      <c r="Q39" s="122"/>
    </row>
    <row r="40" spans="1:17" x14ac:dyDescent="0.25">
      <c r="A40" s="40" t="s">
        <v>39</v>
      </c>
      <c r="B40" s="54">
        <v>0.65549886775980137</v>
      </c>
      <c r="C40" s="7">
        <v>157318</v>
      </c>
      <c r="D40" s="54">
        <v>0.74261264170654873</v>
      </c>
      <c r="E40" s="7">
        <v>200503</v>
      </c>
      <c r="F40" s="54">
        <v>0.70161790692053294</v>
      </c>
      <c r="G40" s="7">
        <v>53673</v>
      </c>
      <c r="H40" s="54">
        <v>2.4301690911653632E-4</v>
      </c>
      <c r="I40" s="54">
        <v>2.4304912855125362</v>
      </c>
      <c r="J40" s="7">
        <v>32811</v>
      </c>
      <c r="K40" s="14">
        <v>444305</v>
      </c>
      <c r="L40" s="9"/>
      <c r="M40" s="50"/>
      <c r="N40" s="101"/>
      <c r="P40" s="92"/>
      <c r="Q40" s="122"/>
    </row>
    <row r="41" spans="1:17" x14ac:dyDescent="0.25">
      <c r="A41" s="40" t="s">
        <v>40</v>
      </c>
      <c r="B41" s="54">
        <v>0.11475186205767605</v>
      </c>
      <c r="C41" s="7">
        <v>27540</v>
      </c>
      <c r="D41" s="54">
        <v>0.40617939132083997</v>
      </c>
      <c r="E41" s="7">
        <v>109667</v>
      </c>
      <c r="F41" s="54">
        <v>0.26903644044045921</v>
      </c>
      <c r="G41" s="7">
        <v>20581</v>
      </c>
      <c r="H41" s="54">
        <v>6.3376175628057901E-4</v>
      </c>
      <c r="I41" s="54">
        <v>6.3384578107377996</v>
      </c>
      <c r="J41" s="7">
        <v>85568</v>
      </c>
      <c r="K41" s="14">
        <v>243356</v>
      </c>
      <c r="L41" s="9"/>
      <c r="M41" s="50"/>
      <c r="N41" s="101"/>
      <c r="P41" s="92"/>
      <c r="Q41" s="122"/>
    </row>
    <row r="42" spans="1:17" x14ac:dyDescent="0.25">
      <c r="A42" s="40" t="s">
        <v>41</v>
      </c>
      <c r="B42" s="54">
        <v>8.910593948653589E-2</v>
      </c>
      <c r="C42" s="7">
        <v>21385</v>
      </c>
      <c r="D42" s="54">
        <v>0.39972077905567321</v>
      </c>
      <c r="E42" s="7">
        <v>107923</v>
      </c>
      <c r="F42" s="54">
        <v>0.25354802627034262</v>
      </c>
      <c r="G42" s="7">
        <v>19396</v>
      </c>
      <c r="H42" s="54">
        <v>6.7247686679578226E-4</v>
      </c>
      <c r="I42" s="54">
        <v>6.7256602447862592</v>
      </c>
      <c r="J42" s="7">
        <v>90795</v>
      </c>
      <c r="K42" s="14">
        <v>239499</v>
      </c>
      <c r="L42" s="9"/>
      <c r="M42" s="50"/>
      <c r="N42" s="101"/>
      <c r="P42" s="92"/>
      <c r="Q42" s="122"/>
    </row>
    <row r="43" spans="1:17" x14ac:dyDescent="0.25">
      <c r="A43" s="40" t="s">
        <v>42</v>
      </c>
      <c r="B43" s="54">
        <v>0.36706408752353148</v>
      </c>
      <c r="C43" s="7">
        <v>88094</v>
      </c>
      <c r="D43" s="54">
        <v>0.52806036166674475</v>
      </c>
      <c r="E43" s="7">
        <v>142575</v>
      </c>
      <c r="F43" s="54">
        <v>0.45229738045406054</v>
      </c>
      <c r="G43" s="7">
        <v>34600</v>
      </c>
      <c r="H43" s="54">
        <v>3.7697582454037222E-4</v>
      </c>
      <c r="I43" s="54">
        <v>3.7702580438750695</v>
      </c>
      <c r="J43" s="7">
        <v>50898</v>
      </c>
      <c r="K43" s="14">
        <v>316167</v>
      </c>
      <c r="L43" s="9"/>
      <c r="M43" s="50"/>
      <c r="N43" s="101"/>
      <c r="P43" s="92"/>
      <c r="Q43" s="122"/>
    </row>
    <row r="44" spans="1:17" x14ac:dyDescent="0.25">
      <c r="A44" s="40" t="s">
        <v>43</v>
      </c>
      <c r="B44" s="54">
        <v>2.6850189616129647</v>
      </c>
      <c r="C44" s="7">
        <v>644397</v>
      </c>
      <c r="D44" s="54">
        <v>2.5954036981073054</v>
      </c>
      <c r="E44" s="7">
        <v>700751</v>
      </c>
      <c r="F44" s="54">
        <v>2.6375755594510686</v>
      </c>
      <c r="G44" s="7">
        <v>201772</v>
      </c>
      <c r="H44" s="54">
        <v>6.4644584076746048E-5</v>
      </c>
      <c r="I44" s="54">
        <v>0.6465315472297829</v>
      </c>
      <c r="J44" s="7">
        <v>8728</v>
      </c>
      <c r="K44" s="14">
        <v>1555648</v>
      </c>
      <c r="L44" s="9"/>
      <c r="M44" s="50"/>
      <c r="N44" s="101"/>
      <c r="P44" s="92"/>
      <c r="Q44" s="122"/>
    </row>
    <row r="45" spans="1:17" x14ac:dyDescent="0.25">
      <c r="A45" s="40" t="s">
        <v>44</v>
      </c>
      <c r="B45" s="54">
        <v>0.37743158813739669</v>
      </c>
      <c r="C45" s="7">
        <v>90583</v>
      </c>
      <c r="D45" s="54">
        <v>0.53371129861662858</v>
      </c>
      <c r="E45" s="7">
        <v>144100</v>
      </c>
      <c r="F45" s="54">
        <v>0.46016805958798235</v>
      </c>
      <c r="G45" s="7">
        <v>35202</v>
      </c>
      <c r="H45" s="54">
        <v>3.7052818793189695E-4</v>
      </c>
      <c r="I45" s="54">
        <v>3.7057731294466012</v>
      </c>
      <c r="J45" s="7">
        <v>50027</v>
      </c>
      <c r="K45" s="14">
        <v>319912</v>
      </c>
      <c r="L45" s="9"/>
      <c r="M45" s="50"/>
      <c r="N45" s="101"/>
      <c r="P45" s="92"/>
      <c r="Q45" s="122"/>
    </row>
    <row r="46" spans="1:17" x14ac:dyDescent="0.25">
      <c r="A46" s="40" t="s">
        <v>45</v>
      </c>
      <c r="B46" s="54">
        <v>1.4350803481297576</v>
      </c>
      <c r="C46" s="7">
        <v>344415</v>
      </c>
      <c r="D46" s="54">
        <v>1.4304675706862555</v>
      </c>
      <c r="E46" s="7">
        <v>386222</v>
      </c>
      <c r="F46" s="54">
        <v>1.4326381141931228</v>
      </c>
      <c r="G46" s="7">
        <v>109596</v>
      </c>
      <c r="H46" s="54">
        <v>1.190146066626757E-4</v>
      </c>
      <c r="I46" s="54">
        <v>1.1903038574308502</v>
      </c>
      <c r="J46" s="7">
        <v>16069</v>
      </c>
      <c r="K46" s="14">
        <v>856302</v>
      </c>
      <c r="L46" s="9"/>
      <c r="M46" s="50"/>
      <c r="N46" s="101"/>
      <c r="P46" s="92"/>
      <c r="Q46" s="122"/>
    </row>
    <row r="47" spans="1:17" x14ac:dyDescent="0.25">
      <c r="A47" s="40" t="s">
        <v>46</v>
      </c>
      <c r="B47" s="54">
        <v>0.62084958939240997</v>
      </c>
      <c r="C47" s="7">
        <v>149002</v>
      </c>
      <c r="D47" s="54">
        <v>0.71239619799035003</v>
      </c>
      <c r="E47" s="7">
        <v>192345</v>
      </c>
      <c r="F47" s="54">
        <v>0.66931557307593226</v>
      </c>
      <c r="G47" s="7">
        <v>51202</v>
      </c>
      <c r="H47" s="54">
        <v>2.5474526746979362E-4</v>
      </c>
      <c r="I47" s="54">
        <v>2.5477904186246709</v>
      </c>
      <c r="J47" s="7">
        <v>34395</v>
      </c>
      <c r="K47" s="14">
        <v>426944</v>
      </c>
      <c r="L47" s="9"/>
      <c r="M47" s="50"/>
      <c r="N47" s="101"/>
      <c r="P47" s="92"/>
      <c r="Q47" s="122"/>
    </row>
    <row r="48" spans="1:17" x14ac:dyDescent="0.25">
      <c r="A48" s="40" t="s">
        <v>47</v>
      </c>
      <c r="B48" s="54">
        <v>1.1536845551523749</v>
      </c>
      <c r="C48" s="7">
        <v>276881</v>
      </c>
      <c r="D48" s="54">
        <v>1.1781987191468895</v>
      </c>
      <c r="E48" s="7">
        <v>318110</v>
      </c>
      <c r="F48" s="54">
        <v>1.1666624934158554</v>
      </c>
      <c r="G48" s="7">
        <v>89249</v>
      </c>
      <c r="H48" s="54">
        <v>1.4614755056705249E-4</v>
      </c>
      <c r="I48" s="54">
        <v>1.4616692696140181</v>
      </c>
      <c r="J48" s="7">
        <v>19732</v>
      </c>
      <c r="K48" s="14">
        <v>703972</v>
      </c>
      <c r="L48" s="9"/>
      <c r="M48" s="50"/>
      <c r="N48" s="101"/>
      <c r="P48" s="92"/>
      <c r="Q48" s="122"/>
    </row>
    <row r="49" spans="1:17" x14ac:dyDescent="0.25">
      <c r="A49" s="40" t="s">
        <v>48</v>
      </c>
      <c r="B49" s="54">
        <v>0.50855318800643878</v>
      </c>
      <c r="C49" s="7">
        <v>122051</v>
      </c>
      <c r="D49" s="54">
        <v>0.62624563583904369</v>
      </c>
      <c r="E49" s="7">
        <v>169084</v>
      </c>
      <c r="F49" s="54">
        <v>0.57085953404442258</v>
      </c>
      <c r="G49" s="7">
        <v>43670</v>
      </c>
      <c r="H49" s="54">
        <v>2.98681321963531E-4</v>
      </c>
      <c r="I49" s="54">
        <v>2.987209214440333</v>
      </c>
      <c r="J49" s="7">
        <v>40327</v>
      </c>
      <c r="K49" s="14">
        <v>375132</v>
      </c>
      <c r="L49" s="9"/>
      <c r="M49" s="50"/>
      <c r="N49" s="101"/>
      <c r="P49" s="92"/>
      <c r="Q49" s="122"/>
    </row>
    <row r="50" spans="1:17" x14ac:dyDescent="0.25">
      <c r="A50" s="40" t="s">
        <v>49</v>
      </c>
      <c r="B50" s="54">
        <v>1.2809865495320985</v>
      </c>
      <c r="C50" s="7">
        <v>307433</v>
      </c>
      <c r="D50" s="54">
        <v>1.2822477394296938</v>
      </c>
      <c r="E50" s="7">
        <v>346203</v>
      </c>
      <c r="F50" s="54">
        <v>1.2816540175336535</v>
      </c>
      <c r="G50" s="7">
        <v>98045</v>
      </c>
      <c r="H50" s="54">
        <v>1.330351572009935E-4</v>
      </c>
      <c r="I50" s="54">
        <v>1.3305279514058435</v>
      </c>
      <c r="J50" s="7">
        <v>17962</v>
      </c>
      <c r="K50" s="14">
        <v>769643</v>
      </c>
      <c r="L50" s="9"/>
      <c r="M50" s="50"/>
      <c r="N50" s="101"/>
      <c r="P50" s="92"/>
      <c r="Q50" s="122"/>
    </row>
    <row r="51" spans="1:17" ht="15.75" thickBot="1" x14ac:dyDescent="0.3">
      <c r="A51" s="223" t="s">
        <v>50</v>
      </c>
      <c r="B51" s="54">
        <v>1.5268054456661118</v>
      </c>
      <c r="C51" s="7">
        <v>366429</v>
      </c>
      <c r="D51" s="54">
        <v>1.5106742188925759</v>
      </c>
      <c r="E51" s="7">
        <v>407877</v>
      </c>
      <c r="F51" s="54">
        <v>1.5182645932910872</v>
      </c>
      <c r="G51" s="7">
        <v>116146</v>
      </c>
      <c r="H51" s="54">
        <v>1.1230251602556903E-4</v>
      </c>
      <c r="I51" s="54">
        <v>1.1231740521001645</v>
      </c>
      <c r="J51" s="7">
        <v>15163</v>
      </c>
      <c r="K51" s="14">
        <v>905615</v>
      </c>
      <c r="L51" s="9"/>
      <c r="M51" s="50"/>
      <c r="N51" s="101"/>
      <c r="P51" s="92"/>
      <c r="Q51" s="122"/>
    </row>
    <row r="52" spans="1:17" ht="16.5" thickTop="1" thickBot="1" x14ac:dyDescent="0.3">
      <c r="A52" s="192" t="s">
        <v>51</v>
      </c>
      <c r="B52" s="53">
        <v>100</v>
      </c>
      <c r="C52" s="11">
        <v>23999722</v>
      </c>
      <c r="D52" s="53">
        <v>99.999999999999986</v>
      </c>
      <c r="E52" s="11">
        <v>26999689</v>
      </c>
      <c r="F52" s="53">
        <v>100.00000000000001</v>
      </c>
      <c r="G52" s="11">
        <v>7649912</v>
      </c>
      <c r="H52" s="53">
        <v>9.9986743653470642E-3</v>
      </c>
      <c r="I52" s="53">
        <v>99.999999999999957</v>
      </c>
      <c r="J52" s="11">
        <v>1349987</v>
      </c>
      <c r="K52" s="55">
        <v>59999312</v>
      </c>
      <c r="L52" s="9"/>
      <c r="M52" s="50"/>
      <c r="N52" s="101"/>
      <c r="P52" s="122"/>
      <c r="Q52" s="122"/>
    </row>
    <row r="53" spans="1:17" ht="15.75" thickTop="1" x14ac:dyDescent="0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</row>
    <row r="54" spans="1:17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</row>
  </sheetData>
  <mergeCells count="4">
    <mergeCell ref="A2:K2"/>
    <mergeCell ref="A3:K3"/>
    <mergeCell ref="A4:K4"/>
    <mergeCell ref="A5:K5"/>
  </mergeCells>
  <pageMargins left="0.23" right="0.22" top="0.27" bottom="0.27" header="0.17" footer="0.17"/>
  <pageSetup scale="74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A1:L53"/>
  <sheetViews>
    <sheetView workbookViewId="0"/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10" customWidth="1"/>
    <col min="4" max="4" width="11.140625" bestFit="1" customWidth="1"/>
    <col min="5" max="5" width="10" customWidth="1"/>
    <col min="6" max="6" width="12.140625" bestFit="1" customWidth="1"/>
    <col min="7" max="7" width="9" bestFit="1" customWidth="1"/>
    <col min="8" max="8" width="12.5703125" bestFit="1" customWidth="1"/>
    <col min="9" max="9" width="15.85546875" bestFit="1" customWidth="1"/>
    <col min="10" max="10" width="8.5703125" bestFit="1" customWidth="1"/>
    <col min="11" max="11" width="9.85546875" bestFit="1" customWidth="1"/>
    <col min="12" max="12" width="2.28515625" customWidth="1"/>
    <col min="242" max="242" width="26.5703125" customWidth="1"/>
    <col min="244" max="244" width="11.28515625" customWidth="1"/>
    <col min="247" max="247" width="13.85546875" customWidth="1"/>
    <col min="248" max="248" width="15.28515625" customWidth="1"/>
    <col min="249" max="249" width="12.85546875" customWidth="1"/>
    <col min="250" max="250" width="13.5703125" customWidth="1"/>
    <col min="252" max="252" width="16.28515625" customWidth="1"/>
    <col min="253" max="253" width="12.28515625" customWidth="1"/>
    <col min="254" max="254" width="14" customWidth="1"/>
    <col min="255" max="255" width="2.28515625" customWidth="1"/>
    <col min="256" max="256" width="12.5703125" bestFit="1" customWidth="1"/>
    <col min="498" max="498" width="26.5703125" customWidth="1"/>
    <col min="500" max="500" width="11.28515625" customWidth="1"/>
    <col min="503" max="503" width="13.85546875" customWidth="1"/>
    <col min="504" max="504" width="15.28515625" customWidth="1"/>
    <col min="505" max="505" width="12.85546875" customWidth="1"/>
    <col min="506" max="506" width="13.5703125" customWidth="1"/>
    <col min="508" max="508" width="16.28515625" customWidth="1"/>
    <col min="509" max="509" width="12.28515625" customWidth="1"/>
    <col min="510" max="510" width="14" customWidth="1"/>
    <col min="511" max="511" width="2.28515625" customWidth="1"/>
    <col min="512" max="512" width="12.5703125" bestFit="1" customWidth="1"/>
    <col min="754" max="754" width="26.5703125" customWidth="1"/>
    <col min="756" max="756" width="11.28515625" customWidth="1"/>
    <col min="759" max="759" width="13.85546875" customWidth="1"/>
    <col min="760" max="760" width="15.28515625" customWidth="1"/>
    <col min="761" max="761" width="12.85546875" customWidth="1"/>
    <col min="762" max="762" width="13.5703125" customWidth="1"/>
    <col min="764" max="764" width="16.28515625" customWidth="1"/>
    <col min="765" max="765" width="12.28515625" customWidth="1"/>
    <col min="766" max="766" width="14" customWidth="1"/>
    <col min="767" max="767" width="2.28515625" customWidth="1"/>
    <col min="768" max="768" width="12.5703125" bestFit="1" customWidth="1"/>
    <col min="1010" max="1010" width="26.5703125" customWidth="1"/>
    <col min="1012" max="1012" width="11.28515625" customWidth="1"/>
    <col min="1015" max="1015" width="13.85546875" customWidth="1"/>
    <col min="1016" max="1016" width="15.28515625" customWidth="1"/>
    <col min="1017" max="1017" width="12.85546875" customWidth="1"/>
    <col min="1018" max="1018" width="13.5703125" customWidth="1"/>
    <col min="1020" max="1020" width="16.28515625" customWidth="1"/>
    <col min="1021" max="1021" width="12.28515625" customWidth="1"/>
    <col min="1022" max="1022" width="14" customWidth="1"/>
    <col min="1023" max="1023" width="2.28515625" customWidth="1"/>
    <col min="1024" max="1024" width="12.5703125" bestFit="1" customWidth="1"/>
    <col min="1266" max="1266" width="26.5703125" customWidth="1"/>
    <col min="1268" max="1268" width="11.28515625" customWidth="1"/>
    <col min="1271" max="1271" width="13.85546875" customWidth="1"/>
    <col min="1272" max="1272" width="15.28515625" customWidth="1"/>
    <col min="1273" max="1273" width="12.85546875" customWidth="1"/>
    <col min="1274" max="1274" width="13.5703125" customWidth="1"/>
    <col min="1276" max="1276" width="16.28515625" customWidth="1"/>
    <col min="1277" max="1277" width="12.28515625" customWidth="1"/>
    <col min="1278" max="1278" width="14" customWidth="1"/>
    <col min="1279" max="1279" width="2.28515625" customWidth="1"/>
    <col min="1280" max="1280" width="12.5703125" bestFit="1" customWidth="1"/>
    <col min="1522" max="1522" width="26.5703125" customWidth="1"/>
    <col min="1524" max="1524" width="11.28515625" customWidth="1"/>
    <col min="1527" max="1527" width="13.85546875" customWidth="1"/>
    <col min="1528" max="1528" width="15.28515625" customWidth="1"/>
    <col min="1529" max="1529" width="12.85546875" customWidth="1"/>
    <col min="1530" max="1530" width="13.5703125" customWidth="1"/>
    <col min="1532" max="1532" width="16.28515625" customWidth="1"/>
    <col min="1533" max="1533" width="12.28515625" customWidth="1"/>
    <col min="1534" max="1534" width="14" customWidth="1"/>
    <col min="1535" max="1535" width="2.28515625" customWidth="1"/>
    <col min="1536" max="1536" width="12.5703125" bestFit="1" customWidth="1"/>
    <col min="1778" max="1778" width="26.5703125" customWidth="1"/>
    <col min="1780" max="1780" width="11.28515625" customWidth="1"/>
    <col min="1783" max="1783" width="13.85546875" customWidth="1"/>
    <col min="1784" max="1784" width="15.28515625" customWidth="1"/>
    <col min="1785" max="1785" width="12.85546875" customWidth="1"/>
    <col min="1786" max="1786" width="13.5703125" customWidth="1"/>
    <col min="1788" max="1788" width="16.28515625" customWidth="1"/>
    <col min="1789" max="1789" width="12.28515625" customWidth="1"/>
    <col min="1790" max="1790" width="14" customWidth="1"/>
    <col min="1791" max="1791" width="2.28515625" customWidth="1"/>
    <col min="1792" max="1792" width="12.5703125" bestFit="1" customWidth="1"/>
    <col min="2034" max="2034" width="26.5703125" customWidth="1"/>
    <col min="2036" max="2036" width="11.28515625" customWidth="1"/>
    <col min="2039" max="2039" width="13.85546875" customWidth="1"/>
    <col min="2040" max="2040" width="15.28515625" customWidth="1"/>
    <col min="2041" max="2041" width="12.85546875" customWidth="1"/>
    <col min="2042" max="2042" width="13.5703125" customWidth="1"/>
    <col min="2044" max="2044" width="16.28515625" customWidth="1"/>
    <col min="2045" max="2045" width="12.28515625" customWidth="1"/>
    <col min="2046" max="2046" width="14" customWidth="1"/>
    <col min="2047" max="2047" width="2.28515625" customWidth="1"/>
    <col min="2048" max="2048" width="12.5703125" bestFit="1" customWidth="1"/>
    <col min="2290" max="2290" width="26.5703125" customWidth="1"/>
    <col min="2292" max="2292" width="11.28515625" customWidth="1"/>
    <col min="2295" max="2295" width="13.85546875" customWidth="1"/>
    <col min="2296" max="2296" width="15.28515625" customWidth="1"/>
    <col min="2297" max="2297" width="12.85546875" customWidth="1"/>
    <col min="2298" max="2298" width="13.5703125" customWidth="1"/>
    <col min="2300" max="2300" width="16.28515625" customWidth="1"/>
    <col min="2301" max="2301" width="12.28515625" customWidth="1"/>
    <col min="2302" max="2302" width="14" customWidth="1"/>
    <col min="2303" max="2303" width="2.28515625" customWidth="1"/>
    <col min="2304" max="2304" width="12.5703125" bestFit="1" customWidth="1"/>
    <col min="2546" max="2546" width="26.5703125" customWidth="1"/>
    <col min="2548" max="2548" width="11.28515625" customWidth="1"/>
    <col min="2551" max="2551" width="13.85546875" customWidth="1"/>
    <col min="2552" max="2552" width="15.28515625" customWidth="1"/>
    <col min="2553" max="2553" width="12.85546875" customWidth="1"/>
    <col min="2554" max="2554" width="13.5703125" customWidth="1"/>
    <col min="2556" max="2556" width="16.28515625" customWidth="1"/>
    <col min="2557" max="2557" width="12.28515625" customWidth="1"/>
    <col min="2558" max="2558" width="14" customWidth="1"/>
    <col min="2559" max="2559" width="2.28515625" customWidth="1"/>
    <col min="2560" max="2560" width="12.5703125" bestFit="1" customWidth="1"/>
    <col min="2802" max="2802" width="26.5703125" customWidth="1"/>
    <col min="2804" max="2804" width="11.28515625" customWidth="1"/>
    <col min="2807" max="2807" width="13.85546875" customWidth="1"/>
    <col min="2808" max="2808" width="15.28515625" customWidth="1"/>
    <col min="2809" max="2809" width="12.85546875" customWidth="1"/>
    <col min="2810" max="2810" width="13.5703125" customWidth="1"/>
    <col min="2812" max="2812" width="16.28515625" customWidth="1"/>
    <col min="2813" max="2813" width="12.28515625" customWidth="1"/>
    <col min="2814" max="2814" width="14" customWidth="1"/>
    <col min="2815" max="2815" width="2.28515625" customWidth="1"/>
    <col min="2816" max="2816" width="12.5703125" bestFit="1" customWidth="1"/>
    <col min="3058" max="3058" width="26.5703125" customWidth="1"/>
    <col min="3060" max="3060" width="11.28515625" customWidth="1"/>
    <col min="3063" max="3063" width="13.85546875" customWidth="1"/>
    <col min="3064" max="3064" width="15.28515625" customWidth="1"/>
    <col min="3065" max="3065" width="12.85546875" customWidth="1"/>
    <col min="3066" max="3066" width="13.5703125" customWidth="1"/>
    <col min="3068" max="3068" width="16.28515625" customWidth="1"/>
    <col min="3069" max="3069" width="12.28515625" customWidth="1"/>
    <col min="3070" max="3070" width="14" customWidth="1"/>
    <col min="3071" max="3071" width="2.28515625" customWidth="1"/>
    <col min="3072" max="3072" width="12.5703125" bestFit="1" customWidth="1"/>
    <col min="3314" max="3314" width="26.5703125" customWidth="1"/>
    <col min="3316" max="3316" width="11.28515625" customWidth="1"/>
    <col min="3319" max="3319" width="13.85546875" customWidth="1"/>
    <col min="3320" max="3320" width="15.28515625" customWidth="1"/>
    <col min="3321" max="3321" width="12.85546875" customWidth="1"/>
    <col min="3322" max="3322" width="13.5703125" customWidth="1"/>
    <col min="3324" max="3324" width="16.28515625" customWidth="1"/>
    <col min="3325" max="3325" width="12.28515625" customWidth="1"/>
    <col min="3326" max="3326" width="14" customWidth="1"/>
    <col min="3327" max="3327" width="2.28515625" customWidth="1"/>
    <col min="3328" max="3328" width="12.5703125" bestFit="1" customWidth="1"/>
    <col min="3570" max="3570" width="26.5703125" customWidth="1"/>
    <col min="3572" max="3572" width="11.28515625" customWidth="1"/>
    <col min="3575" max="3575" width="13.85546875" customWidth="1"/>
    <col min="3576" max="3576" width="15.28515625" customWidth="1"/>
    <col min="3577" max="3577" width="12.85546875" customWidth="1"/>
    <col min="3578" max="3578" width="13.5703125" customWidth="1"/>
    <col min="3580" max="3580" width="16.28515625" customWidth="1"/>
    <col min="3581" max="3581" width="12.28515625" customWidth="1"/>
    <col min="3582" max="3582" width="14" customWidth="1"/>
    <col min="3583" max="3583" width="2.28515625" customWidth="1"/>
    <col min="3584" max="3584" width="12.5703125" bestFit="1" customWidth="1"/>
    <col min="3826" max="3826" width="26.5703125" customWidth="1"/>
    <col min="3828" max="3828" width="11.28515625" customWidth="1"/>
    <col min="3831" max="3831" width="13.85546875" customWidth="1"/>
    <col min="3832" max="3832" width="15.28515625" customWidth="1"/>
    <col min="3833" max="3833" width="12.85546875" customWidth="1"/>
    <col min="3834" max="3834" width="13.5703125" customWidth="1"/>
    <col min="3836" max="3836" width="16.28515625" customWidth="1"/>
    <col min="3837" max="3837" width="12.28515625" customWidth="1"/>
    <col min="3838" max="3838" width="14" customWidth="1"/>
    <col min="3839" max="3839" width="2.28515625" customWidth="1"/>
    <col min="3840" max="3840" width="12.5703125" bestFit="1" customWidth="1"/>
    <col min="4082" max="4082" width="26.5703125" customWidth="1"/>
    <col min="4084" max="4084" width="11.28515625" customWidth="1"/>
    <col min="4087" max="4087" width="13.85546875" customWidth="1"/>
    <col min="4088" max="4088" width="15.28515625" customWidth="1"/>
    <col min="4089" max="4089" width="12.85546875" customWidth="1"/>
    <col min="4090" max="4090" width="13.5703125" customWidth="1"/>
    <col min="4092" max="4092" width="16.28515625" customWidth="1"/>
    <col min="4093" max="4093" width="12.28515625" customWidth="1"/>
    <col min="4094" max="4094" width="14" customWidth="1"/>
    <col min="4095" max="4095" width="2.28515625" customWidth="1"/>
    <col min="4096" max="4096" width="12.5703125" bestFit="1" customWidth="1"/>
    <col min="4338" max="4338" width="26.5703125" customWidth="1"/>
    <col min="4340" max="4340" width="11.28515625" customWidth="1"/>
    <col min="4343" max="4343" width="13.85546875" customWidth="1"/>
    <col min="4344" max="4344" width="15.28515625" customWidth="1"/>
    <col min="4345" max="4345" width="12.85546875" customWidth="1"/>
    <col min="4346" max="4346" width="13.5703125" customWidth="1"/>
    <col min="4348" max="4348" width="16.28515625" customWidth="1"/>
    <col min="4349" max="4349" width="12.28515625" customWidth="1"/>
    <col min="4350" max="4350" width="14" customWidth="1"/>
    <col min="4351" max="4351" width="2.28515625" customWidth="1"/>
    <col min="4352" max="4352" width="12.5703125" bestFit="1" customWidth="1"/>
    <col min="4594" max="4594" width="26.5703125" customWidth="1"/>
    <col min="4596" max="4596" width="11.28515625" customWidth="1"/>
    <col min="4599" max="4599" width="13.85546875" customWidth="1"/>
    <col min="4600" max="4600" width="15.28515625" customWidth="1"/>
    <col min="4601" max="4601" width="12.85546875" customWidth="1"/>
    <col min="4602" max="4602" width="13.5703125" customWidth="1"/>
    <col min="4604" max="4604" width="16.28515625" customWidth="1"/>
    <col min="4605" max="4605" width="12.28515625" customWidth="1"/>
    <col min="4606" max="4606" width="14" customWidth="1"/>
    <col min="4607" max="4607" width="2.28515625" customWidth="1"/>
    <col min="4608" max="4608" width="12.5703125" bestFit="1" customWidth="1"/>
    <col min="4850" max="4850" width="26.5703125" customWidth="1"/>
    <col min="4852" max="4852" width="11.28515625" customWidth="1"/>
    <col min="4855" max="4855" width="13.85546875" customWidth="1"/>
    <col min="4856" max="4856" width="15.28515625" customWidth="1"/>
    <col min="4857" max="4857" width="12.85546875" customWidth="1"/>
    <col min="4858" max="4858" width="13.5703125" customWidth="1"/>
    <col min="4860" max="4860" width="16.28515625" customWidth="1"/>
    <col min="4861" max="4861" width="12.28515625" customWidth="1"/>
    <col min="4862" max="4862" width="14" customWidth="1"/>
    <col min="4863" max="4863" width="2.28515625" customWidth="1"/>
    <col min="4864" max="4864" width="12.5703125" bestFit="1" customWidth="1"/>
    <col min="5106" max="5106" width="26.5703125" customWidth="1"/>
    <col min="5108" max="5108" width="11.28515625" customWidth="1"/>
    <col min="5111" max="5111" width="13.85546875" customWidth="1"/>
    <col min="5112" max="5112" width="15.28515625" customWidth="1"/>
    <col min="5113" max="5113" width="12.85546875" customWidth="1"/>
    <col min="5114" max="5114" width="13.5703125" customWidth="1"/>
    <col min="5116" max="5116" width="16.28515625" customWidth="1"/>
    <col min="5117" max="5117" width="12.28515625" customWidth="1"/>
    <col min="5118" max="5118" width="14" customWidth="1"/>
    <col min="5119" max="5119" width="2.28515625" customWidth="1"/>
    <col min="5120" max="5120" width="12.5703125" bestFit="1" customWidth="1"/>
    <col min="5362" max="5362" width="26.5703125" customWidth="1"/>
    <col min="5364" max="5364" width="11.28515625" customWidth="1"/>
    <col min="5367" max="5367" width="13.85546875" customWidth="1"/>
    <col min="5368" max="5368" width="15.28515625" customWidth="1"/>
    <col min="5369" max="5369" width="12.85546875" customWidth="1"/>
    <col min="5370" max="5370" width="13.5703125" customWidth="1"/>
    <col min="5372" max="5372" width="16.28515625" customWidth="1"/>
    <col min="5373" max="5373" width="12.28515625" customWidth="1"/>
    <col min="5374" max="5374" width="14" customWidth="1"/>
    <col min="5375" max="5375" width="2.28515625" customWidth="1"/>
    <col min="5376" max="5376" width="12.5703125" bestFit="1" customWidth="1"/>
    <col min="5618" max="5618" width="26.5703125" customWidth="1"/>
    <col min="5620" max="5620" width="11.28515625" customWidth="1"/>
    <col min="5623" max="5623" width="13.85546875" customWidth="1"/>
    <col min="5624" max="5624" width="15.28515625" customWidth="1"/>
    <col min="5625" max="5625" width="12.85546875" customWidth="1"/>
    <col min="5626" max="5626" width="13.5703125" customWidth="1"/>
    <col min="5628" max="5628" width="16.28515625" customWidth="1"/>
    <col min="5629" max="5629" width="12.28515625" customWidth="1"/>
    <col min="5630" max="5630" width="14" customWidth="1"/>
    <col min="5631" max="5631" width="2.28515625" customWidth="1"/>
    <col min="5632" max="5632" width="12.5703125" bestFit="1" customWidth="1"/>
    <col min="5874" max="5874" width="26.5703125" customWidth="1"/>
    <col min="5876" max="5876" width="11.28515625" customWidth="1"/>
    <col min="5879" max="5879" width="13.85546875" customWidth="1"/>
    <col min="5880" max="5880" width="15.28515625" customWidth="1"/>
    <col min="5881" max="5881" width="12.85546875" customWidth="1"/>
    <col min="5882" max="5882" width="13.5703125" customWidth="1"/>
    <col min="5884" max="5884" width="16.28515625" customWidth="1"/>
    <col min="5885" max="5885" width="12.28515625" customWidth="1"/>
    <col min="5886" max="5886" width="14" customWidth="1"/>
    <col min="5887" max="5887" width="2.28515625" customWidth="1"/>
    <col min="5888" max="5888" width="12.5703125" bestFit="1" customWidth="1"/>
    <col min="6130" max="6130" width="26.5703125" customWidth="1"/>
    <col min="6132" max="6132" width="11.28515625" customWidth="1"/>
    <col min="6135" max="6135" width="13.85546875" customWidth="1"/>
    <col min="6136" max="6136" width="15.28515625" customWidth="1"/>
    <col min="6137" max="6137" width="12.85546875" customWidth="1"/>
    <col min="6138" max="6138" width="13.5703125" customWidth="1"/>
    <col min="6140" max="6140" width="16.28515625" customWidth="1"/>
    <col min="6141" max="6141" width="12.28515625" customWidth="1"/>
    <col min="6142" max="6142" width="14" customWidth="1"/>
    <col min="6143" max="6143" width="2.28515625" customWidth="1"/>
    <col min="6144" max="6144" width="12.5703125" bestFit="1" customWidth="1"/>
    <col min="6386" max="6386" width="26.5703125" customWidth="1"/>
    <col min="6388" max="6388" width="11.28515625" customWidth="1"/>
    <col min="6391" max="6391" width="13.85546875" customWidth="1"/>
    <col min="6392" max="6392" width="15.28515625" customWidth="1"/>
    <col min="6393" max="6393" width="12.85546875" customWidth="1"/>
    <col min="6394" max="6394" width="13.5703125" customWidth="1"/>
    <col min="6396" max="6396" width="16.28515625" customWidth="1"/>
    <col min="6397" max="6397" width="12.28515625" customWidth="1"/>
    <col min="6398" max="6398" width="14" customWidth="1"/>
    <col min="6399" max="6399" width="2.28515625" customWidth="1"/>
    <col min="6400" max="6400" width="12.5703125" bestFit="1" customWidth="1"/>
    <col min="6642" max="6642" width="26.5703125" customWidth="1"/>
    <col min="6644" max="6644" width="11.28515625" customWidth="1"/>
    <col min="6647" max="6647" width="13.85546875" customWidth="1"/>
    <col min="6648" max="6648" width="15.28515625" customWidth="1"/>
    <col min="6649" max="6649" width="12.85546875" customWidth="1"/>
    <col min="6650" max="6650" width="13.5703125" customWidth="1"/>
    <col min="6652" max="6652" width="16.28515625" customWidth="1"/>
    <col min="6653" max="6653" width="12.28515625" customWidth="1"/>
    <col min="6654" max="6654" width="14" customWidth="1"/>
    <col min="6655" max="6655" width="2.28515625" customWidth="1"/>
    <col min="6656" max="6656" width="12.5703125" bestFit="1" customWidth="1"/>
    <col min="6898" max="6898" width="26.5703125" customWidth="1"/>
    <col min="6900" max="6900" width="11.28515625" customWidth="1"/>
    <col min="6903" max="6903" width="13.85546875" customWidth="1"/>
    <col min="6904" max="6904" width="15.28515625" customWidth="1"/>
    <col min="6905" max="6905" width="12.85546875" customWidth="1"/>
    <col min="6906" max="6906" width="13.5703125" customWidth="1"/>
    <col min="6908" max="6908" width="16.28515625" customWidth="1"/>
    <col min="6909" max="6909" width="12.28515625" customWidth="1"/>
    <col min="6910" max="6910" width="14" customWidth="1"/>
    <col min="6911" max="6911" width="2.28515625" customWidth="1"/>
    <col min="6912" max="6912" width="12.5703125" bestFit="1" customWidth="1"/>
    <col min="7154" max="7154" width="26.5703125" customWidth="1"/>
    <col min="7156" max="7156" width="11.28515625" customWidth="1"/>
    <col min="7159" max="7159" width="13.85546875" customWidth="1"/>
    <col min="7160" max="7160" width="15.28515625" customWidth="1"/>
    <col min="7161" max="7161" width="12.85546875" customWidth="1"/>
    <col min="7162" max="7162" width="13.5703125" customWidth="1"/>
    <col min="7164" max="7164" width="16.28515625" customWidth="1"/>
    <col min="7165" max="7165" width="12.28515625" customWidth="1"/>
    <col min="7166" max="7166" width="14" customWidth="1"/>
    <col min="7167" max="7167" width="2.28515625" customWidth="1"/>
    <col min="7168" max="7168" width="12.5703125" bestFit="1" customWidth="1"/>
    <col min="7410" max="7410" width="26.5703125" customWidth="1"/>
    <col min="7412" max="7412" width="11.28515625" customWidth="1"/>
    <col min="7415" max="7415" width="13.85546875" customWidth="1"/>
    <col min="7416" max="7416" width="15.28515625" customWidth="1"/>
    <col min="7417" max="7417" width="12.85546875" customWidth="1"/>
    <col min="7418" max="7418" width="13.5703125" customWidth="1"/>
    <col min="7420" max="7420" width="16.28515625" customWidth="1"/>
    <col min="7421" max="7421" width="12.28515625" customWidth="1"/>
    <col min="7422" max="7422" width="14" customWidth="1"/>
    <col min="7423" max="7423" width="2.28515625" customWidth="1"/>
    <col min="7424" max="7424" width="12.5703125" bestFit="1" customWidth="1"/>
    <col min="7666" max="7666" width="26.5703125" customWidth="1"/>
    <col min="7668" max="7668" width="11.28515625" customWidth="1"/>
    <col min="7671" max="7671" width="13.85546875" customWidth="1"/>
    <col min="7672" max="7672" width="15.28515625" customWidth="1"/>
    <col min="7673" max="7673" width="12.85546875" customWidth="1"/>
    <col min="7674" max="7674" width="13.5703125" customWidth="1"/>
    <col min="7676" max="7676" width="16.28515625" customWidth="1"/>
    <col min="7677" max="7677" width="12.28515625" customWidth="1"/>
    <col min="7678" max="7678" width="14" customWidth="1"/>
    <col min="7679" max="7679" width="2.28515625" customWidth="1"/>
    <col min="7680" max="7680" width="12.5703125" bestFit="1" customWidth="1"/>
    <col min="7922" max="7922" width="26.5703125" customWidth="1"/>
    <col min="7924" max="7924" width="11.28515625" customWidth="1"/>
    <col min="7927" max="7927" width="13.85546875" customWidth="1"/>
    <col min="7928" max="7928" width="15.28515625" customWidth="1"/>
    <col min="7929" max="7929" width="12.85546875" customWidth="1"/>
    <col min="7930" max="7930" width="13.5703125" customWidth="1"/>
    <col min="7932" max="7932" width="16.28515625" customWidth="1"/>
    <col min="7933" max="7933" width="12.28515625" customWidth="1"/>
    <col min="7934" max="7934" width="14" customWidth="1"/>
    <col min="7935" max="7935" width="2.28515625" customWidth="1"/>
    <col min="7936" max="7936" width="12.5703125" bestFit="1" customWidth="1"/>
    <col min="8178" max="8178" width="26.5703125" customWidth="1"/>
    <col min="8180" max="8180" width="11.28515625" customWidth="1"/>
    <col min="8183" max="8183" width="13.85546875" customWidth="1"/>
    <col min="8184" max="8184" width="15.28515625" customWidth="1"/>
    <col min="8185" max="8185" width="12.85546875" customWidth="1"/>
    <col min="8186" max="8186" width="13.5703125" customWidth="1"/>
    <col min="8188" max="8188" width="16.28515625" customWidth="1"/>
    <col min="8189" max="8189" width="12.28515625" customWidth="1"/>
    <col min="8190" max="8190" width="14" customWidth="1"/>
    <col min="8191" max="8191" width="2.28515625" customWidth="1"/>
    <col min="8192" max="8192" width="12.5703125" bestFit="1" customWidth="1"/>
    <col min="8434" max="8434" width="26.5703125" customWidth="1"/>
    <col min="8436" max="8436" width="11.28515625" customWidth="1"/>
    <col min="8439" max="8439" width="13.85546875" customWidth="1"/>
    <col min="8440" max="8440" width="15.28515625" customWidth="1"/>
    <col min="8441" max="8441" width="12.85546875" customWidth="1"/>
    <col min="8442" max="8442" width="13.5703125" customWidth="1"/>
    <col min="8444" max="8444" width="16.28515625" customWidth="1"/>
    <col min="8445" max="8445" width="12.28515625" customWidth="1"/>
    <col min="8446" max="8446" width="14" customWidth="1"/>
    <col min="8447" max="8447" width="2.28515625" customWidth="1"/>
    <col min="8448" max="8448" width="12.5703125" bestFit="1" customWidth="1"/>
    <col min="8690" max="8690" width="26.5703125" customWidth="1"/>
    <col min="8692" max="8692" width="11.28515625" customWidth="1"/>
    <col min="8695" max="8695" width="13.85546875" customWidth="1"/>
    <col min="8696" max="8696" width="15.28515625" customWidth="1"/>
    <col min="8697" max="8697" width="12.85546875" customWidth="1"/>
    <col min="8698" max="8698" width="13.5703125" customWidth="1"/>
    <col min="8700" max="8700" width="16.28515625" customWidth="1"/>
    <col min="8701" max="8701" width="12.28515625" customWidth="1"/>
    <col min="8702" max="8702" width="14" customWidth="1"/>
    <col min="8703" max="8703" width="2.28515625" customWidth="1"/>
    <col min="8704" max="8704" width="12.5703125" bestFit="1" customWidth="1"/>
    <col min="8946" max="8946" width="26.5703125" customWidth="1"/>
    <col min="8948" max="8948" width="11.28515625" customWidth="1"/>
    <col min="8951" max="8951" width="13.85546875" customWidth="1"/>
    <col min="8952" max="8952" width="15.28515625" customWidth="1"/>
    <col min="8953" max="8953" width="12.85546875" customWidth="1"/>
    <col min="8954" max="8954" width="13.5703125" customWidth="1"/>
    <col min="8956" max="8956" width="16.28515625" customWidth="1"/>
    <col min="8957" max="8957" width="12.28515625" customWidth="1"/>
    <col min="8958" max="8958" width="14" customWidth="1"/>
    <col min="8959" max="8959" width="2.28515625" customWidth="1"/>
    <col min="8960" max="8960" width="12.5703125" bestFit="1" customWidth="1"/>
    <col min="9202" max="9202" width="26.5703125" customWidth="1"/>
    <col min="9204" max="9204" width="11.28515625" customWidth="1"/>
    <col min="9207" max="9207" width="13.85546875" customWidth="1"/>
    <col min="9208" max="9208" width="15.28515625" customWidth="1"/>
    <col min="9209" max="9209" width="12.85546875" customWidth="1"/>
    <col min="9210" max="9210" width="13.5703125" customWidth="1"/>
    <col min="9212" max="9212" width="16.28515625" customWidth="1"/>
    <col min="9213" max="9213" width="12.28515625" customWidth="1"/>
    <col min="9214" max="9214" width="14" customWidth="1"/>
    <col min="9215" max="9215" width="2.28515625" customWidth="1"/>
    <col min="9216" max="9216" width="12.5703125" bestFit="1" customWidth="1"/>
    <col min="9458" max="9458" width="26.5703125" customWidth="1"/>
    <col min="9460" max="9460" width="11.28515625" customWidth="1"/>
    <col min="9463" max="9463" width="13.85546875" customWidth="1"/>
    <col min="9464" max="9464" width="15.28515625" customWidth="1"/>
    <col min="9465" max="9465" width="12.85546875" customWidth="1"/>
    <col min="9466" max="9466" width="13.5703125" customWidth="1"/>
    <col min="9468" max="9468" width="16.28515625" customWidth="1"/>
    <col min="9469" max="9469" width="12.28515625" customWidth="1"/>
    <col min="9470" max="9470" width="14" customWidth="1"/>
    <col min="9471" max="9471" width="2.28515625" customWidth="1"/>
    <col min="9472" max="9472" width="12.5703125" bestFit="1" customWidth="1"/>
    <col min="9714" max="9714" width="26.5703125" customWidth="1"/>
    <col min="9716" max="9716" width="11.28515625" customWidth="1"/>
    <col min="9719" max="9719" width="13.85546875" customWidth="1"/>
    <col min="9720" max="9720" width="15.28515625" customWidth="1"/>
    <col min="9721" max="9721" width="12.85546875" customWidth="1"/>
    <col min="9722" max="9722" width="13.5703125" customWidth="1"/>
    <col min="9724" max="9724" width="16.28515625" customWidth="1"/>
    <col min="9725" max="9725" width="12.28515625" customWidth="1"/>
    <col min="9726" max="9726" width="14" customWidth="1"/>
    <col min="9727" max="9727" width="2.28515625" customWidth="1"/>
    <col min="9728" max="9728" width="12.5703125" bestFit="1" customWidth="1"/>
    <col min="9970" max="9970" width="26.5703125" customWidth="1"/>
    <col min="9972" max="9972" width="11.28515625" customWidth="1"/>
    <col min="9975" max="9975" width="13.85546875" customWidth="1"/>
    <col min="9976" max="9976" width="15.28515625" customWidth="1"/>
    <col min="9977" max="9977" width="12.85546875" customWidth="1"/>
    <col min="9978" max="9978" width="13.5703125" customWidth="1"/>
    <col min="9980" max="9980" width="16.28515625" customWidth="1"/>
    <col min="9981" max="9981" width="12.28515625" customWidth="1"/>
    <col min="9982" max="9982" width="14" customWidth="1"/>
    <col min="9983" max="9983" width="2.28515625" customWidth="1"/>
    <col min="9984" max="9984" width="12.5703125" bestFit="1" customWidth="1"/>
    <col min="10226" max="10226" width="26.5703125" customWidth="1"/>
    <col min="10228" max="10228" width="11.28515625" customWidth="1"/>
    <col min="10231" max="10231" width="13.85546875" customWidth="1"/>
    <col min="10232" max="10232" width="15.28515625" customWidth="1"/>
    <col min="10233" max="10233" width="12.85546875" customWidth="1"/>
    <col min="10234" max="10234" width="13.5703125" customWidth="1"/>
    <col min="10236" max="10236" width="16.28515625" customWidth="1"/>
    <col min="10237" max="10237" width="12.28515625" customWidth="1"/>
    <col min="10238" max="10238" width="14" customWidth="1"/>
    <col min="10239" max="10239" width="2.28515625" customWidth="1"/>
    <col min="10240" max="10240" width="12.5703125" bestFit="1" customWidth="1"/>
    <col min="10482" max="10482" width="26.5703125" customWidth="1"/>
    <col min="10484" max="10484" width="11.28515625" customWidth="1"/>
    <col min="10487" max="10487" width="13.85546875" customWidth="1"/>
    <col min="10488" max="10488" width="15.28515625" customWidth="1"/>
    <col min="10489" max="10489" width="12.85546875" customWidth="1"/>
    <col min="10490" max="10490" width="13.5703125" customWidth="1"/>
    <col min="10492" max="10492" width="16.28515625" customWidth="1"/>
    <col min="10493" max="10493" width="12.28515625" customWidth="1"/>
    <col min="10494" max="10494" width="14" customWidth="1"/>
    <col min="10495" max="10495" width="2.28515625" customWidth="1"/>
    <col min="10496" max="10496" width="12.5703125" bestFit="1" customWidth="1"/>
    <col min="10738" max="10738" width="26.5703125" customWidth="1"/>
    <col min="10740" max="10740" width="11.28515625" customWidth="1"/>
    <col min="10743" max="10743" width="13.85546875" customWidth="1"/>
    <col min="10744" max="10744" width="15.28515625" customWidth="1"/>
    <col min="10745" max="10745" width="12.85546875" customWidth="1"/>
    <col min="10746" max="10746" width="13.5703125" customWidth="1"/>
    <col min="10748" max="10748" width="16.28515625" customWidth="1"/>
    <col min="10749" max="10749" width="12.28515625" customWidth="1"/>
    <col min="10750" max="10750" width="14" customWidth="1"/>
    <col min="10751" max="10751" width="2.28515625" customWidth="1"/>
    <col min="10752" max="10752" width="12.5703125" bestFit="1" customWidth="1"/>
    <col min="10994" max="10994" width="26.5703125" customWidth="1"/>
    <col min="10996" max="10996" width="11.28515625" customWidth="1"/>
    <col min="10999" max="10999" width="13.85546875" customWidth="1"/>
    <col min="11000" max="11000" width="15.28515625" customWidth="1"/>
    <col min="11001" max="11001" width="12.85546875" customWidth="1"/>
    <col min="11002" max="11002" width="13.5703125" customWidth="1"/>
    <col min="11004" max="11004" width="16.28515625" customWidth="1"/>
    <col min="11005" max="11005" width="12.28515625" customWidth="1"/>
    <col min="11006" max="11006" width="14" customWidth="1"/>
    <col min="11007" max="11007" width="2.28515625" customWidth="1"/>
    <col min="11008" max="11008" width="12.5703125" bestFit="1" customWidth="1"/>
    <col min="11250" max="11250" width="26.5703125" customWidth="1"/>
    <col min="11252" max="11252" width="11.28515625" customWidth="1"/>
    <col min="11255" max="11255" width="13.85546875" customWidth="1"/>
    <col min="11256" max="11256" width="15.28515625" customWidth="1"/>
    <col min="11257" max="11257" width="12.85546875" customWidth="1"/>
    <col min="11258" max="11258" width="13.5703125" customWidth="1"/>
    <col min="11260" max="11260" width="16.28515625" customWidth="1"/>
    <col min="11261" max="11261" width="12.28515625" customWidth="1"/>
    <col min="11262" max="11262" width="14" customWidth="1"/>
    <col min="11263" max="11263" width="2.28515625" customWidth="1"/>
    <col min="11264" max="11264" width="12.5703125" bestFit="1" customWidth="1"/>
    <col min="11506" max="11506" width="26.5703125" customWidth="1"/>
    <col min="11508" max="11508" width="11.28515625" customWidth="1"/>
    <col min="11511" max="11511" width="13.85546875" customWidth="1"/>
    <col min="11512" max="11512" width="15.28515625" customWidth="1"/>
    <col min="11513" max="11513" width="12.85546875" customWidth="1"/>
    <col min="11514" max="11514" width="13.5703125" customWidth="1"/>
    <col min="11516" max="11516" width="16.28515625" customWidth="1"/>
    <col min="11517" max="11517" width="12.28515625" customWidth="1"/>
    <col min="11518" max="11518" width="14" customWidth="1"/>
    <col min="11519" max="11519" width="2.28515625" customWidth="1"/>
    <col min="11520" max="11520" width="12.5703125" bestFit="1" customWidth="1"/>
    <col min="11762" max="11762" width="26.5703125" customWidth="1"/>
    <col min="11764" max="11764" width="11.28515625" customWidth="1"/>
    <col min="11767" max="11767" width="13.85546875" customWidth="1"/>
    <col min="11768" max="11768" width="15.28515625" customWidth="1"/>
    <col min="11769" max="11769" width="12.85546875" customWidth="1"/>
    <col min="11770" max="11770" width="13.5703125" customWidth="1"/>
    <col min="11772" max="11772" width="16.28515625" customWidth="1"/>
    <col min="11773" max="11773" width="12.28515625" customWidth="1"/>
    <col min="11774" max="11774" width="14" customWidth="1"/>
    <col min="11775" max="11775" width="2.28515625" customWidth="1"/>
    <col min="11776" max="11776" width="12.5703125" bestFit="1" customWidth="1"/>
    <col min="12018" max="12018" width="26.5703125" customWidth="1"/>
    <col min="12020" max="12020" width="11.28515625" customWidth="1"/>
    <col min="12023" max="12023" width="13.85546875" customWidth="1"/>
    <col min="12024" max="12024" width="15.28515625" customWidth="1"/>
    <col min="12025" max="12025" width="12.85546875" customWidth="1"/>
    <col min="12026" max="12026" width="13.5703125" customWidth="1"/>
    <col min="12028" max="12028" width="16.28515625" customWidth="1"/>
    <col min="12029" max="12029" width="12.28515625" customWidth="1"/>
    <col min="12030" max="12030" width="14" customWidth="1"/>
    <col min="12031" max="12031" width="2.28515625" customWidth="1"/>
    <col min="12032" max="12032" width="12.5703125" bestFit="1" customWidth="1"/>
    <col min="12274" max="12274" width="26.5703125" customWidth="1"/>
    <col min="12276" max="12276" width="11.28515625" customWidth="1"/>
    <col min="12279" max="12279" width="13.85546875" customWidth="1"/>
    <col min="12280" max="12280" width="15.28515625" customWidth="1"/>
    <col min="12281" max="12281" width="12.85546875" customWidth="1"/>
    <col min="12282" max="12282" width="13.5703125" customWidth="1"/>
    <col min="12284" max="12284" width="16.28515625" customWidth="1"/>
    <col min="12285" max="12285" width="12.28515625" customWidth="1"/>
    <col min="12286" max="12286" width="14" customWidth="1"/>
    <col min="12287" max="12287" width="2.28515625" customWidth="1"/>
    <col min="12288" max="12288" width="12.5703125" bestFit="1" customWidth="1"/>
    <col min="12530" max="12530" width="26.5703125" customWidth="1"/>
    <col min="12532" max="12532" width="11.28515625" customWidth="1"/>
    <col min="12535" max="12535" width="13.85546875" customWidth="1"/>
    <col min="12536" max="12536" width="15.28515625" customWidth="1"/>
    <col min="12537" max="12537" width="12.85546875" customWidth="1"/>
    <col min="12538" max="12538" width="13.5703125" customWidth="1"/>
    <col min="12540" max="12540" width="16.28515625" customWidth="1"/>
    <col min="12541" max="12541" width="12.28515625" customWidth="1"/>
    <col min="12542" max="12542" width="14" customWidth="1"/>
    <col min="12543" max="12543" width="2.28515625" customWidth="1"/>
    <col min="12544" max="12544" width="12.5703125" bestFit="1" customWidth="1"/>
    <col min="12786" max="12786" width="26.5703125" customWidth="1"/>
    <col min="12788" max="12788" width="11.28515625" customWidth="1"/>
    <col min="12791" max="12791" width="13.85546875" customWidth="1"/>
    <col min="12792" max="12792" width="15.28515625" customWidth="1"/>
    <col min="12793" max="12793" width="12.85546875" customWidth="1"/>
    <col min="12794" max="12794" width="13.5703125" customWidth="1"/>
    <col min="12796" max="12796" width="16.28515625" customWidth="1"/>
    <col min="12797" max="12797" width="12.28515625" customWidth="1"/>
    <col min="12798" max="12798" width="14" customWidth="1"/>
    <col min="12799" max="12799" width="2.28515625" customWidth="1"/>
    <col min="12800" max="12800" width="12.5703125" bestFit="1" customWidth="1"/>
    <col min="13042" max="13042" width="26.5703125" customWidth="1"/>
    <col min="13044" max="13044" width="11.28515625" customWidth="1"/>
    <col min="13047" max="13047" width="13.85546875" customWidth="1"/>
    <col min="13048" max="13048" width="15.28515625" customWidth="1"/>
    <col min="13049" max="13049" width="12.85546875" customWidth="1"/>
    <col min="13050" max="13050" width="13.5703125" customWidth="1"/>
    <col min="13052" max="13052" width="16.28515625" customWidth="1"/>
    <col min="13053" max="13053" width="12.28515625" customWidth="1"/>
    <col min="13054" max="13054" width="14" customWidth="1"/>
    <col min="13055" max="13055" width="2.28515625" customWidth="1"/>
    <col min="13056" max="13056" width="12.5703125" bestFit="1" customWidth="1"/>
    <col min="13298" max="13298" width="26.5703125" customWidth="1"/>
    <col min="13300" max="13300" width="11.28515625" customWidth="1"/>
    <col min="13303" max="13303" width="13.85546875" customWidth="1"/>
    <col min="13304" max="13304" width="15.28515625" customWidth="1"/>
    <col min="13305" max="13305" width="12.85546875" customWidth="1"/>
    <col min="13306" max="13306" width="13.5703125" customWidth="1"/>
    <col min="13308" max="13308" width="16.28515625" customWidth="1"/>
    <col min="13309" max="13309" width="12.28515625" customWidth="1"/>
    <col min="13310" max="13310" width="14" customWidth="1"/>
    <col min="13311" max="13311" width="2.28515625" customWidth="1"/>
    <col min="13312" max="13312" width="12.5703125" bestFit="1" customWidth="1"/>
    <col min="13554" max="13554" width="26.5703125" customWidth="1"/>
    <col min="13556" max="13556" width="11.28515625" customWidth="1"/>
    <col min="13559" max="13559" width="13.85546875" customWidth="1"/>
    <col min="13560" max="13560" width="15.28515625" customWidth="1"/>
    <col min="13561" max="13561" width="12.85546875" customWidth="1"/>
    <col min="13562" max="13562" width="13.5703125" customWidth="1"/>
    <col min="13564" max="13564" width="16.28515625" customWidth="1"/>
    <col min="13565" max="13565" width="12.28515625" customWidth="1"/>
    <col min="13566" max="13566" width="14" customWidth="1"/>
    <col min="13567" max="13567" width="2.28515625" customWidth="1"/>
    <col min="13568" max="13568" width="12.5703125" bestFit="1" customWidth="1"/>
    <col min="13810" max="13810" width="26.5703125" customWidth="1"/>
    <col min="13812" max="13812" width="11.28515625" customWidth="1"/>
    <col min="13815" max="13815" width="13.85546875" customWidth="1"/>
    <col min="13816" max="13816" width="15.28515625" customWidth="1"/>
    <col min="13817" max="13817" width="12.85546875" customWidth="1"/>
    <col min="13818" max="13818" width="13.5703125" customWidth="1"/>
    <col min="13820" max="13820" width="16.28515625" customWidth="1"/>
    <col min="13821" max="13821" width="12.28515625" customWidth="1"/>
    <col min="13822" max="13822" width="14" customWidth="1"/>
    <col min="13823" max="13823" width="2.28515625" customWidth="1"/>
    <col min="13824" max="13824" width="12.5703125" bestFit="1" customWidth="1"/>
    <col min="14066" max="14066" width="26.5703125" customWidth="1"/>
    <col min="14068" max="14068" width="11.28515625" customWidth="1"/>
    <col min="14071" max="14071" width="13.85546875" customWidth="1"/>
    <col min="14072" max="14072" width="15.28515625" customWidth="1"/>
    <col min="14073" max="14073" width="12.85546875" customWidth="1"/>
    <col min="14074" max="14074" width="13.5703125" customWidth="1"/>
    <col min="14076" max="14076" width="16.28515625" customWidth="1"/>
    <col min="14077" max="14077" width="12.28515625" customWidth="1"/>
    <col min="14078" max="14078" width="14" customWidth="1"/>
    <col min="14079" max="14079" width="2.28515625" customWidth="1"/>
    <col min="14080" max="14080" width="12.5703125" bestFit="1" customWidth="1"/>
    <col min="14322" max="14322" width="26.5703125" customWidth="1"/>
    <col min="14324" max="14324" width="11.28515625" customWidth="1"/>
    <col min="14327" max="14327" width="13.85546875" customWidth="1"/>
    <col min="14328" max="14328" width="15.28515625" customWidth="1"/>
    <col min="14329" max="14329" width="12.85546875" customWidth="1"/>
    <col min="14330" max="14330" width="13.5703125" customWidth="1"/>
    <col min="14332" max="14332" width="16.28515625" customWidth="1"/>
    <col min="14333" max="14333" width="12.28515625" customWidth="1"/>
    <col min="14334" max="14334" width="14" customWidth="1"/>
    <col min="14335" max="14335" width="2.28515625" customWidth="1"/>
    <col min="14336" max="14336" width="12.5703125" bestFit="1" customWidth="1"/>
    <col min="14578" max="14578" width="26.5703125" customWidth="1"/>
    <col min="14580" max="14580" width="11.28515625" customWidth="1"/>
    <col min="14583" max="14583" width="13.85546875" customWidth="1"/>
    <col min="14584" max="14584" width="15.28515625" customWidth="1"/>
    <col min="14585" max="14585" width="12.85546875" customWidth="1"/>
    <col min="14586" max="14586" width="13.5703125" customWidth="1"/>
    <col min="14588" max="14588" width="16.28515625" customWidth="1"/>
    <col min="14589" max="14589" width="12.28515625" customWidth="1"/>
    <col min="14590" max="14590" width="14" customWidth="1"/>
    <col min="14591" max="14591" width="2.28515625" customWidth="1"/>
    <col min="14592" max="14592" width="12.5703125" bestFit="1" customWidth="1"/>
    <col min="14834" max="14834" width="26.5703125" customWidth="1"/>
    <col min="14836" max="14836" width="11.28515625" customWidth="1"/>
    <col min="14839" max="14839" width="13.85546875" customWidth="1"/>
    <col min="14840" max="14840" width="15.28515625" customWidth="1"/>
    <col min="14841" max="14841" width="12.85546875" customWidth="1"/>
    <col min="14842" max="14842" width="13.5703125" customWidth="1"/>
    <col min="14844" max="14844" width="16.28515625" customWidth="1"/>
    <col min="14845" max="14845" width="12.28515625" customWidth="1"/>
    <col min="14846" max="14846" width="14" customWidth="1"/>
    <col min="14847" max="14847" width="2.28515625" customWidth="1"/>
    <col min="14848" max="14848" width="12.5703125" bestFit="1" customWidth="1"/>
    <col min="15090" max="15090" width="26.5703125" customWidth="1"/>
    <col min="15092" max="15092" width="11.28515625" customWidth="1"/>
    <col min="15095" max="15095" width="13.85546875" customWidth="1"/>
    <col min="15096" max="15096" width="15.28515625" customWidth="1"/>
    <col min="15097" max="15097" width="12.85546875" customWidth="1"/>
    <col min="15098" max="15098" width="13.5703125" customWidth="1"/>
    <col min="15100" max="15100" width="16.28515625" customWidth="1"/>
    <col min="15101" max="15101" width="12.28515625" customWidth="1"/>
    <col min="15102" max="15102" width="14" customWidth="1"/>
    <col min="15103" max="15103" width="2.28515625" customWidth="1"/>
    <col min="15104" max="15104" width="12.5703125" bestFit="1" customWidth="1"/>
    <col min="15346" max="15346" width="26.5703125" customWidth="1"/>
    <col min="15348" max="15348" width="11.28515625" customWidth="1"/>
    <col min="15351" max="15351" width="13.85546875" customWidth="1"/>
    <col min="15352" max="15352" width="15.28515625" customWidth="1"/>
    <col min="15353" max="15353" width="12.85546875" customWidth="1"/>
    <col min="15354" max="15354" width="13.5703125" customWidth="1"/>
    <col min="15356" max="15356" width="16.28515625" customWidth="1"/>
    <col min="15357" max="15357" width="12.28515625" customWidth="1"/>
    <col min="15358" max="15358" width="14" customWidth="1"/>
    <col min="15359" max="15359" width="2.28515625" customWidth="1"/>
    <col min="15360" max="15360" width="12.5703125" bestFit="1" customWidth="1"/>
    <col min="15602" max="15602" width="26.5703125" customWidth="1"/>
    <col min="15604" max="15604" width="11.28515625" customWidth="1"/>
    <col min="15607" max="15607" width="13.85546875" customWidth="1"/>
    <col min="15608" max="15608" width="15.28515625" customWidth="1"/>
    <col min="15609" max="15609" width="12.85546875" customWidth="1"/>
    <col min="15610" max="15610" width="13.5703125" customWidth="1"/>
    <col min="15612" max="15612" width="16.28515625" customWidth="1"/>
    <col min="15613" max="15613" width="12.28515625" customWidth="1"/>
    <col min="15614" max="15614" width="14" customWidth="1"/>
    <col min="15615" max="15615" width="2.28515625" customWidth="1"/>
    <col min="15616" max="15616" width="12.5703125" bestFit="1" customWidth="1"/>
    <col min="15858" max="15858" width="26.5703125" customWidth="1"/>
    <col min="15860" max="15860" width="11.28515625" customWidth="1"/>
    <col min="15863" max="15863" width="13.85546875" customWidth="1"/>
    <col min="15864" max="15864" width="15.28515625" customWidth="1"/>
    <col min="15865" max="15865" width="12.85546875" customWidth="1"/>
    <col min="15866" max="15866" width="13.5703125" customWidth="1"/>
    <col min="15868" max="15868" width="16.28515625" customWidth="1"/>
    <col min="15869" max="15869" width="12.28515625" customWidth="1"/>
    <col min="15870" max="15870" width="14" customWidth="1"/>
    <col min="15871" max="15871" width="2.28515625" customWidth="1"/>
    <col min="15872" max="15872" width="12.5703125" bestFit="1" customWidth="1"/>
    <col min="16114" max="16114" width="26.5703125" customWidth="1"/>
    <col min="16116" max="16116" width="11.28515625" customWidth="1"/>
    <col min="16119" max="16119" width="13.85546875" customWidth="1"/>
    <col min="16120" max="16120" width="15.28515625" customWidth="1"/>
    <col min="16121" max="16121" width="12.85546875" customWidth="1"/>
    <col min="16122" max="16122" width="13.5703125" customWidth="1"/>
    <col min="16124" max="16124" width="16.28515625" customWidth="1"/>
    <col min="16125" max="16125" width="12.28515625" customWidth="1"/>
    <col min="16126" max="16126" width="14" customWidth="1"/>
    <col min="16127" max="16127" width="2.28515625" customWidth="1"/>
    <col min="16128" max="16128" width="12.5703125" bestFit="1" customWidth="1"/>
  </cols>
  <sheetData>
    <row r="1" spans="1:12" ht="15.75" thickBot="1" x14ac:dyDescent="0.3">
      <c r="A1" s="22"/>
    </row>
    <row r="2" spans="1:12" ht="15.75" thickTop="1" x14ac:dyDescent="0.25">
      <c r="A2" s="281" t="s">
        <v>0</v>
      </c>
      <c r="B2" s="282"/>
      <c r="C2" s="282"/>
      <c r="D2" s="282"/>
      <c r="E2" s="282"/>
      <c r="F2" s="282"/>
      <c r="G2" s="282"/>
      <c r="H2" s="282"/>
      <c r="I2" s="282"/>
      <c r="J2" s="282"/>
      <c r="K2" s="283"/>
      <c r="L2" s="93"/>
    </row>
    <row r="3" spans="1:12" x14ac:dyDescent="0.25">
      <c r="A3" s="284" t="s">
        <v>1</v>
      </c>
      <c r="B3" s="285"/>
      <c r="C3" s="285"/>
      <c r="D3" s="285"/>
      <c r="E3" s="285"/>
      <c r="F3" s="285"/>
      <c r="G3" s="285"/>
      <c r="H3" s="285"/>
      <c r="I3" s="285"/>
      <c r="J3" s="285"/>
      <c r="K3" s="286"/>
      <c r="L3" s="93"/>
    </row>
    <row r="4" spans="1:12" x14ac:dyDescent="0.25">
      <c r="A4" s="284" t="s">
        <v>2</v>
      </c>
      <c r="B4" s="285"/>
      <c r="C4" s="285"/>
      <c r="D4" s="285"/>
      <c r="E4" s="285"/>
      <c r="F4" s="285"/>
      <c r="G4" s="285"/>
      <c r="H4" s="285"/>
      <c r="I4" s="285"/>
      <c r="J4" s="285"/>
      <c r="K4" s="286"/>
      <c r="L4" s="93"/>
    </row>
    <row r="5" spans="1:12" ht="32.25" customHeight="1" thickBot="1" x14ac:dyDescent="0.3">
      <c r="A5" s="287" t="s">
        <v>293</v>
      </c>
      <c r="B5" s="288"/>
      <c r="C5" s="288"/>
      <c r="D5" s="288"/>
      <c r="E5" s="288"/>
      <c r="F5" s="288"/>
      <c r="G5" s="288"/>
      <c r="H5" s="288"/>
      <c r="I5" s="288"/>
      <c r="J5" s="288"/>
      <c r="K5" s="289"/>
      <c r="L5" s="93"/>
    </row>
    <row r="6" spans="1:12" ht="16.5" thickTop="1" thickBot="1" x14ac:dyDescent="0.3">
      <c r="A6" s="222"/>
      <c r="B6" s="222"/>
      <c r="C6" s="222"/>
      <c r="D6" s="222"/>
      <c r="E6" s="222"/>
      <c r="F6" s="222"/>
      <c r="G6" s="222"/>
      <c r="H6" s="222"/>
      <c r="I6" s="222"/>
      <c r="J6" s="222"/>
      <c r="K6" s="222"/>
    </row>
    <row r="7" spans="1:12" ht="16.5" thickTop="1" thickBot="1" x14ac:dyDescent="0.3">
      <c r="A7" s="100"/>
      <c r="B7" s="185" t="s">
        <v>169</v>
      </c>
      <c r="C7" s="186" t="s">
        <v>173</v>
      </c>
      <c r="D7" s="185" t="s">
        <v>170</v>
      </c>
      <c r="E7" s="187" t="s">
        <v>174</v>
      </c>
      <c r="F7" s="188" t="s">
        <v>171</v>
      </c>
      <c r="G7" s="188" t="s">
        <v>175</v>
      </c>
      <c r="H7" s="188" t="s">
        <v>177</v>
      </c>
      <c r="I7" s="188" t="s">
        <v>172</v>
      </c>
      <c r="J7" s="188" t="s">
        <v>176</v>
      </c>
      <c r="K7" s="189"/>
    </row>
    <row r="8" spans="1:12" ht="15.75" thickTop="1" x14ac:dyDescent="0.25">
      <c r="A8" s="98"/>
      <c r="B8" s="4"/>
      <c r="C8" s="16"/>
      <c r="D8" s="16" t="s">
        <v>7</v>
      </c>
      <c r="E8" s="16"/>
      <c r="F8" s="4" t="s">
        <v>7</v>
      </c>
      <c r="G8" s="16"/>
      <c r="H8" s="16"/>
      <c r="I8" s="4"/>
      <c r="J8" s="97"/>
      <c r="K8" s="180"/>
      <c r="L8" s="94"/>
    </row>
    <row r="9" spans="1:12" x14ac:dyDescent="0.25">
      <c r="A9" s="98"/>
      <c r="B9" s="4" t="s">
        <v>7</v>
      </c>
      <c r="C9" s="17"/>
      <c r="D9" s="16" t="s">
        <v>112</v>
      </c>
      <c r="E9" s="17"/>
      <c r="F9" s="4" t="s">
        <v>10</v>
      </c>
      <c r="G9" s="18"/>
      <c r="H9" s="16"/>
      <c r="I9" s="4" t="s">
        <v>7</v>
      </c>
      <c r="J9" s="3"/>
      <c r="K9" s="180"/>
      <c r="L9" s="94"/>
    </row>
    <row r="10" spans="1:12" x14ac:dyDescent="0.25">
      <c r="A10" s="98"/>
      <c r="B10" s="4" t="s">
        <v>109</v>
      </c>
      <c r="C10" s="16"/>
      <c r="D10" s="16" t="s">
        <v>9</v>
      </c>
      <c r="E10" s="16"/>
      <c r="F10" s="4" t="s">
        <v>114</v>
      </c>
      <c r="G10" s="16"/>
      <c r="H10" s="16" t="s">
        <v>111</v>
      </c>
      <c r="I10" s="4" t="s">
        <v>122</v>
      </c>
      <c r="J10" s="97"/>
      <c r="K10" s="180"/>
      <c r="L10" s="94"/>
    </row>
    <row r="11" spans="1:12" x14ac:dyDescent="0.25">
      <c r="A11" s="98"/>
      <c r="B11" s="4" t="s">
        <v>110</v>
      </c>
      <c r="C11" s="16" t="s">
        <v>3</v>
      </c>
      <c r="D11" s="16" t="s">
        <v>113</v>
      </c>
      <c r="E11" s="16" t="s">
        <v>4</v>
      </c>
      <c r="F11" s="4" t="s">
        <v>115</v>
      </c>
      <c r="G11" s="16" t="s">
        <v>5</v>
      </c>
      <c r="H11" s="16" t="s">
        <v>119</v>
      </c>
      <c r="I11" s="4" t="s">
        <v>119</v>
      </c>
      <c r="J11" s="97" t="s">
        <v>6</v>
      </c>
      <c r="K11" s="180"/>
      <c r="L11" s="94"/>
    </row>
    <row r="12" spans="1:12" ht="15.75" thickBot="1" x14ac:dyDescent="0.3">
      <c r="A12" s="99" t="s">
        <v>52</v>
      </c>
      <c r="B12" s="20" t="s">
        <v>116</v>
      </c>
      <c r="C12" s="23">
        <v>0.4</v>
      </c>
      <c r="D12" s="19" t="s">
        <v>117</v>
      </c>
      <c r="E12" s="23">
        <v>0.45</v>
      </c>
      <c r="F12" s="21" t="s">
        <v>118</v>
      </c>
      <c r="G12" s="24">
        <v>0.1275</v>
      </c>
      <c r="H12" s="19" t="s">
        <v>120</v>
      </c>
      <c r="I12" s="20" t="s">
        <v>121</v>
      </c>
      <c r="J12" s="25">
        <v>2.2499999999999999E-2</v>
      </c>
      <c r="K12" s="215" t="s">
        <v>11</v>
      </c>
      <c r="L12" s="94"/>
    </row>
    <row r="13" spans="1:12" ht="15.75" thickTop="1" x14ac:dyDescent="0.25">
      <c r="A13" s="39" t="s">
        <v>12</v>
      </c>
      <c r="B13" s="54">
        <v>1.7163124437290262</v>
      </c>
      <c r="C13" s="7">
        <v>271034</v>
      </c>
      <c r="D13" s="54">
        <v>1.6938705891802186</v>
      </c>
      <c r="E13" s="7">
        <v>300927</v>
      </c>
      <c r="F13" s="54">
        <v>1.7044305730492617</v>
      </c>
      <c r="G13" s="7">
        <v>85794</v>
      </c>
      <c r="H13" s="54">
        <v>1.5203229165874831E-4</v>
      </c>
      <c r="I13" s="54">
        <v>1.0004968663884248</v>
      </c>
      <c r="J13" s="7">
        <v>8887</v>
      </c>
      <c r="K13" s="14">
        <v>666642</v>
      </c>
      <c r="L13" s="9"/>
    </row>
    <row r="14" spans="1:12" x14ac:dyDescent="0.25">
      <c r="A14" s="40" t="s">
        <v>13</v>
      </c>
      <c r="B14" s="54">
        <v>0.23577879027637574</v>
      </c>
      <c r="C14" s="7">
        <v>37233</v>
      </c>
      <c r="D14" s="54">
        <v>0.45312246847938381</v>
      </c>
      <c r="E14" s="7">
        <v>80500</v>
      </c>
      <c r="F14" s="54">
        <v>0.35084162146861192</v>
      </c>
      <c r="G14" s="7">
        <v>17660</v>
      </c>
      <c r="H14" s="54">
        <v>7.3859062137628974E-4</v>
      </c>
      <c r="I14" s="54">
        <v>4.8605305765535771</v>
      </c>
      <c r="J14" s="7">
        <v>43175</v>
      </c>
      <c r="K14" s="14">
        <v>178568</v>
      </c>
      <c r="L14" s="9"/>
    </row>
    <row r="15" spans="1:12" x14ac:dyDescent="0.25">
      <c r="A15" s="40" t="s">
        <v>14</v>
      </c>
      <c r="B15" s="54">
        <v>0.22284669740539656</v>
      </c>
      <c r="C15" s="7">
        <v>35191</v>
      </c>
      <c r="D15" s="54">
        <v>0.44694059141428177</v>
      </c>
      <c r="E15" s="7">
        <v>79402</v>
      </c>
      <c r="F15" s="54">
        <v>0.34148449397324998</v>
      </c>
      <c r="G15" s="7">
        <v>17189</v>
      </c>
      <c r="H15" s="54">
        <v>7.588289751255862E-4</v>
      </c>
      <c r="I15" s="54">
        <v>4.9937155025065527</v>
      </c>
      <c r="J15" s="7">
        <v>44358</v>
      </c>
      <c r="K15" s="14">
        <v>176140</v>
      </c>
      <c r="L15" s="9"/>
    </row>
    <row r="16" spans="1:12" x14ac:dyDescent="0.25">
      <c r="A16" s="40" t="s">
        <v>15</v>
      </c>
      <c r="B16" s="54">
        <v>1.907347283987668</v>
      </c>
      <c r="C16" s="7">
        <v>301202</v>
      </c>
      <c r="D16" s="54">
        <v>1.8685889506863462</v>
      </c>
      <c r="E16" s="7">
        <v>331967</v>
      </c>
      <c r="F16" s="54">
        <v>1.8868289997168128</v>
      </c>
      <c r="G16" s="7">
        <v>94975</v>
      </c>
      <c r="H16" s="54">
        <v>1.3733547210441891E-4</v>
      </c>
      <c r="I16" s="54">
        <v>0.90377976931941828</v>
      </c>
      <c r="J16" s="7">
        <v>8028</v>
      </c>
      <c r="K16" s="14">
        <v>736172</v>
      </c>
      <c r="L16" s="9"/>
    </row>
    <row r="17" spans="1:12" x14ac:dyDescent="0.25">
      <c r="A17" s="40" t="s">
        <v>16</v>
      </c>
      <c r="B17" s="54">
        <v>37.579297738247888</v>
      </c>
      <c r="C17" s="7">
        <v>5934400</v>
      </c>
      <c r="D17" s="54">
        <v>35.79547773970328</v>
      </c>
      <c r="E17" s="7">
        <v>6359293</v>
      </c>
      <c r="F17" s="54">
        <v>36.634921270649038</v>
      </c>
      <c r="G17" s="7">
        <v>1844054</v>
      </c>
      <c r="H17" s="54">
        <v>7.0732628048868044E-6</v>
      </c>
      <c r="I17" s="54">
        <v>4.6547856341701298E-2</v>
      </c>
      <c r="J17" s="7">
        <v>415</v>
      </c>
      <c r="K17" s="14">
        <v>14138159</v>
      </c>
      <c r="L17" s="9"/>
    </row>
    <row r="18" spans="1:12" x14ac:dyDescent="0.25">
      <c r="A18" s="40" t="s">
        <v>17</v>
      </c>
      <c r="B18" s="54">
        <v>0.54773142716830814</v>
      </c>
      <c r="C18" s="7">
        <v>86496</v>
      </c>
      <c r="D18" s="54">
        <v>0.65621403819307744</v>
      </c>
      <c r="E18" s="7">
        <v>116581</v>
      </c>
      <c r="F18" s="54">
        <v>0.60516477082025677</v>
      </c>
      <c r="G18" s="7">
        <v>30462</v>
      </c>
      <c r="H18" s="54">
        <v>4.2819400614030209E-4</v>
      </c>
      <c r="I18" s="54">
        <v>2.8178668931155761</v>
      </c>
      <c r="J18" s="7">
        <v>25030</v>
      </c>
      <c r="K18" s="14">
        <v>258569</v>
      </c>
      <c r="L18" s="9"/>
    </row>
    <row r="19" spans="1:12" x14ac:dyDescent="0.25">
      <c r="A19" s="40" t="s">
        <v>18</v>
      </c>
      <c r="B19" s="54">
        <v>20.339399230622323</v>
      </c>
      <c r="C19" s="7">
        <v>3211932</v>
      </c>
      <c r="D19" s="54">
        <v>19.343545150125831</v>
      </c>
      <c r="E19" s="7">
        <v>3436503</v>
      </c>
      <c r="F19" s="54">
        <v>19.812182783320484</v>
      </c>
      <c r="G19" s="7">
        <v>997265</v>
      </c>
      <c r="H19" s="54">
        <v>1.3079247158533553E-5</v>
      </c>
      <c r="I19" s="54">
        <v>8.6072147265955815E-2</v>
      </c>
      <c r="J19" s="7">
        <v>765</v>
      </c>
      <c r="K19" s="14">
        <v>7646465</v>
      </c>
      <c r="L19" s="9"/>
    </row>
    <row r="20" spans="1:12" x14ac:dyDescent="0.25">
      <c r="A20" s="40" t="s">
        <v>19</v>
      </c>
      <c r="B20" s="54">
        <v>2.0022917632935915</v>
      </c>
      <c r="C20" s="7">
        <v>316195</v>
      </c>
      <c r="D20" s="54">
        <v>1.9511595296919548</v>
      </c>
      <c r="E20" s="7">
        <v>346636</v>
      </c>
      <c r="F20" s="54">
        <v>1.9752210748019798</v>
      </c>
      <c r="G20" s="7">
        <v>99425</v>
      </c>
      <c r="H20" s="54">
        <v>1.3118952163052833E-4</v>
      </c>
      <c r="I20" s="54">
        <v>0.86333438680878671</v>
      </c>
      <c r="J20" s="7">
        <v>7669</v>
      </c>
      <c r="K20" s="14">
        <v>769925</v>
      </c>
      <c r="L20" s="9"/>
    </row>
    <row r="21" spans="1:12" x14ac:dyDescent="0.25">
      <c r="A21" s="40" t="s">
        <v>20</v>
      </c>
      <c r="B21" s="54">
        <v>0.53850980820123862</v>
      </c>
      <c r="C21" s="7">
        <v>85040</v>
      </c>
      <c r="D21" s="54">
        <v>0.64893858857440145</v>
      </c>
      <c r="E21" s="7">
        <v>115288</v>
      </c>
      <c r="F21" s="54">
        <v>0.5969728142964511</v>
      </c>
      <c r="G21" s="7">
        <v>30049</v>
      </c>
      <c r="H21" s="54">
        <v>4.3407110952916309E-4</v>
      </c>
      <c r="I21" s="54">
        <v>2.8565430418458373</v>
      </c>
      <c r="J21" s="7">
        <v>25374</v>
      </c>
      <c r="K21" s="14">
        <v>255751</v>
      </c>
      <c r="L21" s="9"/>
    </row>
    <row r="22" spans="1:12" x14ac:dyDescent="0.25">
      <c r="A22" s="40" t="s">
        <v>21</v>
      </c>
      <c r="B22" s="54">
        <v>0.20969634136359916</v>
      </c>
      <c r="C22" s="7">
        <v>33115</v>
      </c>
      <c r="D22" s="54">
        <v>0.4408227236798794</v>
      </c>
      <c r="E22" s="7">
        <v>78315</v>
      </c>
      <c r="F22" s="54">
        <v>0.33205882700897305</v>
      </c>
      <c r="G22" s="7">
        <v>16715</v>
      </c>
      <c r="H22" s="54">
        <v>7.8036599165008387E-4</v>
      </c>
      <c r="I22" s="54">
        <v>5.1354466920388502</v>
      </c>
      <c r="J22" s="7">
        <v>45617</v>
      </c>
      <c r="K22" s="14">
        <v>173762</v>
      </c>
      <c r="L22" s="9"/>
    </row>
    <row r="23" spans="1:12" x14ac:dyDescent="0.25">
      <c r="A23" s="40" t="s">
        <v>22</v>
      </c>
      <c r="B23" s="54">
        <v>0.25907838376122011</v>
      </c>
      <c r="C23" s="7">
        <v>40913</v>
      </c>
      <c r="D23" s="54">
        <v>0.46477903819539707</v>
      </c>
      <c r="E23" s="7">
        <v>82571</v>
      </c>
      <c r="F23" s="54">
        <v>0.36797946867428899</v>
      </c>
      <c r="G23" s="7">
        <v>18523</v>
      </c>
      <c r="H23" s="54">
        <v>7.0419063848965193E-4</v>
      </c>
      <c r="I23" s="54">
        <v>4.6341505443486479</v>
      </c>
      <c r="J23" s="7">
        <v>41164</v>
      </c>
      <c r="K23" s="14">
        <v>183171</v>
      </c>
      <c r="L23" s="9"/>
    </row>
    <row r="24" spans="1:12" x14ac:dyDescent="0.25">
      <c r="A24" s="40" t="s">
        <v>23</v>
      </c>
      <c r="B24" s="54">
        <v>8.9113033039587481</v>
      </c>
      <c r="C24" s="7">
        <v>1407244</v>
      </c>
      <c r="D24" s="54">
        <v>8.4921594662648303</v>
      </c>
      <c r="E24" s="7">
        <v>1508686</v>
      </c>
      <c r="F24" s="54">
        <v>8.6894040692836292</v>
      </c>
      <c r="G24" s="7">
        <v>437390</v>
      </c>
      <c r="H24" s="54">
        <v>2.9821192131976667E-5</v>
      </c>
      <c r="I24" s="54">
        <v>0.19624784283972851</v>
      </c>
      <c r="J24" s="7">
        <v>1743</v>
      </c>
      <c r="K24" s="14">
        <v>3355063</v>
      </c>
      <c r="L24" s="9"/>
    </row>
    <row r="25" spans="1:12" x14ac:dyDescent="0.25">
      <c r="A25" s="40" t="s">
        <v>24</v>
      </c>
      <c r="B25" s="54">
        <v>1.4695659291190353</v>
      </c>
      <c r="C25" s="7">
        <v>232069</v>
      </c>
      <c r="D25" s="54">
        <v>1.4587462849632051</v>
      </c>
      <c r="E25" s="7">
        <v>259156</v>
      </c>
      <c r="F25" s="54">
        <v>1.4638391572959057</v>
      </c>
      <c r="G25" s="7">
        <v>73684</v>
      </c>
      <c r="H25" s="54">
        <v>1.7701966157381103E-4</v>
      </c>
      <c r="I25" s="54">
        <v>1.1649342041838924</v>
      </c>
      <c r="J25" s="7">
        <v>10348</v>
      </c>
      <c r="K25" s="14">
        <v>575257</v>
      </c>
      <c r="L25" s="9"/>
    </row>
    <row r="26" spans="1:12" x14ac:dyDescent="0.25">
      <c r="A26" s="40" t="s">
        <v>25</v>
      </c>
      <c r="B26" s="54">
        <v>2.6509699069653236</v>
      </c>
      <c r="C26" s="7">
        <v>418633</v>
      </c>
      <c r="D26" s="54">
        <v>2.5294769193893498</v>
      </c>
      <c r="E26" s="7">
        <v>449378</v>
      </c>
      <c r="F26" s="54">
        <v>2.5866527370626016</v>
      </c>
      <c r="G26" s="7">
        <v>130202</v>
      </c>
      <c r="H26" s="54">
        <v>1.0017901990857664E-4</v>
      </c>
      <c r="I26" s="54">
        <v>0.65925991381731008</v>
      </c>
      <c r="J26" s="7">
        <v>5856</v>
      </c>
      <c r="K26" s="14">
        <v>1004069</v>
      </c>
      <c r="L26" s="9"/>
    </row>
    <row r="27" spans="1:12" x14ac:dyDescent="0.25">
      <c r="A27" s="40" t="s">
        <v>26</v>
      </c>
      <c r="B27" s="54">
        <v>0.70357133113251302</v>
      </c>
      <c r="C27" s="7">
        <v>111106</v>
      </c>
      <c r="D27" s="54">
        <v>0.78044677881480662</v>
      </c>
      <c r="E27" s="7">
        <v>138651</v>
      </c>
      <c r="F27" s="54">
        <v>0.74427009294875779</v>
      </c>
      <c r="G27" s="7">
        <v>37464</v>
      </c>
      <c r="H27" s="54">
        <v>3.4816395737080505E-4</v>
      </c>
      <c r="I27" s="54">
        <v>2.2912036945464243</v>
      </c>
      <c r="J27" s="7">
        <v>20352</v>
      </c>
      <c r="K27" s="14">
        <v>307573</v>
      </c>
      <c r="L27" s="9"/>
    </row>
    <row r="28" spans="1:12" x14ac:dyDescent="0.25">
      <c r="A28" s="40" t="s">
        <v>27</v>
      </c>
      <c r="B28" s="54">
        <v>1.04002400894879</v>
      </c>
      <c r="C28" s="7">
        <v>164237</v>
      </c>
      <c r="D28" s="54">
        <v>1.0723535645610616</v>
      </c>
      <c r="E28" s="7">
        <v>190510</v>
      </c>
      <c r="F28" s="54">
        <v>1.0571378686615109</v>
      </c>
      <c r="G28" s="7">
        <v>53212</v>
      </c>
      <c r="H28" s="54">
        <v>2.4512267164102276E-4</v>
      </c>
      <c r="I28" s="54">
        <v>1.6131077298241208</v>
      </c>
      <c r="J28" s="7">
        <v>14329</v>
      </c>
      <c r="K28" s="14">
        <v>422288</v>
      </c>
      <c r="L28" s="9"/>
    </row>
    <row r="29" spans="1:12" x14ac:dyDescent="0.25">
      <c r="A29" s="40" t="s">
        <v>28</v>
      </c>
      <c r="B29" s="54">
        <v>0.43669003901454179</v>
      </c>
      <c r="C29" s="7">
        <v>68961</v>
      </c>
      <c r="D29" s="54">
        <v>0.57689327579199079</v>
      </c>
      <c r="E29" s="7">
        <v>102489</v>
      </c>
      <c r="F29" s="54">
        <v>0.51091704110821523</v>
      </c>
      <c r="G29" s="7">
        <v>25718</v>
      </c>
      <c r="H29" s="54">
        <v>5.0718169276961771E-4</v>
      </c>
      <c r="I29" s="54">
        <v>3.3376704959796637</v>
      </c>
      <c r="J29" s="7">
        <v>29648</v>
      </c>
      <c r="K29" s="14">
        <v>226816</v>
      </c>
      <c r="L29" s="9"/>
    </row>
    <row r="30" spans="1:12" x14ac:dyDescent="0.25">
      <c r="A30" s="40" t="s">
        <v>29</v>
      </c>
      <c r="B30" s="54">
        <v>0.56661119144408367</v>
      </c>
      <c r="C30" s="7">
        <v>89477</v>
      </c>
      <c r="D30" s="54">
        <v>0.67285446518483816</v>
      </c>
      <c r="E30" s="7">
        <v>119537</v>
      </c>
      <c r="F30" s="54">
        <v>0.62285689373107322</v>
      </c>
      <c r="G30" s="7">
        <v>31352</v>
      </c>
      <c r="H30" s="54">
        <v>4.1603221753492594E-4</v>
      </c>
      <c r="I30" s="54">
        <v>2.7378323737605093</v>
      </c>
      <c r="J30" s="7">
        <v>24320</v>
      </c>
      <c r="K30" s="14">
        <v>264686</v>
      </c>
      <c r="L30" s="9"/>
    </row>
    <row r="31" spans="1:12" x14ac:dyDescent="0.25">
      <c r="A31" s="40" t="s">
        <v>30</v>
      </c>
      <c r="B31" s="54">
        <v>0.26868196327722155</v>
      </c>
      <c r="C31" s="7">
        <v>42429</v>
      </c>
      <c r="D31" s="54">
        <v>0.46998594945632843</v>
      </c>
      <c r="E31" s="7">
        <v>83496</v>
      </c>
      <c r="F31" s="54">
        <v>0.37525359231001465</v>
      </c>
      <c r="G31" s="7">
        <v>18889</v>
      </c>
      <c r="H31" s="54">
        <v>6.9054096979573798E-4</v>
      </c>
      <c r="I31" s="54">
        <v>4.5443245566818016</v>
      </c>
      <c r="J31" s="7">
        <v>40366</v>
      </c>
      <c r="K31" s="14">
        <v>185180</v>
      </c>
      <c r="L31" s="9"/>
    </row>
    <row r="32" spans="1:12" x14ac:dyDescent="0.25">
      <c r="A32" s="40" t="s">
        <v>31</v>
      </c>
      <c r="B32" s="54">
        <v>0.69058467246882926</v>
      </c>
      <c r="C32" s="7">
        <v>109055</v>
      </c>
      <c r="D32" s="54">
        <v>0.76872382596728051</v>
      </c>
      <c r="E32" s="7">
        <v>136569</v>
      </c>
      <c r="F32" s="54">
        <v>0.7319538483824104</v>
      </c>
      <c r="G32" s="7">
        <v>36844</v>
      </c>
      <c r="H32" s="54">
        <v>3.5402240253763257E-4</v>
      </c>
      <c r="I32" s="54">
        <v>2.3297570569102288</v>
      </c>
      <c r="J32" s="7">
        <v>20695</v>
      </c>
      <c r="K32" s="14">
        <v>303163</v>
      </c>
      <c r="L32" s="9"/>
    </row>
    <row r="33" spans="1:12" x14ac:dyDescent="0.25">
      <c r="A33" s="40" t="s">
        <v>32</v>
      </c>
      <c r="B33" s="54">
        <v>0.60666248328922601</v>
      </c>
      <c r="C33" s="7">
        <v>95802</v>
      </c>
      <c r="D33" s="54">
        <v>0.7013614391505093</v>
      </c>
      <c r="E33" s="7">
        <v>124601</v>
      </c>
      <c r="F33" s="54">
        <v>0.65679585075167091</v>
      </c>
      <c r="G33" s="7">
        <v>33060</v>
      </c>
      <c r="H33" s="54">
        <v>3.9453490253015227E-4</v>
      </c>
      <c r="I33" s="54">
        <v>2.5963624527103302</v>
      </c>
      <c r="J33" s="7">
        <v>23063</v>
      </c>
      <c r="K33" s="14">
        <v>276526</v>
      </c>
      <c r="L33" s="9"/>
    </row>
    <row r="34" spans="1:12" x14ac:dyDescent="0.25">
      <c r="A34" s="40" t="s">
        <v>33</v>
      </c>
      <c r="B34" s="54">
        <v>1.3981393064687746</v>
      </c>
      <c r="C34" s="7">
        <v>220790</v>
      </c>
      <c r="D34" s="54">
        <v>1.3937496613533678</v>
      </c>
      <c r="E34" s="7">
        <v>247608</v>
      </c>
      <c r="F34" s="54">
        <v>1.3958152243861524</v>
      </c>
      <c r="G34" s="7">
        <v>70260</v>
      </c>
      <c r="H34" s="54">
        <v>1.8564655124401756E-4</v>
      </c>
      <c r="I34" s="54">
        <v>1.2217061964202121</v>
      </c>
      <c r="J34" s="7">
        <v>10852</v>
      </c>
      <c r="K34" s="14">
        <v>549510</v>
      </c>
      <c r="L34" s="9"/>
    </row>
    <row r="35" spans="1:12" x14ac:dyDescent="0.25">
      <c r="A35" s="40" t="s">
        <v>34</v>
      </c>
      <c r="B35" s="54">
        <v>2.7975336261697543</v>
      </c>
      <c r="C35" s="7">
        <v>441777</v>
      </c>
      <c r="D35" s="54">
        <v>2.7026660950698682</v>
      </c>
      <c r="E35" s="7">
        <v>480146</v>
      </c>
      <c r="F35" s="54">
        <v>2.7473092521995284</v>
      </c>
      <c r="G35" s="7">
        <v>138288</v>
      </c>
      <c r="H35" s="54">
        <v>9.43208474539502E-5</v>
      </c>
      <c r="I35" s="54">
        <v>0.62070834612291181</v>
      </c>
      <c r="J35" s="7">
        <v>5514</v>
      </c>
      <c r="K35" s="14">
        <v>1065725</v>
      </c>
      <c r="L35" s="9"/>
    </row>
    <row r="36" spans="1:12" x14ac:dyDescent="0.25">
      <c r="A36" s="40" t="s">
        <v>35</v>
      </c>
      <c r="B36" s="54">
        <v>0.69942433088696687</v>
      </c>
      <c r="C36" s="7">
        <v>110451</v>
      </c>
      <c r="D36" s="54">
        <v>0.77867238352975665</v>
      </c>
      <c r="E36" s="7">
        <v>138336</v>
      </c>
      <c r="F36" s="54">
        <v>0.74137951534668733</v>
      </c>
      <c r="G36" s="7">
        <v>37318</v>
      </c>
      <c r="H36" s="54">
        <v>3.4952202862585413E-4</v>
      </c>
      <c r="I36" s="54">
        <v>2.3001409145289959</v>
      </c>
      <c r="J36" s="7">
        <v>20432</v>
      </c>
      <c r="K36" s="14">
        <v>306537</v>
      </c>
      <c r="L36" s="9"/>
    </row>
    <row r="37" spans="1:12" x14ac:dyDescent="0.25">
      <c r="A37" s="40" t="s">
        <v>36</v>
      </c>
      <c r="B37" s="54">
        <v>0.15480315390281832</v>
      </c>
      <c r="C37" s="7">
        <v>24446</v>
      </c>
      <c r="D37" s="54">
        <v>0.41888155782662362</v>
      </c>
      <c r="E37" s="7">
        <v>74417</v>
      </c>
      <c r="F37" s="54">
        <v>0.29460945718916004</v>
      </c>
      <c r="G37" s="7">
        <v>14829</v>
      </c>
      <c r="H37" s="54">
        <v>8.7956936283995358E-4</v>
      </c>
      <c r="I37" s="54">
        <v>5.7882860390468851</v>
      </c>
      <c r="J37" s="7">
        <v>51416</v>
      </c>
      <c r="K37" s="14">
        <v>165108</v>
      </c>
      <c r="L37" s="9"/>
    </row>
    <row r="38" spans="1:12" x14ac:dyDescent="0.25">
      <c r="A38" s="40" t="s">
        <v>37</v>
      </c>
      <c r="B38" s="54">
        <v>0.94578888494802615</v>
      </c>
      <c r="C38" s="7">
        <v>149356</v>
      </c>
      <c r="D38" s="54">
        <v>0.99402563393868704</v>
      </c>
      <c r="E38" s="7">
        <v>176595</v>
      </c>
      <c r="F38" s="54">
        <v>0.97132645357984182</v>
      </c>
      <c r="G38" s="7">
        <v>48893</v>
      </c>
      <c r="H38" s="54">
        <v>2.6677764616747234E-4</v>
      </c>
      <c r="I38" s="54">
        <v>1.7556151795181953</v>
      </c>
      <c r="J38" s="7">
        <v>15595</v>
      </c>
      <c r="K38" s="14">
        <v>390439</v>
      </c>
      <c r="L38" s="9"/>
    </row>
    <row r="39" spans="1:12" x14ac:dyDescent="0.25">
      <c r="A39" s="40" t="s">
        <v>38</v>
      </c>
      <c r="B39" s="54">
        <v>0.28652497749161049</v>
      </c>
      <c r="C39" s="7">
        <v>45247</v>
      </c>
      <c r="D39" s="54">
        <v>0.47962503835489489</v>
      </c>
      <c r="E39" s="7">
        <v>85208</v>
      </c>
      <c r="F39" s="54">
        <v>0.38875288770937433</v>
      </c>
      <c r="G39" s="7">
        <v>19568</v>
      </c>
      <c r="H39" s="54">
        <v>6.6656446011611548E-4</v>
      </c>
      <c r="I39" s="54">
        <v>4.3865395062844925</v>
      </c>
      <c r="J39" s="7">
        <v>38965</v>
      </c>
      <c r="K39" s="14">
        <v>188988</v>
      </c>
      <c r="L39" s="9"/>
    </row>
    <row r="40" spans="1:12" x14ac:dyDescent="0.25">
      <c r="A40" s="40" t="s">
        <v>39</v>
      </c>
      <c r="B40" s="54">
        <v>0.65549886775980137</v>
      </c>
      <c r="C40" s="7">
        <v>103514</v>
      </c>
      <c r="D40" s="54">
        <v>0.74261264170654873</v>
      </c>
      <c r="E40" s="7">
        <v>131930</v>
      </c>
      <c r="F40" s="54">
        <v>0.70161768344521813</v>
      </c>
      <c r="G40" s="7">
        <v>35317</v>
      </c>
      <c r="H40" s="54">
        <v>3.6932940859281805E-4</v>
      </c>
      <c r="I40" s="54">
        <v>2.4304896803871996</v>
      </c>
      <c r="J40" s="7">
        <v>21590</v>
      </c>
      <c r="K40" s="14">
        <v>292351</v>
      </c>
      <c r="L40" s="9"/>
    </row>
    <row r="41" spans="1:12" x14ac:dyDescent="0.25">
      <c r="A41" s="40" t="s">
        <v>40</v>
      </c>
      <c r="B41" s="54">
        <v>0.11475186205767605</v>
      </c>
      <c r="C41" s="7">
        <v>18121</v>
      </c>
      <c r="D41" s="54">
        <v>0.40617939132083997</v>
      </c>
      <c r="E41" s="7">
        <v>72160</v>
      </c>
      <c r="F41" s="54">
        <v>0.26903529535311044</v>
      </c>
      <c r="G41" s="7">
        <v>13542</v>
      </c>
      <c r="H41" s="54">
        <v>9.631777159203644E-4</v>
      </c>
      <c r="I41" s="54">
        <v>6.3384974076198768</v>
      </c>
      <c r="J41" s="7">
        <v>56304</v>
      </c>
      <c r="K41" s="14">
        <v>160127</v>
      </c>
      <c r="L41" s="9"/>
    </row>
    <row r="42" spans="1:12" x14ac:dyDescent="0.25">
      <c r="A42" s="40" t="s">
        <v>41</v>
      </c>
      <c r="B42" s="54">
        <v>8.910593948653589E-2</v>
      </c>
      <c r="C42" s="7">
        <v>14071</v>
      </c>
      <c r="D42" s="54">
        <v>0.39972077905567321</v>
      </c>
      <c r="E42" s="7">
        <v>71013</v>
      </c>
      <c r="F42" s="54">
        <v>0.25354835535521369</v>
      </c>
      <c r="G42" s="7">
        <v>12763</v>
      </c>
      <c r="H42" s="54">
        <v>1.0220037405336904E-3</v>
      </c>
      <c r="I42" s="54">
        <v>6.7256207788825257</v>
      </c>
      <c r="J42" s="7">
        <v>59742</v>
      </c>
      <c r="K42" s="14">
        <v>157589</v>
      </c>
      <c r="L42" s="9"/>
    </row>
    <row r="43" spans="1:12" x14ac:dyDescent="0.25">
      <c r="A43" s="40" t="s">
        <v>42</v>
      </c>
      <c r="B43" s="54">
        <v>0.36706408752353148</v>
      </c>
      <c r="C43" s="7">
        <v>57966</v>
      </c>
      <c r="D43" s="54">
        <v>0.52806036166674475</v>
      </c>
      <c r="E43" s="7">
        <v>93813</v>
      </c>
      <c r="F43" s="54">
        <v>0.45229791532437336</v>
      </c>
      <c r="G43" s="7">
        <v>22767</v>
      </c>
      <c r="H43" s="54">
        <v>5.7291487630767822E-4</v>
      </c>
      <c r="I43" s="54">
        <v>3.7702486241524786</v>
      </c>
      <c r="J43" s="7">
        <v>33490</v>
      </c>
      <c r="K43" s="14">
        <v>208036</v>
      </c>
      <c r="L43" s="9"/>
    </row>
    <row r="44" spans="1:12" x14ac:dyDescent="0.25">
      <c r="A44" s="40" t="s">
        <v>43</v>
      </c>
      <c r="B44" s="54">
        <v>2.6850189616129647</v>
      </c>
      <c r="C44" s="7">
        <v>424009</v>
      </c>
      <c r="D44" s="54">
        <v>2.5954036981073054</v>
      </c>
      <c r="E44" s="7">
        <v>461090</v>
      </c>
      <c r="F44" s="54">
        <v>2.6375745824895902</v>
      </c>
      <c r="G44" s="7">
        <v>132765</v>
      </c>
      <c r="H44" s="54">
        <v>9.8244952174357281E-5</v>
      </c>
      <c r="I44" s="54">
        <v>0.64653216574249461</v>
      </c>
      <c r="J44" s="7">
        <v>5743</v>
      </c>
      <c r="K44" s="14">
        <v>1023607</v>
      </c>
      <c r="L44" s="9"/>
    </row>
    <row r="45" spans="1:12" x14ac:dyDescent="0.25">
      <c r="A45" s="40" t="s">
        <v>44</v>
      </c>
      <c r="B45" s="54">
        <v>0.37743158813739669</v>
      </c>
      <c r="C45" s="7">
        <v>59603</v>
      </c>
      <c r="D45" s="54">
        <v>0.53371129861662858</v>
      </c>
      <c r="E45" s="7">
        <v>94817</v>
      </c>
      <c r="F45" s="54">
        <v>0.46016803434196907</v>
      </c>
      <c r="G45" s="7">
        <v>23163</v>
      </c>
      <c r="H45" s="54">
        <v>5.631169650248053E-4</v>
      </c>
      <c r="I45" s="54">
        <v>3.7057703516176579</v>
      </c>
      <c r="J45" s="7">
        <v>32918</v>
      </c>
      <c r="K45" s="14">
        <v>210501</v>
      </c>
      <c r="L45" s="9"/>
    </row>
    <row r="46" spans="1:12" x14ac:dyDescent="0.25">
      <c r="A46" s="40" t="s">
        <v>45</v>
      </c>
      <c r="B46" s="54">
        <v>1.4350803481297576</v>
      </c>
      <c r="C46" s="7">
        <v>226623</v>
      </c>
      <c r="D46" s="54">
        <v>1.4304675706862555</v>
      </c>
      <c r="E46" s="7">
        <v>254132</v>
      </c>
      <c r="F46" s="54">
        <v>1.4326387990550016</v>
      </c>
      <c r="G46" s="7">
        <v>72113</v>
      </c>
      <c r="H46" s="54">
        <v>1.8087500090437501E-4</v>
      </c>
      <c r="I46" s="54">
        <v>1.1903054912769748</v>
      </c>
      <c r="J46" s="7">
        <v>10573</v>
      </c>
      <c r="K46" s="14">
        <v>563441</v>
      </c>
      <c r="L46" s="9"/>
    </row>
    <row r="47" spans="1:12" x14ac:dyDescent="0.25">
      <c r="A47" s="40" t="s">
        <v>46</v>
      </c>
      <c r="B47" s="54">
        <v>0.62084958939240997</v>
      </c>
      <c r="C47" s="7">
        <v>98043</v>
      </c>
      <c r="D47" s="54">
        <v>0.71239619799035003</v>
      </c>
      <c r="E47" s="7">
        <v>126562</v>
      </c>
      <c r="F47" s="54">
        <v>0.66931771372476345</v>
      </c>
      <c r="G47" s="7">
        <v>33691</v>
      </c>
      <c r="H47" s="54">
        <v>3.8715272400656611E-4</v>
      </c>
      <c r="I47" s="54">
        <v>2.5477816781960172</v>
      </c>
      <c r="J47" s="7">
        <v>22631</v>
      </c>
      <c r="K47" s="14">
        <v>280927</v>
      </c>
      <c r="L47" s="9"/>
    </row>
    <row r="48" spans="1:12" x14ac:dyDescent="0.25">
      <c r="A48" s="40" t="s">
        <v>47</v>
      </c>
      <c r="B48" s="54">
        <v>1.1536845551523749</v>
      </c>
      <c r="C48" s="7">
        <v>182186</v>
      </c>
      <c r="D48" s="54">
        <v>1.1781987191468895</v>
      </c>
      <c r="E48" s="7">
        <v>209314</v>
      </c>
      <c r="F48" s="54">
        <v>1.1666609600108853</v>
      </c>
      <c r="G48" s="7">
        <v>58725</v>
      </c>
      <c r="H48" s="54">
        <v>2.2211116663890278E-4</v>
      </c>
      <c r="I48" s="54">
        <v>1.4616731997363952</v>
      </c>
      <c r="J48" s="7">
        <v>12984</v>
      </c>
      <c r="K48" s="14">
        <v>463209</v>
      </c>
      <c r="L48" s="9"/>
    </row>
    <row r="49" spans="1:12" x14ac:dyDescent="0.25">
      <c r="A49" s="40" t="s">
        <v>48</v>
      </c>
      <c r="B49" s="54">
        <v>0.50855318800643878</v>
      </c>
      <c r="C49" s="7">
        <v>80309</v>
      </c>
      <c r="D49" s="54">
        <v>0.62624563583904369</v>
      </c>
      <c r="E49" s="7">
        <v>111257</v>
      </c>
      <c r="F49" s="54">
        <v>0.5708622566167183</v>
      </c>
      <c r="G49" s="7">
        <v>28735</v>
      </c>
      <c r="H49" s="54">
        <v>4.5392440342985281E-4</v>
      </c>
      <c r="I49" s="54">
        <v>2.9871939589530618</v>
      </c>
      <c r="J49" s="7">
        <v>26535</v>
      </c>
      <c r="K49" s="14">
        <v>246836</v>
      </c>
      <c r="L49" s="9"/>
    </row>
    <row r="50" spans="1:12" x14ac:dyDescent="0.25">
      <c r="A50" s="40" t="s">
        <v>49</v>
      </c>
      <c r="B50" s="54">
        <v>1.2809865495320985</v>
      </c>
      <c r="C50" s="7">
        <v>202289</v>
      </c>
      <c r="D50" s="54">
        <v>1.2822477394296938</v>
      </c>
      <c r="E50" s="7">
        <v>227799</v>
      </c>
      <c r="F50" s="54">
        <v>1.2816523089889187</v>
      </c>
      <c r="G50" s="7">
        <v>64513</v>
      </c>
      <c r="H50" s="54">
        <v>2.0218317391190071E-4</v>
      </c>
      <c r="I50" s="54">
        <v>1.3305307032361813</v>
      </c>
      <c r="J50" s="7">
        <v>11819</v>
      </c>
      <c r="K50" s="14">
        <v>506420</v>
      </c>
      <c r="L50" s="9"/>
    </row>
    <row r="51" spans="1:12" ht="15.75" thickBot="1" x14ac:dyDescent="0.3">
      <c r="A51" s="41" t="s">
        <v>50</v>
      </c>
      <c r="B51" s="54">
        <v>1.5268054456661118</v>
      </c>
      <c r="C51" s="7">
        <v>241108</v>
      </c>
      <c r="D51" s="54">
        <v>1.5106742188925759</v>
      </c>
      <c r="E51" s="7">
        <v>268381</v>
      </c>
      <c r="F51" s="54">
        <v>1.5182654555682911</v>
      </c>
      <c r="G51" s="7">
        <v>76423</v>
      </c>
      <c r="H51" s="54">
        <v>1.706740944032551E-4</v>
      </c>
      <c r="I51" s="54">
        <v>1.1231751804901051</v>
      </c>
      <c r="J51" s="7">
        <v>9977</v>
      </c>
      <c r="K51" s="14">
        <v>595889</v>
      </c>
      <c r="L51" s="9"/>
    </row>
    <row r="52" spans="1:12" ht="16.5" thickTop="1" thickBot="1" x14ac:dyDescent="0.3">
      <c r="A52" s="224" t="s">
        <v>51</v>
      </c>
      <c r="B52" s="54">
        <v>100</v>
      </c>
      <c r="C52" s="7">
        <v>15791673</v>
      </c>
      <c r="D52" s="54">
        <v>99.999999999999986</v>
      </c>
      <c r="E52" s="7">
        <v>17765634</v>
      </c>
      <c r="F52" s="54">
        <v>100.00000000000003</v>
      </c>
      <c r="G52" s="7">
        <v>5033599</v>
      </c>
      <c r="H52" s="54">
        <v>1.5195678943758381E-2</v>
      </c>
      <c r="I52" s="54">
        <v>100</v>
      </c>
      <c r="J52" s="7">
        <v>888282</v>
      </c>
      <c r="K52" s="14">
        <v>39479185</v>
      </c>
      <c r="L52" s="9"/>
    </row>
    <row r="53" spans="1:12" ht="15.75" thickTop="1" x14ac:dyDescent="0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</row>
  </sheetData>
  <mergeCells count="4">
    <mergeCell ref="A2:K2"/>
    <mergeCell ref="A3:K3"/>
    <mergeCell ref="A4:K4"/>
    <mergeCell ref="A5:K5"/>
  </mergeCells>
  <pageMargins left="0.28999999999999998" right="0.24" top="0.27" bottom="0.36" header="0.17" footer="0.31496062992125984"/>
  <pageSetup scale="73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A1:K56"/>
  <sheetViews>
    <sheetView workbookViewId="0"/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9" bestFit="1" customWidth="1"/>
    <col min="4" max="4" width="11.140625" bestFit="1" customWidth="1"/>
    <col min="5" max="5" width="9" bestFit="1" customWidth="1"/>
    <col min="6" max="6" width="12.140625" bestFit="1" customWidth="1"/>
    <col min="7" max="7" width="8.5703125" bestFit="1" customWidth="1"/>
    <col min="8" max="8" width="12.5703125" bestFit="1" customWidth="1"/>
    <col min="9" max="9" width="15.85546875" bestFit="1" customWidth="1"/>
    <col min="10" max="10" width="8.5703125" bestFit="1" customWidth="1"/>
    <col min="11" max="11" width="9" bestFit="1" customWidth="1"/>
    <col min="12" max="12" width="2.28515625" customWidth="1"/>
    <col min="253" max="253" width="26.5703125" customWidth="1"/>
    <col min="255" max="255" width="11.28515625" customWidth="1"/>
    <col min="258" max="258" width="13.85546875" customWidth="1"/>
    <col min="259" max="259" width="15.28515625" customWidth="1"/>
    <col min="260" max="260" width="12.85546875" customWidth="1"/>
    <col min="261" max="261" width="13.5703125" customWidth="1"/>
    <col min="263" max="263" width="16.28515625" customWidth="1"/>
    <col min="264" max="264" width="12.28515625" customWidth="1"/>
    <col min="265" max="265" width="14" customWidth="1"/>
    <col min="266" max="266" width="2.28515625" customWidth="1"/>
    <col min="267" max="267" width="12.5703125" bestFit="1" customWidth="1"/>
    <col min="509" max="509" width="26.5703125" customWidth="1"/>
    <col min="511" max="511" width="11.28515625" customWidth="1"/>
    <col min="514" max="514" width="13.85546875" customWidth="1"/>
    <col min="515" max="515" width="15.28515625" customWidth="1"/>
    <col min="516" max="516" width="12.85546875" customWidth="1"/>
    <col min="517" max="517" width="13.5703125" customWidth="1"/>
    <col min="519" max="519" width="16.28515625" customWidth="1"/>
    <col min="520" max="520" width="12.28515625" customWidth="1"/>
    <col min="521" max="521" width="14" customWidth="1"/>
    <col min="522" max="522" width="2.28515625" customWidth="1"/>
    <col min="523" max="523" width="12.5703125" bestFit="1" customWidth="1"/>
    <col min="765" max="765" width="26.5703125" customWidth="1"/>
    <col min="767" max="767" width="11.28515625" customWidth="1"/>
    <col min="770" max="770" width="13.85546875" customWidth="1"/>
    <col min="771" max="771" width="15.28515625" customWidth="1"/>
    <col min="772" max="772" width="12.85546875" customWidth="1"/>
    <col min="773" max="773" width="13.5703125" customWidth="1"/>
    <col min="775" max="775" width="16.28515625" customWidth="1"/>
    <col min="776" max="776" width="12.28515625" customWidth="1"/>
    <col min="777" max="777" width="14" customWidth="1"/>
    <col min="778" max="778" width="2.28515625" customWidth="1"/>
    <col min="779" max="779" width="12.5703125" bestFit="1" customWidth="1"/>
    <col min="1021" max="1021" width="26.5703125" customWidth="1"/>
    <col min="1023" max="1023" width="11.28515625" customWidth="1"/>
    <col min="1026" max="1026" width="13.85546875" customWidth="1"/>
    <col min="1027" max="1027" width="15.28515625" customWidth="1"/>
    <col min="1028" max="1028" width="12.85546875" customWidth="1"/>
    <col min="1029" max="1029" width="13.5703125" customWidth="1"/>
    <col min="1031" max="1031" width="16.28515625" customWidth="1"/>
    <col min="1032" max="1032" width="12.28515625" customWidth="1"/>
    <col min="1033" max="1033" width="14" customWidth="1"/>
    <col min="1034" max="1034" width="2.28515625" customWidth="1"/>
    <col min="1035" max="1035" width="12.5703125" bestFit="1" customWidth="1"/>
    <col min="1277" max="1277" width="26.5703125" customWidth="1"/>
    <col min="1279" max="1279" width="11.28515625" customWidth="1"/>
    <col min="1282" max="1282" width="13.85546875" customWidth="1"/>
    <col min="1283" max="1283" width="15.28515625" customWidth="1"/>
    <col min="1284" max="1284" width="12.85546875" customWidth="1"/>
    <col min="1285" max="1285" width="13.5703125" customWidth="1"/>
    <col min="1287" max="1287" width="16.28515625" customWidth="1"/>
    <col min="1288" max="1288" width="12.28515625" customWidth="1"/>
    <col min="1289" max="1289" width="14" customWidth="1"/>
    <col min="1290" max="1290" width="2.28515625" customWidth="1"/>
    <col min="1291" max="1291" width="12.5703125" bestFit="1" customWidth="1"/>
    <col min="1533" max="1533" width="26.5703125" customWidth="1"/>
    <col min="1535" max="1535" width="11.28515625" customWidth="1"/>
    <col min="1538" max="1538" width="13.85546875" customWidth="1"/>
    <col min="1539" max="1539" width="15.28515625" customWidth="1"/>
    <col min="1540" max="1540" width="12.85546875" customWidth="1"/>
    <col min="1541" max="1541" width="13.5703125" customWidth="1"/>
    <col min="1543" max="1543" width="16.28515625" customWidth="1"/>
    <col min="1544" max="1544" width="12.28515625" customWidth="1"/>
    <col min="1545" max="1545" width="14" customWidth="1"/>
    <col min="1546" max="1546" width="2.28515625" customWidth="1"/>
    <col min="1547" max="1547" width="12.5703125" bestFit="1" customWidth="1"/>
    <col min="1789" max="1789" width="26.5703125" customWidth="1"/>
    <col min="1791" max="1791" width="11.28515625" customWidth="1"/>
    <col min="1794" max="1794" width="13.85546875" customWidth="1"/>
    <col min="1795" max="1795" width="15.28515625" customWidth="1"/>
    <col min="1796" max="1796" width="12.85546875" customWidth="1"/>
    <col min="1797" max="1797" width="13.5703125" customWidth="1"/>
    <col min="1799" max="1799" width="16.28515625" customWidth="1"/>
    <col min="1800" max="1800" width="12.28515625" customWidth="1"/>
    <col min="1801" max="1801" width="14" customWidth="1"/>
    <col min="1802" max="1802" width="2.28515625" customWidth="1"/>
    <col min="1803" max="1803" width="12.5703125" bestFit="1" customWidth="1"/>
    <col min="2045" max="2045" width="26.5703125" customWidth="1"/>
    <col min="2047" max="2047" width="11.28515625" customWidth="1"/>
    <col min="2050" max="2050" width="13.85546875" customWidth="1"/>
    <col min="2051" max="2051" width="15.28515625" customWidth="1"/>
    <col min="2052" max="2052" width="12.85546875" customWidth="1"/>
    <col min="2053" max="2053" width="13.5703125" customWidth="1"/>
    <col min="2055" max="2055" width="16.28515625" customWidth="1"/>
    <col min="2056" max="2056" width="12.28515625" customWidth="1"/>
    <col min="2057" max="2057" width="14" customWidth="1"/>
    <col min="2058" max="2058" width="2.28515625" customWidth="1"/>
    <col min="2059" max="2059" width="12.5703125" bestFit="1" customWidth="1"/>
    <col min="2301" max="2301" width="26.5703125" customWidth="1"/>
    <col min="2303" max="2303" width="11.28515625" customWidth="1"/>
    <col min="2306" max="2306" width="13.85546875" customWidth="1"/>
    <col min="2307" max="2307" width="15.28515625" customWidth="1"/>
    <col min="2308" max="2308" width="12.85546875" customWidth="1"/>
    <col min="2309" max="2309" width="13.5703125" customWidth="1"/>
    <col min="2311" max="2311" width="16.28515625" customWidth="1"/>
    <col min="2312" max="2312" width="12.28515625" customWidth="1"/>
    <col min="2313" max="2313" width="14" customWidth="1"/>
    <col min="2314" max="2314" width="2.28515625" customWidth="1"/>
    <col min="2315" max="2315" width="12.5703125" bestFit="1" customWidth="1"/>
    <col min="2557" max="2557" width="26.5703125" customWidth="1"/>
    <col min="2559" max="2559" width="11.28515625" customWidth="1"/>
    <col min="2562" max="2562" width="13.85546875" customWidth="1"/>
    <col min="2563" max="2563" width="15.28515625" customWidth="1"/>
    <col min="2564" max="2564" width="12.85546875" customWidth="1"/>
    <col min="2565" max="2565" width="13.5703125" customWidth="1"/>
    <col min="2567" max="2567" width="16.28515625" customWidth="1"/>
    <col min="2568" max="2568" width="12.28515625" customWidth="1"/>
    <col min="2569" max="2569" width="14" customWidth="1"/>
    <col min="2570" max="2570" width="2.28515625" customWidth="1"/>
    <col min="2571" max="2571" width="12.5703125" bestFit="1" customWidth="1"/>
    <col min="2813" max="2813" width="26.5703125" customWidth="1"/>
    <col min="2815" max="2815" width="11.28515625" customWidth="1"/>
    <col min="2818" max="2818" width="13.85546875" customWidth="1"/>
    <col min="2819" max="2819" width="15.28515625" customWidth="1"/>
    <col min="2820" max="2820" width="12.85546875" customWidth="1"/>
    <col min="2821" max="2821" width="13.5703125" customWidth="1"/>
    <col min="2823" max="2823" width="16.28515625" customWidth="1"/>
    <col min="2824" max="2824" width="12.28515625" customWidth="1"/>
    <col min="2825" max="2825" width="14" customWidth="1"/>
    <col min="2826" max="2826" width="2.28515625" customWidth="1"/>
    <col min="2827" max="2827" width="12.5703125" bestFit="1" customWidth="1"/>
    <col min="3069" max="3069" width="26.5703125" customWidth="1"/>
    <col min="3071" max="3071" width="11.28515625" customWidth="1"/>
    <col min="3074" max="3074" width="13.85546875" customWidth="1"/>
    <col min="3075" max="3075" width="15.28515625" customWidth="1"/>
    <col min="3076" max="3076" width="12.85546875" customWidth="1"/>
    <col min="3077" max="3077" width="13.5703125" customWidth="1"/>
    <col min="3079" max="3079" width="16.28515625" customWidth="1"/>
    <col min="3080" max="3080" width="12.28515625" customWidth="1"/>
    <col min="3081" max="3081" width="14" customWidth="1"/>
    <col min="3082" max="3082" width="2.28515625" customWidth="1"/>
    <col min="3083" max="3083" width="12.5703125" bestFit="1" customWidth="1"/>
    <col min="3325" max="3325" width="26.5703125" customWidth="1"/>
    <col min="3327" max="3327" width="11.28515625" customWidth="1"/>
    <col min="3330" max="3330" width="13.85546875" customWidth="1"/>
    <col min="3331" max="3331" width="15.28515625" customWidth="1"/>
    <col min="3332" max="3332" width="12.85546875" customWidth="1"/>
    <col min="3333" max="3333" width="13.5703125" customWidth="1"/>
    <col min="3335" max="3335" width="16.28515625" customWidth="1"/>
    <col min="3336" max="3336" width="12.28515625" customWidth="1"/>
    <col min="3337" max="3337" width="14" customWidth="1"/>
    <col min="3338" max="3338" width="2.28515625" customWidth="1"/>
    <col min="3339" max="3339" width="12.5703125" bestFit="1" customWidth="1"/>
    <col min="3581" max="3581" width="26.5703125" customWidth="1"/>
    <col min="3583" max="3583" width="11.28515625" customWidth="1"/>
    <col min="3586" max="3586" width="13.85546875" customWidth="1"/>
    <col min="3587" max="3587" width="15.28515625" customWidth="1"/>
    <col min="3588" max="3588" width="12.85546875" customWidth="1"/>
    <col min="3589" max="3589" width="13.5703125" customWidth="1"/>
    <col min="3591" max="3591" width="16.28515625" customWidth="1"/>
    <col min="3592" max="3592" width="12.28515625" customWidth="1"/>
    <col min="3593" max="3593" width="14" customWidth="1"/>
    <col min="3594" max="3594" width="2.28515625" customWidth="1"/>
    <col min="3595" max="3595" width="12.5703125" bestFit="1" customWidth="1"/>
    <col min="3837" max="3837" width="26.5703125" customWidth="1"/>
    <col min="3839" max="3839" width="11.28515625" customWidth="1"/>
    <col min="3842" max="3842" width="13.85546875" customWidth="1"/>
    <col min="3843" max="3843" width="15.28515625" customWidth="1"/>
    <col min="3844" max="3844" width="12.85546875" customWidth="1"/>
    <col min="3845" max="3845" width="13.5703125" customWidth="1"/>
    <col min="3847" max="3847" width="16.28515625" customWidth="1"/>
    <col min="3848" max="3848" width="12.28515625" customWidth="1"/>
    <col min="3849" max="3849" width="14" customWidth="1"/>
    <col min="3850" max="3850" width="2.28515625" customWidth="1"/>
    <col min="3851" max="3851" width="12.5703125" bestFit="1" customWidth="1"/>
    <col min="4093" max="4093" width="26.5703125" customWidth="1"/>
    <col min="4095" max="4095" width="11.28515625" customWidth="1"/>
    <col min="4098" max="4098" width="13.85546875" customWidth="1"/>
    <col min="4099" max="4099" width="15.28515625" customWidth="1"/>
    <col min="4100" max="4100" width="12.85546875" customWidth="1"/>
    <col min="4101" max="4101" width="13.5703125" customWidth="1"/>
    <col min="4103" max="4103" width="16.28515625" customWidth="1"/>
    <col min="4104" max="4104" width="12.28515625" customWidth="1"/>
    <col min="4105" max="4105" width="14" customWidth="1"/>
    <col min="4106" max="4106" width="2.28515625" customWidth="1"/>
    <col min="4107" max="4107" width="12.5703125" bestFit="1" customWidth="1"/>
    <col min="4349" max="4349" width="26.5703125" customWidth="1"/>
    <col min="4351" max="4351" width="11.28515625" customWidth="1"/>
    <col min="4354" max="4354" width="13.85546875" customWidth="1"/>
    <col min="4355" max="4355" width="15.28515625" customWidth="1"/>
    <col min="4356" max="4356" width="12.85546875" customWidth="1"/>
    <col min="4357" max="4357" width="13.5703125" customWidth="1"/>
    <col min="4359" max="4359" width="16.28515625" customWidth="1"/>
    <col min="4360" max="4360" width="12.28515625" customWidth="1"/>
    <col min="4361" max="4361" width="14" customWidth="1"/>
    <col min="4362" max="4362" width="2.28515625" customWidth="1"/>
    <col min="4363" max="4363" width="12.5703125" bestFit="1" customWidth="1"/>
    <col min="4605" max="4605" width="26.5703125" customWidth="1"/>
    <col min="4607" max="4607" width="11.28515625" customWidth="1"/>
    <col min="4610" max="4610" width="13.85546875" customWidth="1"/>
    <col min="4611" max="4611" width="15.28515625" customWidth="1"/>
    <col min="4612" max="4612" width="12.85546875" customWidth="1"/>
    <col min="4613" max="4613" width="13.5703125" customWidth="1"/>
    <col min="4615" max="4615" width="16.28515625" customWidth="1"/>
    <col min="4616" max="4616" width="12.28515625" customWidth="1"/>
    <col min="4617" max="4617" width="14" customWidth="1"/>
    <col min="4618" max="4618" width="2.28515625" customWidth="1"/>
    <col min="4619" max="4619" width="12.5703125" bestFit="1" customWidth="1"/>
    <col min="4861" max="4861" width="26.5703125" customWidth="1"/>
    <col min="4863" max="4863" width="11.28515625" customWidth="1"/>
    <col min="4866" max="4866" width="13.85546875" customWidth="1"/>
    <col min="4867" max="4867" width="15.28515625" customWidth="1"/>
    <col min="4868" max="4868" width="12.85546875" customWidth="1"/>
    <col min="4869" max="4869" width="13.5703125" customWidth="1"/>
    <col min="4871" max="4871" width="16.28515625" customWidth="1"/>
    <col min="4872" max="4872" width="12.28515625" customWidth="1"/>
    <col min="4873" max="4873" width="14" customWidth="1"/>
    <col min="4874" max="4874" width="2.28515625" customWidth="1"/>
    <col min="4875" max="4875" width="12.5703125" bestFit="1" customWidth="1"/>
    <col min="5117" max="5117" width="26.5703125" customWidth="1"/>
    <col min="5119" max="5119" width="11.28515625" customWidth="1"/>
    <col min="5122" max="5122" width="13.85546875" customWidth="1"/>
    <col min="5123" max="5123" width="15.28515625" customWidth="1"/>
    <col min="5124" max="5124" width="12.85546875" customWidth="1"/>
    <col min="5125" max="5125" width="13.5703125" customWidth="1"/>
    <col min="5127" max="5127" width="16.28515625" customWidth="1"/>
    <col min="5128" max="5128" width="12.28515625" customWidth="1"/>
    <col min="5129" max="5129" width="14" customWidth="1"/>
    <col min="5130" max="5130" width="2.28515625" customWidth="1"/>
    <col min="5131" max="5131" width="12.5703125" bestFit="1" customWidth="1"/>
    <col min="5373" max="5373" width="26.5703125" customWidth="1"/>
    <col min="5375" max="5375" width="11.28515625" customWidth="1"/>
    <col min="5378" max="5378" width="13.85546875" customWidth="1"/>
    <col min="5379" max="5379" width="15.28515625" customWidth="1"/>
    <col min="5380" max="5380" width="12.85546875" customWidth="1"/>
    <col min="5381" max="5381" width="13.5703125" customWidth="1"/>
    <col min="5383" max="5383" width="16.28515625" customWidth="1"/>
    <col min="5384" max="5384" width="12.28515625" customWidth="1"/>
    <col min="5385" max="5385" width="14" customWidth="1"/>
    <col min="5386" max="5386" width="2.28515625" customWidth="1"/>
    <col min="5387" max="5387" width="12.5703125" bestFit="1" customWidth="1"/>
    <col min="5629" max="5629" width="26.5703125" customWidth="1"/>
    <col min="5631" max="5631" width="11.28515625" customWidth="1"/>
    <col min="5634" max="5634" width="13.85546875" customWidth="1"/>
    <col min="5635" max="5635" width="15.28515625" customWidth="1"/>
    <col min="5636" max="5636" width="12.85546875" customWidth="1"/>
    <col min="5637" max="5637" width="13.5703125" customWidth="1"/>
    <col min="5639" max="5639" width="16.28515625" customWidth="1"/>
    <col min="5640" max="5640" width="12.28515625" customWidth="1"/>
    <col min="5641" max="5641" width="14" customWidth="1"/>
    <col min="5642" max="5642" width="2.28515625" customWidth="1"/>
    <col min="5643" max="5643" width="12.5703125" bestFit="1" customWidth="1"/>
    <col min="5885" max="5885" width="26.5703125" customWidth="1"/>
    <col min="5887" max="5887" width="11.28515625" customWidth="1"/>
    <col min="5890" max="5890" width="13.85546875" customWidth="1"/>
    <col min="5891" max="5891" width="15.28515625" customWidth="1"/>
    <col min="5892" max="5892" width="12.85546875" customWidth="1"/>
    <col min="5893" max="5893" width="13.5703125" customWidth="1"/>
    <col min="5895" max="5895" width="16.28515625" customWidth="1"/>
    <col min="5896" max="5896" width="12.28515625" customWidth="1"/>
    <col min="5897" max="5897" width="14" customWidth="1"/>
    <col min="5898" max="5898" width="2.28515625" customWidth="1"/>
    <col min="5899" max="5899" width="12.5703125" bestFit="1" customWidth="1"/>
    <col min="6141" max="6141" width="26.5703125" customWidth="1"/>
    <col min="6143" max="6143" width="11.28515625" customWidth="1"/>
    <col min="6146" max="6146" width="13.85546875" customWidth="1"/>
    <col min="6147" max="6147" width="15.28515625" customWidth="1"/>
    <col min="6148" max="6148" width="12.85546875" customWidth="1"/>
    <col min="6149" max="6149" width="13.5703125" customWidth="1"/>
    <col min="6151" max="6151" width="16.28515625" customWidth="1"/>
    <col min="6152" max="6152" width="12.28515625" customWidth="1"/>
    <col min="6153" max="6153" width="14" customWidth="1"/>
    <col min="6154" max="6154" width="2.28515625" customWidth="1"/>
    <col min="6155" max="6155" width="12.5703125" bestFit="1" customWidth="1"/>
    <col min="6397" max="6397" width="26.5703125" customWidth="1"/>
    <col min="6399" max="6399" width="11.28515625" customWidth="1"/>
    <col min="6402" max="6402" width="13.85546875" customWidth="1"/>
    <col min="6403" max="6403" width="15.28515625" customWidth="1"/>
    <col min="6404" max="6404" width="12.85546875" customWidth="1"/>
    <col min="6405" max="6405" width="13.5703125" customWidth="1"/>
    <col min="6407" max="6407" width="16.28515625" customWidth="1"/>
    <col min="6408" max="6408" width="12.28515625" customWidth="1"/>
    <col min="6409" max="6409" width="14" customWidth="1"/>
    <col min="6410" max="6410" width="2.28515625" customWidth="1"/>
    <col min="6411" max="6411" width="12.5703125" bestFit="1" customWidth="1"/>
    <col min="6653" max="6653" width="26.5703125" customWidth="1"/>
    <col min="6655" max="6655" width="11.28515625" customWidth="1"/>
    <col min="6658" max="6658" width="13.85546875" customWidth="1"/>
    <col min="6659" max="6659" width="15.28515625" customWidth="1"/>
    <col min="6660" max="6660" width="12.85546875" customWidth="1"/>
    <col min="6661" max="6661" width="13.5703125" customWidth="1"/>
    <col min="6663" max="6663" width="16.28515625" customWidth="1"/>
    <col min="6664" max="6664" width="12.28515625" customWidth="1"/>
    <col min="6665" max="6665" width="14" customWidth="1"/>
    <col min="6666" max="6666" width="2.28515625" customWidth="1"/>
    <col min="6667" max="6667" width="12.5703125" bestFit="1" customWidth="1"/>
    <col min="6909" max="6909" width="26.5703125" customWidth="1"/>
    <col min="6911" max="6911" width="11.28515625" customWidth="1"/>
    <col min="6914" max="6914" width="13.85546875" customWidth="1"/>
    <col min="6915" max="6915" width="15.28515625" customWidth="1"/>
    <col min="6916" max="6916" width="12.85546875" customWidth="1"/>
    <col min="6917" max="6917" width="13.5703125" customWidth="1"/>
    <col min="6919" max="6919" width="16.28515625" customWidth="1"/>
    <col min="6920" max="6920" width="12.28515625" customWidth="1"/>
    <col min="6921" max="6921" width="14" customWidth="1"/>
    <col min="6922" max="6922" width="2.28515625" customWidth="1"/>
    <col min="6923" max="6923" width="12.5703125" bestFit="1" customWidth="1"/>
    <col min="7165" max="7165" width="26.5703125" customWidth="1"/>
    <col min="7167" max="7167" width="11.28515625" customWidth="1"/>
    <col min="7170" max="7170" width="13.85546875" customWidth="1"/>
    <col min="7171" max="7171" width="15.28515625" customWidth="1"/>
    <col min="7172" max="7172" width="12.85546875" customWidth="1"/>
    <col min="7173" max="7173" width="13.5703125" customWidth="1"/>
    <col min="7175" max="7175" width="16.28515625" customWidth="1"/>
    <col min="7176" max="7176" width="12.28515625" customWidth="1"/>
    <col min="7177" max="7177" width="14" customWidth="1"/>
    <col min="7178" max="7178" width="2.28515625" customWidth="1"/>
    <col min="7179" max="7179" width="12.5703125" bestFit="1" customWidth="1"/>
    <col min="7421" max="7421" width="26.5703125" customWidth="1"/>
    <col min="7423" max="7423" width="11.28515625" customWidth="1"/>
    <col min="7426" max="7426" width="13.85546875" customWidth="1"/>
    <col min="7427" max="7427" width="15.28515625" customWidth="1"/>
    <col min="7428" max="7428" width="12.85546875" customWidth="1"/>
    <col min="7429" max="7429" width="13.5703125" customWidth="1"/>
    <col min="7431" max="7431" width="16.28515625" customWidth="1"/>
    <col min="7432" max="7432" width="12.28515625" customWidth="1"/>
    <col min="7433" max="7433" width="14" customWidth="1"/>
    <col min="7434" max="7434" width="2.28515625" customWidth="1"/>
    <col min="7435" max="7435" width="12.5703125" bestFit="1" customWidth="1"/>
    <col min="7677" max="7677" width="26.5703125" customWidth="1"/>
    <col min="7679" max="7679" width="11.28515625" customWidth="1"/>
    <col min="7682" max="7682" width="13.85546875" customWidth="1"/>
    <col min="7683" max="7683" width="15.28515625" customWidth="1"/>
    <col min="7684" max="7684" width="12.85546875" customWidth="1"/>
    <col min="7685" max="7685" width="13.5703125" customWidth="1"/>
    <col min="7687" max="7687" width="16.28515625" customWidth="1"/>
    <col min="7688" max="7688" width="12.28515625" customWidth="1"/>
    <col min="7689" max="7689" width="14" customWidth="1"/>
    <col min="7690" max="7690" width="2.28515625" customWidth="1"/>
    <col min="7691" max="7691" width="12.5703125" bestFit="1" customWidth="1"/>
    <col min="7933" max="7933" width="26.5703125" customWidth="1"/>
    <col min="7935" max="7935" width="11.28515625" customWidth="1"/>
    <col min="7938" max="7938" width="13.85546875" customWidth="1"/>
    <col min="7939" max="7939" width="15.28515625" customWidth="1"/>
    <col min="7940" max="7940" width="12.85546875" customWidth="1"/>
    <col min="7941" max="7941" width="13.5703125" customWidth="1"/>
    <col min="7943" max="7943" width="16.28515625" customWidth="1"/>
    <col min="7944" max="7944" width="12.28515625" customWidth="1"/>
    <col min="7945" max="7945" width="14" customWidth="1"/>
    <col min="7946" max="7946" width="2.28515625" customWidth="1"/>
    <col min="7947" max="7947" width="12.5703125" bestFit="1" customWidth="1"/>
    <col min="8189" max="8189" width="26.5703125" customWidth="1"/>
    <col min="8191" max="8191" width="11.28515625" customWidth="1"/>
    <col min="8194" max="8194" width="13.85546875" customWidth="1"/>
    <col min="8195" max="8195" width="15.28515625" customWidth="1"/>
    <col min="8196" max="8196" width="12.85546875" customWidth="1"/>
    <col min="8197" max="8197" width="13.5703125" customWidth="1"/>
    <col min="8199" max="8199" width="16.28515625" customWidth="1"/>
    <col min="8200" max="8200" width="12.28515625" customWidth="1"/>
    <col min="8201" max="8201" width="14" customWidth="1"/>
    <col min="8202" max="8202" width="2.28515625" customWidth="1"/>
    <col min="8203" max="8203" width="12.5703125" bestFit="1" customWidth="1"/>
    <col min="8445" max="8445" width="26.5703125" customWidth="1"/>
    <col min="8447" max="8447" width="11.28515625" customWidth="1"/>
    <col min="8450" max="8450" width="13.85546875" customWidth="1"/>
    <col min="8451" max="8451" width="15.28515625" customWidth="1"/>
    <col min="8452" max="8452" width="12.85546875" customWidth="1"/>
    <col min="8453" max="8453" width="13.5703125" customWidth="1"/>
    <col min="8455" max="8455" width="16.28515625" customWidth="1"/>
    <col min="8456" max="8456" width="12.28515625" customWidth="1"/>
    <col min="8457" max="8457" width="14" customWidth="1"/>
    <col min="8458" max="8458" width="2.28515625" customWidth="1"/>
    <col min="8459" max="8459" width="12.5703125" bestFit="1" customWidth="1"/>
    <col min="8701" max="8701" width="26.5703125" customWidth="1"/>
    <col min="8703" max="8703" width="11.28515625" customWidth="1"/>
    <col min="8706" max="8706" width="13.85546875" customWidth="1"/>
    <col min="8707" max="8707" width="15.28515625" customWidth="1"/>
    <col min="8708" max="8708" width="12.85546875" customWidth="1"/>
    <col min="8709" max="8709" width="13.5703125" customWidth="1"/>
    <col min="8711" max="8711" width="16.28515625" customWidth="1"/>
    <col min="8712" max="8712" width="12.28515625" customWidth="1"/>
    <col min="8713" max="8713" width="14" customWidth="1"/>
    <col min="8714" max="8714" width="2.28515625" customWidth="1"/>
    <col min="8715" max="8715" width="12.5703125" bestFit="1" customWidth="1"/>
    <col min="8957" max="8957" width="26.5703125" customWidth="1"/>
    <col min="8959" max="8959" width="11.28515625" customWidth="1"/>
    <col min="8962" max="8962" width="13.85546875" customWidth="1"/>
    <col min="8963" max="8963" width="15.28515625" customWidth="1"/>
    <col min="8964" max="8964" width="12.85546875" customWidth="1"/>
    <col min="8965" max="8965" width="13.5703125" customWidth="1"/>
    <col min="8967" max="8967" width="16.28515625" customWidth="1"/>
    <col min="8968" max="8968" width="12.28515625" customWidth="1"/>
    <col min="8969" max="8969" width="14" customWidth="1"/>
    <col min="8970" max="8970" width="2.28515625" customWidth="1"/>
    <col min="8971" max="8971" width="12.5703125" bestFit="1" customWidth="1"/>
    <col min="9213" max="9213" width="26.5703125" customWidth="1"/>
    <col min="9215" max="9215" width="11.28515625" customWidth="1"/>
    <col min="9218" max="9218" width="13.85546875" customWidth="1"/>
    <col min="9219" max="9219" width="15.28515625" customWidth="1"/>
    <col min="9220" max="9220" width="12.85546875" customWidth="1"/>
    <col min="9221" max="9221" width="13.5703125" customWidth="1"/>
    <col min="9223" max="9223" width="16.28515625" customWidth="1"/>
    <col min="9224" max="9224" width="12.28515625" customWidth="1"/>
    <col min="9225" max="9225" width="14" customWidth="1"/>
    <col min="9226" max="9226" width="2.28515625" customWidth="1"/>
    <col min="9227" max="9227" width="12.5703125" bestFit="1" customWidth="1"/>
    <col min="9469" max="9469" width="26.5703125" customWidth="1"/>
    <col min="9471" max="9471" width="11.28515625" customWidth="1"/>
    <col min="9474" max="9474" width="13.85546875" customWidth="1"/>
    <col min="9475" max="9475" width="15.28515625" customWidth="1"/>
    <col min="9476" max="9476" width="12.85546875" customWidth="1"/>
    <col min="9477" max="9477" width="13.5703125" customWidth="1"/>
    <col min="9479" max="9479" width="16.28515625" customWidth="1"/>
    <col min="9480" max="9480" width="12.28515625" customWidth="1"/>
    <col min="9481" max="9481" width="14" customWidth="1"/>
    <col min="9482" max="9482" width="2.28515625" customWidth="1"/>
    <col min="9483" max="9483" width="12.5703125" bestFit="1" customWidth="1"/>
    <col min="9725" max="9725" width="26.5703125" customWidth="1"/>
    <col min="9727" max="9727" width="11.28515625" customWidth="1"/>
    <col min="9730" max="9730" width="13.85546875" customWidth="1"/>
    <col min="9731" max="9731" width="15.28515625" customWidth="1"/>
    <col min="9732" max="9732" width="12.85546875" customWidth="1"/>
    <col min="9733" max="9733" width="13.5703125" customWidth="1"/>
    <col min="9735" max="9735" width="16.28515625" customWidth="1"/>
    <col min="9736" max="9736" width="12.28515625" customWidth="1"/>
    <col min="9737" max="9737" width="14" customWidth="1"/>
    <col min="9738" max="9738" width="2.28515625" customWidth="1"/>
    <col min="9739" max="9739" width="12.5703125" bestFit="1" customWidth="1"/>
    <col min="9981" max="9981" width="26.5703125" customWidth="1"/>
    <col min="9983" max="9983" width="11.28515625" customWidth="1"/>
    <col min="9986" max="9986" width="13.85546875" customWidth="1"/>
    <col min="9987" max="9987" width="15.28515625" customWidth="1"/>
    <col min="9988" max="9988" width="12.85546875" customWidth="1"/>
    <col min="9989" max="9989" width="13.5703125" customWidth="1"/>
    <col min="9991" max="9991" width="16.28515625" customWidth="1"/>
    <col min="9992" max="9992" width="12.28515625" customWidth="1"/>
    <col min="9993" max="9993" width="14" customWidth="1"/>
    <col min="9994" max="9994" width="2.28515625" customWidth="1"/>
    <col min="9995" max="9995" width="12.5703125" bestFit="1" customWidth="1"/>
    <col min="10237" max="10237" width="26.5703125" customWidth="1"/>
    <col min="10239" max="10239" width="11.28515625" customWidth="1"/>
    <col min="10242" max="10242" width="13.85546875" customWidth="1"/>
    <col min="10243" max="10243" width="15.28515625" customWidth="1"/>
    <col min="10244" max="10244" width="12.85546875" customWidth="1"/>
    <col min="10245" max="10245" width="13.5703125" customWidth="1"/>
    <col min="10247" max="10247" width="16.28515625" customWidth="1"/>
    <col min="10248" max="10248" width="12.28515625" customWidth="1"/>
    <col min="10249" max="10249" width="14" customWidth="1"/>
    <col min="10250" max="10250" width="2.28515625" customWidth="1"/>
    <col min="10251" max="10251" width="12.5703125" bestFit="1" customWidth="1"/>
    <col min="10493" max="10493" width="26.5703125" customWidth="1"/>
    <col min="10495" max="10495" width="11.28515625" customWidth="1"/>
    <col min="10498" max="10498" width="13.85546875" customWidth="1"/>
    <col min="10499" max="10499" width="15.28515625" customWidth="1"/>
    <col min="10500" max="10500" width="12.85546875" customWidth="1"/>
    <col min="10501" max="10501" width="13.5703125" customWidth="1"/>
    <col min="10503" max="10503" width="16.28515625" customWidth="1"/>
    <col min="10504" max="10504" width="12.28515625" customWidth="1"/>
    <col min="10505" max="10505" width="14" customWidth="1"/>
    <col min="10506" max="10506" width="2.28515625" customWidth="1"/>
    <col min="10507" max="10507" width="12.5703125" bestFit="1" customWidth="1"/>
    <col min="10749" max="10749" width="26.5703125" customWidth="1"/>
    <col min="10751" max="10751" width="11.28515625" customWidth="1"/>
    <col min="10754" max="10754" width="13.85546875" customWidth="1"/>
    <col min="10755" max="10755" width="15.28515625" customWidth="1"/>
    <col min="10756" max="10756" width="12.85546875" customWidth="1"/>
    <col min="10757" max="10757" width="13.5703125" customWidth="1"/>
    <col min="10759" max="10759" width="16.28515625" customWidth="1"/>
    <col min="10760" max="10760" width="12.28515625" customWidth="1"/>
    <col min="10761" max="10761" width="14" customWidth="1"/>
    <col min="10762" max="10762" width="2.28515625" customWidth="1"/>
    <col min="10763" max="10763" width="12.5703125" bestFit="1" customWidth="1"/>
    <col min="11005" max="11005" width="26.5703125" customWidth="1"/>
    <col min="11007" max="11007" width="11.28515625" customWidth="1"/>
    <col min="11010" max="11010" width="13.85546875" customWidth="1"/>
    <col min="11011" max="11011" width="15.28515625" customWidth="1"/>
    <col min="11012" max="11012" width="12.85546875" customWidth="1"/>
    <col min="11013" max="11013" width="13.5703125" customWidth="1"/>
    <col min="11015" max="11015" width="16.28515625" customWidth="1"/>
    <col min="11016" max="11016" width="12.28515625" customWidth="1"/>
    <col min="11017" max="11017" width="14" customWidth="1"/>
    <col min="11018" max="11018" width="2.28515625" customWidth="1"/>
    <col min="11019" max="11019" width="12.5703125" bestFit="1" customWidth="1"/>
    <col min="11261" max="11261" width="26.5703125" customWidth="1"/>
    <col min="11263" max="11263" width="11.28515625" customWidth="1"/>
    <col min="11266" max="11266" width="13.85546875" customWidth="1"/>
    <col min="11267" max="11267" width="15.28515625" customWidth="1"/>
    <col min="11268" max="11268" width="12.85546875" customWidth="1"/>
    <col min="11269" max="11269" width="13.5703125" customWidth="1"/>
    <col min="11271" max="11271" width="16.28515625" customWidth="1"/>
    <col min="11272" max="11272" width="12.28515625" customWidth="1"/>
    <col min="11273" max="11273" width="14" customWidth="1"/>
    <col min="11274" max="11274" width="2.28515625" customWidth="1"/>
    <col min="11275" max="11275" width="12.5703125" bestFit="1" customWidth="1"/>
    <col min="11517" max="11517" width="26.5703125" customWidth="1"/>
    <col min="11519" max="11519" width="11.28515625" customWidth="1"/>
    <col min="11522" max="11522" width="13.85546875" customWidth="1"/>
    <col min="11523" max="11523" width="15.28515625" customWidth="1"/>
    <col min="11524" max="11524" width="12.85546875" customWidth="1"/>
    <col min="11525" max="11525" width="13.5703125" customWidth="1"/>
    <col min="11527" max="11527" width="16.28515625" customWidth="1"/>
    <col min="11528" max="11528" width="12.28515625" customWidth="1"/>
    <col min="11529" max="11529" width="14" customWidth="1"/>
    <col min="11530" max="11530" width="2.28515625" customWidth="1"/>
    <col min="11531" max="11531" width="12.5703125" bestFit="1" customWidth="1"/>
    <col min="11773" max="11773" width="26.5703125" customWidth="1"/>
    <col min="11775" max="11775" width="11.28515625" customWidth="1"/>
    <col min="11778" max="11778" width="13.85546875" customWidth="1"/>
    <col min="11779" max="11779" width="15.28515625" customWidth="1"/>
    <col min="11780" max="11780" width="12.85546875" customWidth="1"/>
    <col min="11781" max="11781" width="13.5703125" customWidth="1"/>
    <col min="11783" max="11783" width="16.28515625" customWidth="1"/>
    <col min="11784" max="11784" width="12.28515625" customWidth="1"/>
    <col min="11785" max="11785" width="14" customWidth="1"/>
    <col min="11786" max="11786" width="2.28515625" customWidth="1"/>
    <col min="11787" max="11787" width="12.5703125" bestFit="1" customWidth="1"/>
    <col min="12029" max="12029" width="26.5703125" customWidth="1"/>
    <col min="12031" max="12031" width="11.28515625" customWidth="1"/>
    <col min="12034" max="12034" width="13.85546875" customWidth="1"/>
    <col min="12035" max="12035" width="15.28515625" customWidth="1"/>
    <col min="12036" max="12036" width="12.85546875" customWidth="1"/>
    <col min="12037" max="12037" width="13.5703125" customWidth="1"/>
    <col min="12039" max="12039" width="16.28515625" customWidth="1"/>
    <col min="12040" max="12040" width="12.28515625" customWidth="1"/>
    <col min="12041" max="12041" width="14" customWidth="1"/>
    <col min="12042" max="12042" width="2.28515625" customWidth="1"/>
    <col min="12043" max="12043" width="12.5703125" bestFit="1" customWidth="1"/>
    <col min="12285" max="12285" width="26.5703125" customWidth="1"/>
    <col min="12287" max="12287" width="11.28515625" customWidth="1"/>
    <col min="12290" max="12290" width="13.85546875" customWidth="1"/>
    <col min="12291" max="12291" width="15.28515625" customWidth="1"/>
    <col min="12292" max="12292" width="12.85546875" customWidth="1"/>
    <col min="12293" max="12293" width="13.5703125" customWidth="1"/>
    <col min="12295" max="12295" width="16.28515625" customWidth="1"/>
    <col min="12296" max="12296" width="12.28515625" customWidth="1"/>
    <col min="12297" max="12297" width="14" customWidth="1"/>
    <col min="12298" max="12298" width="2.28515625" customWidth="1"/>
    <col min="12299" max="12299" width="12.5703125" bestFit="1" customWidth="1"/>
    <col min="12541" max="12541" width="26.5703125" customWidth="1"/>
    <col min="12543" max="12543" width="11.28515625" customWidth="1"/>
    <col min="12546" max="12546" width="13.85546875" customWidth="1"/>
    <col min="12547" max="12547" width="15.28515625" customWidth="1"/>
    <col min="12548" max="12548" width="12.85546875" customWidth="1"/>
    <col min="12549" max="12549" width="13.5703125" customWidth="1"/>
    <col min="12551" max="12551" width="16.28515625" customWidth="1"/>
    <col min="12552" max="12552" width="12.28515625" customWidth="1"/>
    <col min="12553" max="12553" width="14" customWidth="1"/>
    <col min="12554" max="12554" width="2.28515625" customWidth="1"/>
    <col min="12555" max="12555" width="12.5703125" bestFit="1" customWidth="1"/>
    <col min="12797" max="12797" width="26.5703125" customWidth="1"/>
    <col min="12799" max="12799" width="11.28515625" customWidth="1"/>
    <col min="12802" max="12802" width="13.85546875" customWidth="1"/>
    <col min="12803" max="12803" width="15.28515625" customWidth="1"/>
    <col min="12804" max="12804" width="12.85546875" customWidth="1"/>
    <col min="12805" max="12805" width="13.5703125" customWidth="1"/>
    <col min="12807" max="12807" width="16.28515625" customWidth="1"/>
    <col min="12808" max="12808" width="12.28515625" customWidth="1"/>
    <col min="12809" max="12809" width="14" customWidth="1"/>
    <col min="12810" max="12810" width="2.28515625" customWidth="1"/>
    <col min="12811" max="12811" width="12.5703125" bestFit="1" customWidth="1"/>
    <col min="13053" max="13053" width="26.5703125" customWidth="1"/>
    <col min="13055" max="13055" width="11.28515625" customWidth="1"/>
    <col min="13058" max="13058" width="13.85546875" customWidth="1"/>
    <col min="13059" max="13059" width="15.28515625" customWidth="1"/>
    <col min="13060" max="13060" width="12.85546875" customWidth="1"/>
    <col min="13061" max="13061" width="13.5703125" customWidth="1"/>
    <col min="13063" max="13063" width="16.28515625" customWidth="1"/>
    <col min="13064" max="13064" width="12.28515625" customWidth="1"/>
    <col min="13065" max="13065" width="14" customWidth="1"/>
    <col min="13066" max="13066" width="2.28515625" customWidth="1"/>
    <col min="13067" max="13067" width="12.5703125" bestFit="1" customWidth="1"/>
    <col min="13309" max="13309" width="26.5703125" customWidth="1"/>
    <col min="13311" max="13311" width="11.28515625" customWidth="1"/>
    <col min="13314" max="13314" width="13.85546875" customWidth="1"/>
    <col min="13315" max="13315" width="15.28515625" customWidth="1"/>
    <col min="13316" max="13316" width="12.85546875" customWidth="1"/>
    <col min="13317" max="13317" width="13.5703125" customWidth="1"/>
    <col min="13319" max="13319" width="16.28515625" customWidth="1"/>
    <col min="13320" max="13320" width="12.28515625" customWidth="1"/>
    <col min="13321" max="13321" width="14" customWidth="1"/>
    <col min="13322" max="13322" width="2.28515625" customWidth="1"/>
    <col min="13323" max="13323" width="12.5703125" bestFit="1" customWidth="1"/>
    <col min="13565" max="13565" width="26.5703125" customWidth="1"/>
    <col min="13567" max="13567" width="11.28515625" customWidth="1"/>
    <col min="13570" max="13570" width="13.85546875" customWidth="1"/>
    <col min="13571" max="13571" width="15.28515625" customWidth="1"/>
    <col min="13572" max="13572" width="12.85546875" customWidth="1"/>
    <col min="13573" max="13573" width="13.5703125" customWidth="1"/>
    <col min="13575" max="13575" width="16.28515625" customWidth="1"/>
    <col min="13576" max="13576" width="12.28515625" customWidth="1"/>
    <col min="13577" max="13577" width="14" customWidth="1"/>
    <col min="13578" max="13578" width="2.28515625" customWidth="1"/>
    <col min="13579" max="13579" width="12.5703125" bestFit="1" customWidth="1"/>
    <col min="13821" max="13821" width="26.5703125" customWidth="1"/>
    <col min="13823" max="13823" width="11.28515625" customWidth="1"/>
    <col min="13826" max="13826" width="13.85546875" customWidth="1"/>
    <col min="13827" max="13827" width="15.28515625" customWidth="1"/>
    <col min="13828" max="13828" width="12.85546875" customWidth="1"/>
    <col min="13829" max="13829" width="13.5703125" customWidth="1"/>
    <col min="13831" max="13831" width="16.28515625" customWidth="1"/>
    <col min="13832" max="13832" width="12.28515625" customWidth="1"/>
    <col min="13833" max="13833" width="14" customWidth="1"/>
    <col min="13834" max="13834" width="2.28515625" customWidth="1"/>
    <col min="13835" max="13835" width="12.5703125" bestFit="1" customWidth="1"/>
    <col min="14077" max="14077" width="26.5703125" customWidth="1"/>
    <col min="14079" max="14079" width="11.28515625" customWidth="1"/>
    <col min="14082" max="14082" width="13.85546875" customWidth="1"/>
    <col min="14083" max="14083" width="15.28515625" customWidth="1"/>
    <col min="14084" max="14084" width="12.85546875" customWidth="1"/>
    <col min="14085" max="14085" width="13.5703125" customWidth="1"/>
    <col min="14087" max="14087" width="16.28515625" customWidth="1"/>
    <col min="14088" max="14088" width="12.28515625" customWidth="1"/>
    <col min="14089" max="14089" width="14" customWidth="1"/>
    <col min="14090" max="14090" width="2.28515625" customWidth="1"/>
    <col min="14091" max="14091" width="12.5703125" bestFit="1" customWidth="1"/>
    <col min="14333" max="14333" width="26.5703125" customWidth="1"/>
    <col min="14335" max="14335" width="11.28515625" customWidth="1"/>
    <col min="14338" max="14338" width="13.85546875" customWidth="1"/>
    <col min="14339" max="14339" width="15.28515625" customWidth="1"/>
    <col min="14340" max="14340" width="12.85546875" customWidth="1"/>
    <col min="14341" max="14341" width="13.5703125" customWidth="1"/>
    <col min="14343" max="14343" width="16.28515625" customWidth="1"/>
    <col min="14344" max="14344" width="12.28515625" customWidth="1"/>
    <col min="14345" max="14345" width="14" customWidth="1"/>
    <col min="14346" max="14346" width="2.28515625" customWidth="1"/>
    <col min="14347" max="14347" width="12.5703125" bestFit="1" customWidth="1"/>
    <col min="14589" max="14589" width="26.5703125" customWidth="1"/>
    <col min="14591" max="14591" width="11.28515625" customWidth="1"/>
    <col min="14594" max="14594" width="13.85546875" customWidth="1"/>
    <col min="14595" max="14595" width="15.28515625" customWidth="1"/>
    <col min="14596" max="14596" width="12.85546875" customWidth="1"/>
    <col min="14597" max="14597" width="13.5703125" customWidth="1"/>
    <col min="14599" max="14599" width="16.28515625" customWidth="1"/>
    <col min="14600" max="14600" width="12.28515625" customWidth="1"/>
    <col min="14601" max="14601" width="14" customWidth="1"/>
    <col min="14602" max="14602" width="2.28515625" customWidth="1"/>
    <col min="14603" max="14603" width="12.5703125" bestFit="1" customWidth="1"/>
    <col min="14845" max="14845" width="26.5703125" customWidth="1"/>
    <col min="14847" max="14847" width="11.28515625" customWidth="1"/>
    <col min="14850" max="14850" width="13.85546875" customWidth="1"/>
    <col min="14851" max="14851" width="15.28515625" customWidth="1"/>
    <col min="14852" max="14852" width="12.85546875" customWidth="1"/>
    <col min="14853" max="14853" width="13.5703125" customWidth="1"/>
    <col min="14855" max="14855" width="16.28515625" customWidth="1"/>
    <col min="14856" max="14856" width="12.28515625" customWidth="1"/>
    <col min="14857" max="14857" width="14" customWidth="1"/>
    <col min="14858" max="14858" width="2.28515625" customWidth="1"/>
    <col min="14859" max="14859" width="12.5703125" bestFit="1" customWidth="1"/>
    <col min="15101" max="15101" width="26.5703125" customWidth="1"/>
    <col min="15103" max="15103" width="11.28515625" customWidth="1"/>
    <col min="15106" max="15106" width="13.85546875" customWidth="1"/>
    <col min="15107" max="15107" width="15.28515625" customWidth="1"/>
    <col min="15108" max="15108" width="12.85546875" customWidth="1"/>
    <col min="15109" max="15109" width="13.5703125" customWidth="1"/>
    <col min="15111" max="15111" width="16.28515625" customWidth="1"/>
    <col min="15112" max="15112" width="12.28515625" customWidth="1"/>
    <col min="15113" max="15113" width="14" customWidth="1"/>
    <col min="15114" max="15114" width="2.28515625" customWidth="1"/>
    <col min="15115" max="15115" width="12.5703125" bestFit="1" customWidth="1"/>
    <col min="15357" max="15357" width="26.5703125" customWidth="1"/>
    <col min="15359" max="15359" width="11.28515625" customWidth="1"/>
    <col min="15362" max="15362" width="13.85546875" customWidth="1"/>
    <col min="15363" max="15363" width="15.28515625" customWidth="1"/>
    <col min="15364" max="15364" width="12.85546875" customWidth="1"/>
    <col min="15365" max="15365" width="13.5703125" customWidth="1"/>
    <col min="15367" max="15367" width="16.28515625" customWidth="1"/>
    <col min="15368" max="15368" width="12.28515625" customWidth="1"/>
    <col min="15369" max="15369" width="14" customWidth="1"/>
    <col min="15370" max="15370" width="2.28515625" customWidth="1"/>
    <col min="15371" max="15371" width="12.5703125" bestFit="1" customWidth="1"/>
    <col min="15613" max="15613" width="26.5703125" customWidth="1"/>
    <col min="15615" max="15615" width="11.28515625" customWidth="1"/>
    <col min="15618" max="15618" width="13.85546875" customWidth="1"/>
    <col min="15619" max="15619" width="15.28515625" customWidth="1"/>
    <col min="15620" max="15620" width="12.85546875" customWidth="1"/>
    <col min="15621" max="15621" width="13.5703125" customWidth="1"/>
    <col min="15623" max="15623" width="16.28515625" customWidth="1"/>
    <col min="15624" max="15624" width="12.28515625" customWidth="1"/>
    <col min="15625" max="15625" width="14" customWidth="1"/>
    <col min="15626" max="15626" width="2.28515625" customWidth="1"/>
    <col min="15627" max="15627" width="12.5703125" bestFit="1" customWidth="1"/>
    <col min="15869" max="15869" width="26.5703125" customWidth="1"/>
    <col min="15871" max="15871" width="11.28515625" customWidth="1"/>
    <col min="15874" max="15874" width="13.85546875" customWidth="1"/>
    <col min="15875" max="15875" width="15.28515625" customWidth="1"/>
    <col min="15876" max="15876" width="12.85546875" customWidth="1"/>
    <col min="15877" max="15877" width="13.5703125" customWidth="1"/>
    <col min="15879" max="15879" width="16.28515625" customWidth="1"/>
    <col min="15880" max="15880" width="12.28515625" customWidth="1"/>
    <col min="15881" max="15881" width="14" customWidth="1"/>
    <col min="15882" max="15882" width="2.28515625" customWidth="1"/>
    <col min="15883" max="15883" width="12.5703125" bestFit="1" customWidth="1"/>
    <col min="16125" max="16125" width="26.5703125" customWidth="1"/>
    <col min="16127" max="16127" width="11.28515625" customWidth="1"/>
    <col min="16130" max="16130" width="13.85546875" customWidth="1"/>
    <col min="16131" max="16131" width="15.28515625" customWidth="1"/>
    <col min="16132" max="16132" width="12.85546875" customWidth="1"/>
    <col min="16133" max="16133" width="13.5703125" customWidth="1"/>
    <col min="16135" max="16135" width="16.28515625" customWidth="1"/>
    <col min="16136" max="16136" width="12.28515625" customWidth="1"/>
    <col min="16137" max="16137" width="14" customWidth="1"/>
    <col min="16138" max="16138" width="2.28515625" customWidth="1"/>
    <col min="16139" max="16139" width="12.5703125" bestFit="1" customWidth="1"/>
  </cols>
  <sheetData>
    <row r="1" spans="1:11" ht="15.75" thickBot="1" x14ac:dyDescent="0.3">
      <c r="A1" s="22"/>
    </row>
    <row r="2" spans="1:11" ht="15.75" thickTop="1" x14ac:dyDescent="0.25">
      <c r="A2" s="281" t="s">
        <v>0</v>
      </c>
      <c r="B2" s="282"/>
      <c r="C2" s="282"/>
      <c r="D2" s="282"/>
      <c r="E2" s="282"/>
      <c r="F2" s="282"/>
      <c r="G2" s="282"/>
      <c r="H2" s="282"/>
      <c r="I2" s="282"/>
      <c r="J2" s="282"/>
      <c r="K2" s="283"/>
    </row>
    <row r="3" spans="1:11" x14ac:dyDescent="0.25">
      <c r="A3" s="284" t="s">
        <v>1</v>
      </c>
      <c r="B3" s="285"/>
      <c r="C3" s="285"/>
      <c r="D3" s="285"/>
      <c r="E3" s="285"/>
      <c r="F3" s="285"/>
      <c r="G3" s="285"/>
      <c r="H3" s="285"/>
      <c r="I3" s="285"/>
      <c r="J3" s="285"/>
      <c r="K3" s="286"/>
    </row>
    <row r="4" spans="1:11" x14ac:dyDescent="0.25">
      <c r="A4" s="284" t="s">
        <v>2</v>
      </c>
      <c r="B4" s="285"/>
      <c r="C4" s="285"/>
      <c r="D4" s="285"/>
      <c r="E4" s="285"/>
      <c r="F4" s="285"/>
      <c r="G4" s="285"/>
      <c r="H4" s="285"/>
      <c r="I4" s="285"/>
      <c r="J4" s="285"/>
      <c r="K4" s="286"/>
    </row>
    <row r="5" spans="1:11" ht="30.75" customHeight="1" thickBot="1" x14ac:dyDescent="0.3">
      <c r="A5" s="287" t="s">
        <v>294</v>
      </c>
      <c r="B5" s="288"/>
      <c r="C5" s="288"/>
      <c r="D5" s="288"/>
      <c r="E5" s="288"/>
      <c r="F5" s="288"/>
      <c r="G5" s="288"/>
      <c r="H5" s="288"/>
      <c r="I5" s="288"/>
      <c r="J5" s="288"/>
      <c r="K5" s="289"/>
    </row>
    <row r="6" spans="1:11" ht="16.5" thickTop="1" thickBot="1" x14ac:dyDescent="0.3">
      <c r="A6" s="222"/>
      <c r="B6" s="222"/>
      <c r="C6" s="222"/>
      <c r="D6" s="222"/>
      <c r="E6" s="222"/>
      <c r="F6" s="222"/>
      <c r="G6" s="222"/>
      <c r="H6" s="222"/>
      <c r="I6" s="222"/>
      <c r="J6" s="222"/>
      <c r="K6" s="222"/>
    </row>
    <row r="7" spans="1:11" ht="16.5" thickTop="1" thickBot="1" x14ac:dyDescent="0.3">
      <c r="A7" s="100"/>
      <c r="B7" s="185" t="s">
        <v>169</v>
      </c>
      <c r="C7" s="186" t="s">
        <v>173</v>
      </c>
      <c r="D7" s="185" t="s">
        <v>170</v>
      </c>
      <c r="E7" s="187" t="s">
        <v>174</v>
      </c>
      <c r="F7" s="188" t="s">
        <v>171</v>
      </c>
      <c r="G7" s="188" t="s">
        <v>175</v>
      </c>
      <c r="H7" s="188" t="s">
        <v>177</v>
      </c>
      <c r="I7" s="188" t="s">
        <v>172</v>
      </c>
      <c r="J7" s="188" t="s">
        <v>176</v>
      </c>
      <c r="K7" s="189"/>
    </row>
    <row r="8" spans="1:11" ht="15.75" thickTop="1" x14ac:dyDescent="0.25">
      <c r="A8" s="98"/>
      <c r="B8" s="4"/>
      <c r="C8" s="16"/>
      <c r="D8" s="16" t="s">
        <v>7</v>
      </c>
      <c r="E8" s="16"/>
      <c r="F8" s="4" t="s">
        <v>7</v>
      </c>
      <c r="G8" s="16"/>
      <c r="H8" s="16"/>
      <c r="I8" s="4"/>
      <c r="J8" s="97"/>
      <c r="K8" s="180"/>
    </row>
    <row r="9" spans="1:11" x14ac:dyDescent="0.25">
      <c r="A9" s="98"/>
      <c r="B9" s="4" t="s">
        <v>7</v>
      </c>
      <c r="C9" s="17"/>
      <c r="D9" s="16" t="s">
        <v>112</v>
      </c>
      <c r="E9" s="17"/>
      <c r="F9" s="4" t="s">
        <v>10</v>
      </c>
      <c r="G9" s="18"/>
      <c r="H9" s="16"/>
      <c r="I9" s="4" t="s">
        <v>7</v>
      </c>
      <c r="J9" s="3"/>
      <c r="K9" s="180"/>
    </row>
    <row r="10" spans="1:11" x14ac:dyDescent="0.25">
      <c r="A10" s="98"/>
      <c r="B10" s="4" t="s">
        <v>109</v>
      </c>
      <c r="C10" s="16"/>
      <c r="D10" s="16" t="s">
        <v>9</v>
      </c>
      <c r="E10" s="16"/>
      <c r="F10" s="4" t="s">
        <v>114</v>
      </c>
      <c r="G10" s="16"/>
      <c r="H10" s="16" t="s">
        <v>111</v>
      </c>
      <c r="I10" s="4" t="s">
        <v>122</v>
      </c>
      <c r="J10" s="97"/>
      <c r="K10" s="180"/>
    </row>
    <row r="11" spans="1:11" x14ac:dyDescent="0.25">
      <c r="A11" s="98"/>
      <c r="B11" s="4" t="s">
        <v>110</v>
      </c>
      <c r="C11" s="16" t="s">
        <v>3</v>
      </c>
      <c r="D11" s="16" t="s">
        <v>113</v>
      </c>
      <c r="E11" s="16" t="s">
        <v>4</v>
      </c>
      <c r="F11" s="4" t="s">
        <v>115</v>
      </c>
      <c r="G11" s="16" t="s">
        <v>5</v>
      </c>
      <c r="H11" s="16" t="s">
        <v>119</v>
      </c>
      <c r="I11" s="4" t="s">
        <v>119</v>
      </c>
      <c r="J11" s="97" t="s">
        <v>6</v>
      </c>
      <c r="K11" s="180"/>
    </row>
    <row r="12" spans="1:11" ht="15.75" thickBot="1" x14ac:dyDescent="0.3">
      <c r="A12" s="99" t="s">
        <v>52</v>
      </c>
      <c r="B12" s="20" t="s">
        <v>116</v>
      </c>
      <c r="C12" s="23">
        <v>0.4</v>
      </c>
      <c r="D12" s="19" t="s">
        <v>117</v>
      </c>
      <c r="E12" s="23">
        <v>0.45</v>
      </c>
      <c r="F12" s="21" t="s">
        <v>118</v>
      </c>
      <c r="G12" s="24">
        <v>0.1275</v>
      </c>
      <c r="H12" s="19" t="s">
        <v>120</v>
      </c>
      <c r="I12" s="20" t="s">
        <v>121</v>
      </c>
      <c r="J12" s="25">
        <v>2.2499999999999999E-2</v>
      </c>
      <c r="K12" s="215" t="s">
        <v>11</v>
      </c>
    </row>
    <row r="13" spans="1:11" ht="15.75" thickTop="1" x14ac:dyDescent="0.25">
      <c r="A13" s="39" t="s">
        <v>12</v>
      </c>
      <c r="B13" s="54">
        <v>1.7163124437290262</v>
      </c>
      <c r="C13" s="7">
        <v>36894</v>
      </c>
      <c r="D13" s="54">
        <v>1.6938705891802186</v>
      </c>
      <c r="E13" s="7">
        <v>40963</v>
      </c>
      <c r="F13" s="54">
        <v>1.7044445772558436</v>
      </c>
      <c r="G13" s="7">
        <v>11679</v>
      </c>
      <c r="H13" s="54">
        <v>1.1168691922802002E-3</v>
      </c>
      <c r="I13" s="54">
        <v>1.0004832651262019</v>
      </c>
      <c r="J13" s="7">
        <v>1210</v>
      </c>
      <c r="K13" s="14">
        <v>90746</v>
      </c>
    </row>
    <row r="14" spans="1:11" x14ac:dyDescent="0.25">
      <c r="A14" s="40" t="s">
        <v>13</v>
      </c>
      <c r="B14" s="54">
        <v>0.23577879027637574</v>
      </c>
      <c r="C14" s="7">
        <v>5068</v>
      </c>
      <c r="D14" s="54">
        <v>0.45312246847938381</v>
      </c>
      <c r="E14" s="7">
        <v>10958</v>
      </c>
      <c r="F14" s="54">
        <v>0.35084101359032777</v>
      </c>
      <c r="G14" s="7">
        <v>2404</v>
      </c>
      <c r="H14" s="54">
        <v>5.425935973955508E-3</v>
      </c>
      <c r="I14" s="54">
        <v>4.860513815862161</v>
      </c>
      <c r="J14" s="7">
        <v>5877</v>
      </c>
      <c r="K14" s="14">
        <v>24307</v>
      </c>
    </row>
    <row r="15" spans="1:11" x14ac:dyDescent="0.25">
      <c r="A15" s="40" t="s">
        <v>14</v>
      </c>
      <c r="B15" s="54">
        <v>0.22284669740539656</v>
      </c>
      <c r="C15" s="7">
        <v>4790</v>
      </c>
      <c r="D15" s="54">
        <v>0.44694059141428177</v>
      </c>
      <c r="E15" s="7">
        <v>10808</v>
      </c>
      <c r="F15" s="54">
        <v>0.34147124235504384</v>
      </c>
      <c r="G15" s="7">
        <v>2340</v>
      </c>
      <c r="H15" s="54">
        <v>5.5747574980488353E-3</v>
      </c>
      <c r="I15" s="54">
        <v>4.9938270501917508</v>
      </c>
      <c r="J15" s="7">
        <v>6038</v>
      </c>
      <c r="K15" s="14">
        <v>23976</v>
      </c>
    </row>
    <row r="16" spans="1:11" x14ac:dyDescent="0.25">
      <c r="A16" s="40" t="s">
        <v>15</v>
      </c>
      <c r="B16" s="54">
        <v>1.907347283987668</v>
      </c>
      <c r="C16" s="7">
        <v>41000</v>
      </c>
      <c r="D16" s="54">
        <v>1.8685889506863462</v>
      </c>
      <c r="E16" s="7">
        <v>45188</v>
      </c>
      <c r="F16" s="54">
        <v>1.886826736510868</v>
      </c>
      <c r="G16" s="7">
        <v>12928</v>
      </c>
      <c r="H16" s="54">
        <v>1.0089188425683039E-3</v>
      </c>
      <c r="I16" s="54">
        <v>0.90378213029520593</v>
      </c>
      <c r="J16" s="7">
        <v>1093</v>
      </c>
      <c r="K16" s="14">
        <v>100209</v>
      </c>
    </row>
    <row r="17" spans="1:11" x14ac:dyDescent="0.25">
      <c r="A17" s="40" t="s">
        <v>16</v>
      </c>
      <c r="B17" s="54">
        <v>37.579297738247888</v>
      </c>
      <c r="C17" s="7">
        <v>807801</v>
      </c>
      <c r="D17" s="54">
        <v>35.79547773970328</v>
      </c>
      <c r="E17" s="7">
        <v>865638</v>
      </c>
      <c r="F17" s="54">
        <v>36.634907958416605</v>
      </c>
      <c r="G17" s="7">
        <v>251016</v>
      </c>
      <c r="H17" s="54">
        <v>5.1962763483687589E-5</v>
      </c>
      <c r="I17" s="54">
        <v>4.6547864006349644E-2</v>
      </c>
      <c r="J17" s="7">
        <v>55</v>
      </c>
      <c r="K17" s="14">
        <v>1924510</v>
      </c>
    </row>
    <row r="18" spans="1:11" x14ac:dyDescent="0.25">
      <c r="A18" s="40" t="s">
        <v>17</v>
      </c>
      <c r="B18" s="54">
        <v>0.54773142716830814</v>
      </c>
      <c r="C18" s="7">
        <v>11774</v>
      </c>
      <c r="D18" s="54">
        <v>0.65621403819307744</v>
      </c>
      <c r="E18" s="7">
        <v>15869</v>
      </c>
      <c r="F18" s="54">
        <v>0.60516024826391057</v>
      </c>
      <c r="G18" s="7">
        <v>4146</v>
      </c>
      <c r="H18" s="54">
        <v>3.1457422378810278E-3</v>
      </c>
      <c r="I18" s="54">
        <v>2.8179329210210957</v>
      </c>
      <c r="J18" s="7">
        <v>3407</v>
      </c>
      <c r="K18" s="14">
        <v>35196</v>
      </c>
    </row>
    <row r="19" spans="1:11" x14ac:dyDescent="0.25">
      <c r="A19" s="40" t="s">
        <v>18</v>
      </c>
      <c r="B19" s="54">
        <v>20.339399230622323</v>
      </c>
      <c r="C19" s="7">
        <v>437214</v>
      </c>
      <c r="D19" s="54">
        <v>19.343545150125831</v>
      </c>
      <c r="E19" s="7">
        <v>467783</v>
      </c>
      <c r="F19" s="54">
        <v>19.812184249108068</v>
      </c>
      <c r="G19" s="7">
        <v>135749</v>
      </c>
      <c r="H19" s="54">
        <v>9.6084923698962083E-5</v>
      </c>
      <c r="I19" s="54">
        <v>8.6072172870555935E-2</v>
      </c>
      <c r="J19" s="7">
        <v>104</v>
      </c>
      <c r="K19" s="14">
        <v>1040850</v>
      </c>
    </row>
    <row r="20" spans="1:11" x14ac:dyDescent="0.25">
      <c r="A20" s="40" t="s">
        <v>19</v>
      </c>
      <c r="B20" s="54">
        <v>2.0022917632935915</v>
      </c>
      <c r="C20" s="7">
        <v>43041</v>
      </c>
      <c r="D20" s="54">
        <v>1.9511595296919548</v>
      </c>
      <c r="E20" s="7">
        <v>47185</v>
      </c>
      <c r="F20" s="54">
        <v>1.9752265875577757</v>
      </c>
      <c r="G20" s="7">
        <v>13534</v>
      </c>
      <c r="H20" s="54">
        <v>9.637625289128758E-4</v>
      </c>
      <c r="I20" s="54">
        <v>0.86333143433249426</v>
      </c>
      <c r="J20" s="7">
        <v>1044</v>
      </c>
      <c r="K20" s="14">
        <v>104804</v>
      </c>
    </row>
    <row r="21" spans="1:11" x14ac:dyDescent="0.25">
      <c r="A21" s="40" t="s">
        <v>20</v>
      </c>
      <c r="B21" s="54">
        <v>0.53850980820123862</v>
      </c>
      <c r="C21" s="7">
        <v>11576</v>
      </c>
      <c r="D21" s="54">
        <v>0.64893858857440145</v>
      </c>
      <c r="E21" s="7">
        <v>15693</v>
      </c>
      <c r="F21" s="54">
        <v>0.59697264442747089</v>
      </c>
      <c r="G21" s="7">
        <v>4090</v>
      </c>
      <c r="H21" s="54">
        <v>3.1888771963391694E-3</v>
      </c>
      <c r="I21" s="54">
        <v>2.8565729017615236</v>
      </c>
      <c r="J21" s="7">
        <v>3454</v>
      </c>
      <c r="K21" s="14">
        <v>34813</v>
      </c>
    </row>
    <row r="22" spans="1:11" x14ac:dyDescent="0.25">
      <c r="A22" s="40" t="s">
        <v>21</v>
      </c>
      <c r="B22" s="54">
        <v>0.20969634136359916</v>
      </c>
      <c r="C22" s="7">
        <v>4508</v>
      </c>
      <c r="D22" s="54">
        <v>0.4408227236798794</v>
      </c>
      <c r="E22" s="7">
        <v>10660</v>
      </c>
      <c r="F22" s="54">
        <v>0.33205768714202494</v>
      </c>
      <c r="G22" s="7">
        <v>2275</v>
      </c>
      <c r="H22" s="54">
        <v>5.7329587800263714E-3</v>
      </c>
      <c r="I22" s="54">
        <v>5.1355426031267335</v>
      </c>
      <c r="J22" s="7">
        <v>6210</v>
      </c>
      <c r="K22" s="14">
        <v>23653</v>
      </c>
    </row>
    <row r="23" spans="1:11" x14ac:dyDescent="0.25">
      <c r="A23" s="40" t="s">
        <v>22</v>
      </c>
      <c r="B23" s="54">
        <v>0.25907838376122011</v>
      </c>
      <c r="C23" s="7">
        <v>5569</v>
      </c>
      <c r="D23" s="54">
        <v>0.46477903819539707</v>
      </c>
      <c r="E23" s="7">
        <v>11240</v>
      </c>
      <c r="F23" s="54">
        <v>0.36798244087356913</v>
      </c>
      <c r="G23" s="7">
        <v>2521</v>
      </c>
      <c r="H23" s="54">
        <v>5.1733057423693739E-3</v>
      </c>
      <c r="I23" s="54">
        <v>4.6342094995519716</v>
      </c>
      <c r="J23" s="7">
        <v>5603</v>
      </c>
      <c r="K23" s="14">
        <v>24933</v>
      </c>
    </row>
    <row r="24" spans="1:11" x14ac:dyDescent="0.25">
      <c r="A24" s="40" t="s">
        <v>23</v>
      </c>
      <c r="B24" s="54">
        <v>8.9113033039587481</v>
      </c>
      <c r="C24" s="7">
        <v>191556</v>
      </c>
      <c r="D24" s="54">
        <v>8.4921594662648303</v>
      </c>
      <c r="E24" s="7">
        <v>205365</v>
      </c>
      <c r="F24" s="54">
        <v>8.6893901132713385</v>
      </c>
      <c r="G24" s="7">
        <v>59538</v>
      </c>
      <c r="H24" s="54">
        <v>2.1907772658661567E-4</v>
      </c>
      <c r="I24" s="54">
        <v>0.19624822739027956</v>
      </c>
      <c r="J24" s="7">
        <v>237</v>
      </c>
      <c r="K24" s="14">
        <v>456696</v>
      </c>
    </row>
    <row r="25" spans="1:11" x14ac:dyDescent="0.25">
      <c r="A25" s="40" t="s">
        <v>24</v>
      </c>
      <c r="B25" s="54">
        <v>1.4695659291190353</v>
      </c>
      <c r="C25" s="7">
        <v>31590</v>
      </c>
      <c r="D25" s="54">
        <v>1.4587462849632051</v>
      </c>
      <c r="E25" s="7">
        <v>35277</v>
      </c>
      <c r="F25" s="54">
        <v>1.4638516196021745</v>
      </c>
      <c r="G25" s="7">
        <v>10030</v>
      </c>
      <c r="H25" s="54">
        <v>1.3004408494479629E-3</v>
      </c>
      <c r="I25" s="54">
        <v>1.1649254148580519</v>
      </c>
      <c r="J25" s="7">
        <v>1409</v>
      </c>
      <c r="K25" s="14">
        <v>78306</v>
      </c>
    </row>
    <row r="26" spans="1:11" x14ac:dyDescent="0.25">
      <c r="A26" s="40" t="s">
        <v>25</v>
      </c>
      <c r="B26" s="54">
        <v>2.6509699069653236</v>
      </c>
      <c r="C26" s="7">
        <v>56985</v>
      </c>
      <c r="D26" s="54">
        <v>2.5294769193893498</v>
      </c>
      <c r="E26" s="7">
        <v>61170</v>
      </c>
      <c r="F26" s="54">
        <v>2.5866479446377872</v>
      </c>
      <c r="G26" s="7">
        <v>17723</v>
      </c>
      <c r="H26" s="54">
        <v>7.3595431195631379E-4</v>
      </c>
      <c r="I26" s="54">
        <v>0.65926249743401888</v>
      </c>
      <c r="J26" s="7">
        <v>797</v>
      </c>
      <c r="K26" s="14">
        <v>136675</v>
      </c>
    </row>
    <row r="27" spans="1:11" x14ac:dyDescent="0.25">
      <c r="A27" s="40" t="s">
        <v>26</v>
      </c>
      <c r="B27" s="54">
        <v>0.70357133113251302</v>
      </c>
      <c r="C27" s="7">
        <v>15124</v>
      </c>
      <c r="D27" s="54">
        <v>0.78044677881480662</v>
      </c>
      <c r="E27" s="7">
        <v>18873</v>
      </c>
      <c r="F27" s="54">
        <v>0.74426194552791547</v>
      </c>
      <c r="G27" s="7">
        <v>5100</v>
      </c>
      <c r="H27" s="54">
        <v>2.5577410031460213E-3</v>
      </c>
      <c r="I27" s="54">
        <v>2.2912057095516181</v>
      </c>
      <c r="J27" s="7">
        <v>2770</v>
      </c>
      <c r="K27" s="14">
        <v>41867</v>
      </c>
    </row>
    <row r="28" spans="1:11" x14ac:dyDescent="0.25">
      <c r="A28" s="40" t="s">
        <v>27</v>
      </c>
      <c r="B28" s="54">
        <v>1.04002400894879</v>
      </c>
      <c r="C28" s="7">
        <v>22356</v>
      </c>
      <c r="D28" s="54">
        <v>1.0723535645610616</v>
      </c>
      <c r="E28" s="7">
        <v>25933</v>
      </c>
      <c r="F28" s="54">
        <v>1.0571422504220229</v>
      </c>
      <c r="G28" s="7">
        <v>7243</v>
      </c>
      <c r="H28" s="54">
        <v>1.8007635237340634E-3</v>
      </c>
      <c r="I28" s="54">
        <v>1.6131108122585107</v>
      </c>
      <c r="J28" s="7">
        <v>1950</v>
      </c>
      <c r="K28" s="14">
        <v>57482</v>
      </c>
    </row>
    <row r="29" spans="1:11" x14ac:dyDescent="0.25">
      <c r="A29" s="40" t="s">
        <v>28</v>
      </c>
      <c r="B29" s="54">
        <v>0.43669003901454179</v>
      </c>
      <c r="C29" s="7">
        <v>9387</v>
      </c>
      <c r="D29" s="54">
        <v>0.57689327579199079</v>
      </c>
      <c r="E29" s="7">
        <v>13951</v>
      </c>
      <c r="F29" s="54">
        <v>0.51091523618938406</v>
      </c>
      <c r="G29" s="7">
        <v>3501</v>
      </c>
      <c r="H29" s="54">
        <v>3.7259212340251128E-3</v>
      </c>
      <c r="I29" s="54">
        <v>3.3376530282923955</v>
      </c>
      <c r="J29" s="7">
        <v>4036</v>
      </c>
      <c r="K29" s="14">
        <v>30875</v>
      </c>
    </row>
    <row r="30" spans="1:11" x14ac:dyDescent="0.25">
      <c r="A30" s="40" t="s">
        <v>29</v>
      </c>
      <c r="B30" s="54">
        <v>0.56661119144408367</v>
      </c>
      <c r="C30" s="7">
        <v>12180</v>
      </c>
      <c r="D30" s="54">
        <v>0.67285446518483816</v>
      </c>
      <c r="E30" s="7">
        <v>16272</v>
      </c>
      <c r="F30" s="54">
        <v>0.62287086725770657</v>
      </c>
      <c r="G30" s="7">
        <v>4268</v>
      </c>
      <c r="H30" s="54">
        <v>3.0562347188264056E-3</v>
      </c>
      <c r="I30" s="54">
        <v>2.7377527391913086</v>
      </c>
      <c r="J30" s="7">
        <v>3310</v>
      </c>
      <c r="K30" s="14">
        <v>36030</v>
      </c>
    </row>
    <row r="31" spans="1:11" x14ac:dyDescent="0.25">
      <c r="A31" s="40" t="s">
        <v>30</v>
      </c>
      <c r="B31" s="54">
        <v>0.26868196327722155</v>
      </c>
      <c r="C31" s="7">
        <v>5776</v>
      </c>
      <c r="D31" s="54">
        <v>0.46998594945632843</v>
      </c>
      <c r="E31" s="7">
        <v>11366</v>
      </c>
      <c r="F31" s="54">
        <v>0.37527247316644197</v>
      </c>
      <c r="G31" s="7">
        <v>2571</v>
      </c>
      <c r="H31" s="54">
        <v>5.0727946025465424E-3</v>
      </c>
      <c r="I31" s="54">
        <v>4.5441723546055703</v>
      </c>
      <c r="J31" s="7">
        <v>5495</v>
      </c>
      <c r="K31" s="14">
        <v>25208</v>
      </c>
    </row>
    <row r="32" spans="1:11" x14ac:dyDescent="0.25">
      <c r="A32" s="40" t="s">
        <v>31</v>
      </c>
      <c r="B32" s="54">
        <v>0.69058467246882926</v>
      </c>
      <c r="C32" s="7">
        <v>14845</v>
      </c>
      <c r="D32" s="54">
        <v>0.76872382596728051</v>
      </c>
      <c r="E32" s="7">
        <v>18590</v>
      </c>
      <c r="F32" s="54">
        <v>0.73195864778438846</v>
      </c>
      <c r="G32" s="7">
        <v>5015</v>
      </c>
      <c r="H32" s="54">
        <v>2.6007802340702211E-3</v>
      </c>
      <c r="I32" s="54">
        <v>2.3297599382663097</v>
      </c>
      <c r="J32" s="7">
        <v>2817</v>
      </c>
      <c r="K32" s="14">
        <v>41267</v>
      </c>
    </row>
    <row r="33" spans="1:11" x14ac:dyDescent="0.25">
      <c r="A33" s="40" t="s">
        <v>32</v>
      </c>
      <c r="B33" s="54">
        <v>0.60666248328922601</v>
      </c>
      <c r="C33" s="7">
        <v>13041</v>
      </c>
      <c r="D33" s="54">
        <v>0.7013614391505093</v>
      </c>
      <c r="E33" s="7">
        <v>16961</v>
      </c>
      <c r="F33" s="54">
        <v>0.65680345000230966</v>
      </c>
      <c r="G33" s="7">
        <v>4500</v>
      </c>
      <c r="H33" s="54">
        <v>2.898382702452032E-3</v>
      </c>
      <c r="I33" s="54">
        <v>2.5963500558326946</v>
      </c>
      <c r="J33" s="7">
        <v>3139</v>
      </c>
      <c r="K33" s="14">
        <v>37641</v>
      </c>
    </row>
    <row r="34" spans="1:11" x14ac:dyDescent="0.25">
      <c r="A34" s="40" t="s">
        <v>33</v>
      </c>
      <c r="B34" s="54">
        <v>1.3981393064687746</v>
      </c>
      <c r="C34" s="7">
        <v>30054</v>
      </c>
      <c r="D34" s="54">
        <v>1.3937496613533678</v>
      </c>
      <c r="E34" s="7">
        <v>33705</v>
      </c>
      <c r="F34" s="54">
        <v>1.3958113182020286</v>
      </c>
      <c r="G34" s="7">
        <v>9564</v>
      </c>
      <c r="H34" s="54">
        <v>1.3638285394760171E-3</v>
      </c>
      <c r="I34" s="54">
        <v>1.2217076446181909</v>
      </c>
      <c r="J34" s="7">
        <v>1477</v>
      </c>
      <c r="K34" s="14">
        <v>74800</v>
      </c>
    </row>
    <row r="35" spans="1:11" x14ac:dyDescent="0.25">
      <c r="A35" s="40" t="s">
        <v>34</v>
      </c>
      <c r="B35" s="54">
        <v>2.7975336261697543</v>
      </c>
      <c r="C35" s="7">
        <v>60135</v>
      </c>
      <c r="D35" s="54">
        <v>2.7026660950698682</v>
      </c>
      <c r="E35" s="7">
        <v>65358</v>
      </c>
      <c r="F35" s="54">
        <v>2.7472913589473982</v>
      </c>
      <c r="G35" s="7">
        <v>18824</v>
      </c>
      <c r="H35" s="54">
        <v>6.9291906012458691E-4</v>
      </c>
      <c r="I35" s="54">
        <v>0.62071183316130207</v>
      </c>
      <c r="J35" s="7">
        <v>751</v>
      </c>
      <c r="K35" s="14">
        <v>145068</v>
      </c>
    </row>
    <row r="36" spans="1:11" x14ac:dyDescent="0.25">
      <c r="A36" s="40" t="s">
        <v>35</v>
      </c>
      <c r="B36" s="54">
        <v>0.69942433088696687</v>
      </c>
      <c r="C36" s="7">
        <v>15035</v>
      </c>
      <c r="D36" s="54">
        <v>0.77867238352975665</v>
      </c>
      <c r="E36" s="7">
        <v>18831</v>
      </c>
      <c r="F36" s="54">
        <v>0.74139409498627484</v>
      </c>
      <c r="G36" s="7">
        <v>5080</v>
      </c>
      <c r="H36" s="54">
        <v>2.5676577825707388E-3</v>
      </c>
      <c r="I36" s="54">
        <v>2.300089088130735</v>
      </c>
      <c r="J36" s="7">
        <v>2781</v>
      </c>
      <c r="K36" s="14">
        <v>41727</v>
      </c>
    </row>
    <row r="37" spans="1:11" x14ac:dyDescent="0.25">
      <c r="A37" s="40" t="s">
        <v>36</v>
      </c>
      <c r="B37" s="54">
        <v>0.15480315390281832</v>
      </c>
      <c r="C37" s="7">
        <v>3328</v>
      </c>
      <c r="D37" s="54">
        <v>0.41888155782662362</v>
      </c>
      <c r="E37" s="7">
        <v>10130</v>
      </c>
      <c r="F37" s="54">
        <v>0.29462238617862418</v>
      </c>
      <c r="G37" s="7">
        <v>2019</v>
      </c>
      <c r="H37" s="54">
        <v>6.4612004910512373E-3</v>
      </c>
      <c r="I37" s="54">
        <v>5.7878962089771671</v>
      </c>
      <c r="J37" s="7">
        <v>6998</v>
      </c>
      <c r="K37" s="14">
        <v>22475</v>
      </c>
    </row>
    <row r="38" spans="1:11" x14ac:dyDescent="0.25">
      <c r="A38" s="40" t="s">
        <v>37</v>
      </c>
      <c r="B38" s="54">
        <v>0.94578888494802615</v>
      </c>
      <c r="C38" s="7">
        <v>20331</v>
      </c>
      <c r="D38" s="54">
        <v>0.99402563393868704</v>
      </c>
      <c r="E38" s="7">
        <v>24038</v>
      </c>
      <c r="F38" s="54">
        <v>0.97132565406147842</v>
      </c>
      <c r="G38" s="7">
        <v>6655</v>
      </c>
      <c r="H38" s="54">
        <v>1.9598620257133899E-3</v>
      </c>
      <c r="I38" s="54">
        <v>1.7556300883180391</v>
      </c>
      <c r="J38" s="7">
        <v>2123</v>
      </c>
      <c r="K38" s="14">
        <v>53147</v>
      </c>
    </row>
    <row r="39" spans="1:11" x14ac:dyDescent="0.25">
      <c r="A39" s="40" t="s">
        <v>38</v>
      </c>
      <c r="B39" s="54">
        <v>0.28652497749161049</v>
      </c>
      <c r="C39" s="7">
        <v>6159</v>
      </c>
      <c r="D39" s="54">
        <v>0.47962503835489489</v>
      </c>
      <c r="E39" s="7">
        <v>11599</v>
      </c>
      <c r="F39" s="54">
        <v>0.38875793830881317</v>
      </c>
      <c r="G39" s="7">
        <v>2664</v>
      </c>
      <c r="H39" s="54">
        <v>4.8966800509254726E-3</v>
      </c>
      <c r="I39" s="54">
        <v>4.3864102255577126</v>
      </c>
      <c r="J39" s="7">
        <v>5304</v>
      </c>
      <c r="K39" s="14">
        <v>25726</v>
      </c>
    </row>
    <row r="40" spans="1:11" x14ac:dyDescent="0.25">
      <c r="A40" s="40" t="s">
        <v>39</v>
      </c>
      <c r="B40" s="54">
        <v>0.65549886775980137</v>
      </c>
      <c r="C40" s="7">
        <v>14091</v>
      </c>
      <c r="D40" s="54">
        <v>0.74261264170654873</v>
      </c>
      <c r="E40" s="7">
        <v>17959</v>
      </c>
      <c r="F40" s="54">
        <v>0.70163824320292056</v>
      </c>
      <c r="G40" s="7">
        <v>4807</v>
      </c>
      <c r="H40" s="54">
        <v>2.7131888108093442E-3</v>
      </c>
      <c r="I40" s="54">
        <v>2.4304547203065798</v>
      </c>
      <c r="J40" s="7">
        <v>2939</v>
      </c>
      <c r="K40" s="14">
        <v>39796</v>
      </c>
    </row>
    <row r="41" spans="1:11" x14ac:dyDescent="0.25">
      <c r="A41" s="40" t="s">
        <v>40</v>
      </c>
      <c r="B41" s="54">
        <v>0.11475186205767605</v>
      </c>
      <c r="C41" s="7">
        <v>2467</v>
      </c>
      <c r="D41" s="54">
        <v>0.40617939132083997</v>
      </c>
      <c r="E41" s="7">
        <v>9823</v>
      </c>
      <c r="F41" s="54">
        <v>0.26905254318140071</v>
      </c>
      <c r="G41" s="7">
        <v>1843</v>
      </c>
      <c r="H41" s="54">
        <v>7.0756385763815193E-3</v>
      </c>
      <c r="I41" s="54">
        <v>6.3383053581220983</v>
      </c>
      <c r="J41" s="7">
        <v>7664</v>
      </c>
      <c r="K41" s="14">
        <v>21797</v>
      </c>
    </row>
    <row r="42" spans="1:11" x14ac:dyDescent="0.25">
      <c r="A42" s="40" t="s">
        <v>41</v>
      </c>
      <c r="B42" s="54">
        <v>8.910593948653589E-2</v>
      </c>
      <c r="C42" s="7">
        <v>1915</v>
      </c>
      <c r="D42" s="54">
        <v>0.39972077905567321</v>
      </c>
      <c r="E42" s="7">
        <v>9666</v>
      </c>
      <c r="F42" s="54">
        <v>0.25353112307435327</v>
      </c>
      <c r="G42" s="7">
        <v>1737</v>
      </c>
      <c r="H42" s="54">
        <v>7.5086349301696949E-3</v>
      </c>
      <c r="I42" s="54">
        <v>6.7261803293542286</v>
      </c>
      <c r="J42" s="7">
        <v>8133</v>
      </c>
      <c r="K42" s="14">
        <v>21451</v>
      </c>
    </row>
    <row r="43" spans="1:11" x14ac:dyDescent="0.25">
      <c r="A43" s="40" t="s">
        <v>42</v>
      </c>
      <c r="B43" s="54">
        <v>0.36706408752353148</v>
      </c>
      <c r="C43" s="7">
        <v>7890</v>
      </c>
      <c r="D43" s="54">
        <v>0.52806036166674475</v>
      </c>
      <c r="E43" s="7">
        <v>12770</v>
      </c>
      <c r="F43" s="54">
        <v>0.45228849000225707</v>
      </c>
      <c r="G43" s="7">
        <v>3099</v>
      </c>
      <c r="H43" s="54">
        <v>4.2089313523296428E-3</v>
      </c>
      <c r="I43" s="54">
        <v>3.7703299644909127</v>
      </c>
      <c r="J43" s="7">
        <v>4559</v>
      </c>
      <c r="K43" s="14">
        <v>28318</v>
      </c>
    </row>
    <row r="44" spans="1:11" x14ac:dyDescent="0.25">
      <c r="A44" s="40" t="s">
        <v>43</v>
      </c>
      <c r="B44" s="54">
        <v>2.6850189616129647</v>
      </c>
      <c r="C44" s="7">
        <v>57717</v>
      </c>
      <c r="D44" s="54">
        <v>2.5954036981073054</v>
      </c>
      <c r="E44" s="7">
        <v>62764</v>
      </c>
      <c r="F44" s="54">
        <v>2.6375687107435595</v>
      </c>
      <c r="G44" s="7">
        <v>18072</v>
      </c>
      <c r="H44" s="54">
        <v>7.2174546924281689E-4</v>
      </c>
      <c r="I44" s="54">
        <v>0.64653431990891297</v>
      </c>
      <c r="J44" s="7">
        <v>782</v>
      </c>
      <c r="K44" s="14">
        <v>139335</v>
      </c>
    </row>
    <row r="45" spans="1:11" x14ac:dyDescent="0.25">
      <c r="A45" s="40" t="s">
        <v>44</v>
      </c>
      <c r="B45" s="54">
        <v>0.37743158813739669</v>
      </c>
      <c r="C45" s="7">
        <v>8113</v>
      </c>
      <c r="D45" s="54">
        <v>0.53371129861662858</v>
      </c>
      <c r="E45" s="7">
        <v>12907</v>
      </c>
      <c r="F45" s="54">
        <v>0.46016960599455198</v>
      </c>
      <c r="G45" s="7">
        <v>3153</v>
      </c>
      <c r="H45" s="54">
        <v>4.1368468952964052E-3</v>
      </c>
      <c r="I45" s="54">
        <v>3.705757234366426</v>
      </c>
      <c r="J45" s="7">
        <v>4481</v>
      </c>
      <c r="K45" s="14">
        <v>28654</v>
      </c>
    </row>
    <row r="46" spans="1:11" x14ac:dyDescent="0.25">
      <c r="A46" s="40" t="s">
        <v>45</v>
      </c>
      <c r="B46" s="54">
        <v>1.4350803481297576</v>
      </c>
      <c r="C46" s="7">
        <v>30848</v>
      </c>
      <c r="D46" s="54">
        <v>1.4304675706862555</v>
      </c>
      <c r="E46" s="7">
        <v>34593</v>
      </c>
      <c r="F46" s="54">
        <v>1.4326336434771396</v>
      </c>
      <c r="G46" s="7">
        <v>9816</v>
      </c>
      <c r="H46" s="54">
        <v>1.3287800470388137E-3</v>
      </c>
      <c r="I46" s="54">
        <v>1.1903114610779013</v>
      </c>
      <c r="J46" s="7">
        <v>1439</v>
      </c>
      <c r="K46" s="14">
        <v>76696</v>
      </c>
    </row>
    <row r="47" spans="1:11" x14ac:dyDescent="0.25">
      <c r="A47" s="40" t="s">
        <v>46</v>
      </c>
      <c r="B47" s="54">
        <v>0.62084958939240997</v>
      </c>
      <c r="C47" s="7">
        <v>13346</v>
      </c>
      <c r="D47" s="54">
        <v>0.71239619799035003</v>
      </c>
      <c r="E47" s="7">
        <v>17228</v>
      </c>
      <c r="F47" s="54">
        <v>0.66932566763451151</v>
      </c>
      <c r="G47" s="7">
        <v>4586</v>
      </c>
      <c r="H47" s="54">
        <v>2.844141069397042E-3</v>
      </c>
      <c r="I47" s="54">
        <v>2.5477607971086353</v>
      </c>
      <c r="J47" s="7">
        <v>3081</v>
      </c>
      <c r="K47" s="14">
        <v>38241</v>
      </c>
    </row>
    <row r="48" spans="1:11" x14ac:dyDescent="0.25">
      <c r="A48" s="40" t="s">
        <v>47</v>
      </c>
      <c r="B48" s="54">
        <v>1.1536845551523749</v>
      </c>
      <c r="C48" s="7">
        <v>24799</v>
      </c>
      <c r="D48" s="54">
        <v>1.1781987191468895</v>
      </c>
      <c r="E48" s="7">
        <v>28492</v>
      </c>
      <c r="F48" s="54">
        <v>1.166645978737187</v>
      </c>
      <c r="G48" s="7">
        <v>7994</v>
      </c>
      <c r="H48" s="54">
        <v>1.6317206494248183E-3</v>
      </c>
      <c r="I48" s="54">
        <v>1.4616834400969176</v>
      </c>
      <c r="J48" s="7">
        <v>1767</v>
      </c>
      <c r="K48" s="14">
        <v>63052</v>
      </c>
    </row>
    <row r="49" spans="1:11" x14ac:dyDescent="0.25">
      <c r="A49" s="40" t="s">
        <v>48</v>
      </c>
      <c r="B49" s="54">
        <v>0.50855318800643878</v>
      </c>
      <c r="C49" s="7">
        <v>10932</v>
      </c>
      <c r="D49" s="54">
        <v>0.62624563583904369</v>
      </c>
      <c r="E49" s="7">
        <v>15144</v>
      </c>
      <c r="F49" s="54">
        <v>0.57085550170856025</v>
      </c>
      <c r="G49" s="7">
        <v>3911</v>
      </c>
      <c r="H49" s="54">
        <v>3.3347784039750561E-3</v>
      </c>
      <c r="I49" s="54">
        <v>2.9872701379377604</v>
      </c>
      <c r="J49" s="7">
        <v>3612</v>
      </c>
      <c r="K49" s="14">
        <v>33599</v>
      </c>
    </row>
    <row r="50" spans="1:11" x14ac:dyDescent="0.25">
      <c r="A50" s="40" t="s">
        <v>49</v>
      </c>
      <c r="B50" s="54">
        <v>1.2809865495320985</v>
      </c>
      <c r="C50" s="7">
        <v>27536</v>
      </c>
      <c r="D50" s="54">
        <v>1.2822477394296938</v>
      </c>
      <c r="E50" s="7">
        <v>31008</v>
      </c>
      <c r="F50" s="54">
        <v>1.28164459625809</v>
      </c>
      <c r="G50" s="7">
        <v>8782</v>
      </c>
      <c r="H50" s="54">
        <v>1.4853102813177674E-3</v>
      </c>
      <c r="I50" s="54">
        <v>1.3305301016893862</v>
      </c>
      <c r="J50" s="7">
        <v>1609</v>
      </c>
      <c r="K50" s="14">
        <v>68935</v>
      </c>
    </row>
    <row r="51" spans="1:11" ht="15.75" thickBot="1" x14ac:dyDescent="0.3">
      <c r="A51" s="41" t="s">
        <v>50</v>
      </c>
      <c r="B51" s="54">
        <v>1.5268054456661118</v>
      </c>
      <c r="C51" s="7">
        <v>32820</v>
      </c>
      <c r="D51" s="54">
        <v>1.5106742188925759</v>
      </c>
      <c r="E51" s="7">
        <v>36532</v>
      </c>
      <c r="F51" s="54">
        <v>1.5182532119378767</v>
      </c>
      <c r="G51" s="7">
        <v>10403</v>
      </c>
      <c r="H51" s="54">
        <v>1.2538398846467307E-3</v>
      </c>
      <c r="I51" s="54">
        <v>1.1231806109502804</v>
      </c>
      <c r="J51" s="7">
        <v>1358</v>
      </c>
      <c r="K51" s="14">
        <v>81113</v>
      </c>
    </row>
    <row r="52" spans="1:11" ht="16.5" thickTop="1" thickBot="1" x14ac:dyDescent="0.3">
      <c r="A52" s="224" t="s">
        <v>51</v>
      </c>
      <c r="B52" s="54">
        <v>100</v>
      </c>
      <c r="C52" s="7">
        <v>2149591</v>
      </c>
      <c r="D52" s="54">
        <v>99.999999999999986</v>
      </c>
      <c r="E52" s="7">
        <v>2418290</v>
      </c>
      <c r="F52" s="54">
        <v>100.00000000000006</v>
      </c>
      <c r="G52" s="7">
        <v>685180</v>
      </c>
      <c r="H52" s="54">
        <v>0.11163297090624671</v>
      </c>
      <c r="I52" s="54">
        <v>99.999999999999972</v>
      </c>
      <c r="J52" s="7">
        <v>120913</v>
      </c>
      <c r="K52" s="7">
        <v>5373974</v>
      </c>
    </row>
    <row r="53" spans="1:11" ht="15.75" thickTop="1" x14ac:dyDescent="0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</row>
    <row r="54" spans="1:11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</row>
    <row r="55" spans="1:11" x14ac:dyDescent="0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</row>
    <row r="56" spans="1:11" x14ac:dyDescent="0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</row>
  </sheetData>
  <mergeCells count="4">
    <mergeCell ref="A2:K2"/>
    <mergeCell ref="A3:K3"/>
    <mergeCell ref="A4:K4"/>
    <mergeCell ref="A5:K5"/>
  </mergeCells>
  <pageMargins left="0.25" right="0.2" top="0.41" bottom="0.36" header="0.31496062992125984" footer="0.31496062992125984"/>
  <pageSetup scale="73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A1:K62"/>
  <sheetViews>
    <sheetView workbookViewId="0"/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9.85546875" bestFit="1" customWidth="1"/>
    <col min="4" max="4" width="11.140625" bestFit="1" customWidth="1"/>
    <col min="5" max="5" width="9.85546875" bestFit="1" customWidth="1"/>
    <col min="6" max="6" width="12.140625" bestFit="1" customWidth="1"/>
    <col min="7" max="7" width="9.85546875" bestFit="1" customWidth="1"/>
    <col min="8" max="8" width="12.5703125" bestFit="1" customWidth="1"/>
    <col min="9" max="9" width="15.85546875" bestFit="1" customWidth="1"/>
    <col min="10" max="10" width="9" bestFit="1" customWidth="1"/>
    <col min="11" max="11" width="11.28515625" customWidth="1"/>
    <col min="12" max="12" width="2.28515625" customWidth="1"/>
    <col min="247" max="247" width="26.5703125" customWidth="1"/>
    <col min="249" max="249" width="11.28515625" customWidth="1"/>
    <col min="252" max="252" width="13.85546875" customWidth="1"/>
    <col min="253" max="253" width="15.28515625" customWidth="1"/>
    <col min="254" max="254" width="12.85546875" customWidth="1"/>
    <col min="255" max="255" width="13.5703125" customWidth="1"/>
    <col min="257" max="257" width="16.28515625" customWidth="1"/>
    <col min="258" max="258" width="12.28515625" customWidth="1"/>
    <col min="259" max="259" width="14" customWidth="1"/>
    <col min="260" max="260" width="2.28515625" customWidth="1"/>
    <col min="261" max="261" width="12.5703125" bestFit="1" customWidth="1"/>
    <col min="503" max="503" width="26.5703125" customWidth="1"/>
    <col min="505" max="505" width="11.28515625" customWidth="1"/>
    <col min="508" max="508" width="13.85546875" customWidth="1"/>
    <col min="509" max="509" width="15.28515625" customWidth="1"/>
    <col min="510" max="510" width="12.85546875" customWidth="1"/>
    <col min="511" max="511" width="13.5703125" customWidth="1"/>
    <col min="513" max="513" width="16.28515625" customWidth="1"/>
    <col min="514" max="514" width="12.28515625" customWidth="1"/>
    <col min="515" max="515" width="14" customWidth="1"/>
    <col min="516" max="516" width="2.28515625" customWidth="1"/>
    <col min="517" max="517" width="12.5703125" bestFit="1" customWidth="1"/>
    <col min="759" max="759" width="26.5703125" customWidth="1"/>
    <col min="761" max="761" width="11.28515625" customWidth="1"/>
    <col min="764" max="764" width="13.85546875" customWidth="1"/>
    <col min="765" max="765" width="15.28515625" customWidth="1"/>
    <col min="766" max="766" width="12.85546875" customWidth="1"/>
    <col min="767" max="767" width="13.5703125" customWidth="1"/>
    <col min="769" max="769" width="16.28515625" customWidth="1"/>
    <col min="770" max="770" width="12.28515625" customWidth="1"/>
    <col min="771" max="771" width="14" customWidth="1"/>
    <col min="772" max="772" width="2.28515625" customWidth="1"/>
    <col min="773" max="773" width="12.5703125" bestFit="1" customWidth="1"/>
    <col min="1015" max="1015" width="26.5703125" customWidth="1"/>
    <col min="1017" max="1017" width="11.28515625" customWidth="1"/>
    <col min="1020" max="1020" width="13.85546875" customWidth="1"/>
    <col min="1021" max="1021" width="15.28515625" customWidth="1"/>
    <col min="1022" max="1022" width="12.85546875" customWidth="1"/>
    <col min="1023" max="1023" width="13.5703125" customWidth="1"/>
    <col min="1025" max="1025" width="16.28515625" customWidth="1"/>
    <col min="1026" max="1026" width="12.28515625" customWidth="1"/>
    <col min="1027" max="1027" width="14" customWidth="1"/>
    <col min="1028" max="1028" width="2.28515625" customWidth="1"/>
    <col min="1029" max="1029" width="12.5703125" bestFit="1" customWidth="1"/>
    <col min="1271" max="1271" width="26.5703125" customWidth="1"/>
    <col min="1273" max="1273" width="11.28515625" customWidth="1"/>
    <col min="1276" max="1276" width="13.85546875" customWidth="1"/>
    <col min="1277" max="1277" width="15.28515625" customWidth="1"/>
    <col min="1278" max="1278" width="12.85546875" customWidth="1"/>
    <col min="1279" max="1279" width="13.5703125" customWidth="1"/>
    <col min="1281" max="1281" width="16.28515625" customWidth="1"/>
    <col min="1282" max="1282" width="12.28515625" customWidth="1"/>
    <col min="1283" max="1283" width="14" customWidth="1"/>
    <col min="1284" max="1284" width="2.28515625" customWidth="1"/>
    <col min="1285" max="1285" width="12.5703125" bestFit="1" customWidth="1"/>
    <col min="1527" max="1527" width="26.5703125" customWidth="1"/>
    <col min="1529" max="1529" width="11.28515625" customWidth="1"/>
    <col min="1532" max="1532" width="13.85546875" customWidth="1"/>
    <col min="1533" max="1533" width="15.28515625" customWidth="1"/>
    <col min="1534" max="1534" width="12.85546875" customWidth="1"/>
    <col min="1535" max="1535" width="13.5703125" customWidth="1"/>
    <col min="1537" max="1537" width="16.28515625" customWidth="1"/>
    <col min="1538" max="1538" width="12.28515625" customWidth="1"/>
    <col min="1539" max="1539" width="14" customWidth="1"/>
    <col min="1540" max="1540" width="2.28515625" customWidth="1"/>
    <col min="1541" max="1541" width="12.5703125" bestFit="1" customWidth="1"/>
    <col min="1783" max="1783" width="26.5703125" customWidth="1"/>
    <col min="1785" max="1785" width="11.28515625" customWidth="1"/>
    <col min="1788" max="1788" width="13.85546875" customWidth="1"/>
    <col min="1789" max="1789" width="15.28515625" customWidth="1"/>
    <col min="1790" max="1790" width="12.85546875" customWidth="1"/>
    <col min="1791" max="1791" width="13.5703125" customWidth="1"/>
    <col min="1793" max="1793" width="16.28515625" customWidth="1"/>
    <col min="1794" max="1794" width="12.28515625" customWidth="1"/>
    <col min="1795" max="1795" width="14" customWidth="1"/>
    <col min="1796" max="1796" width="2.28515625" customWidth="1"/>
    <col min="1797" max="1797" width="12.5703125" bestFit="1" customWidth="1"/>
    <col min="2039" max="2039" width="26.5703125" customWidth="1"/>
    <col min="2041" max="2041" width="11.28515625" customWidth="1"/>
    <col min="2044" max="2044" width="13.85546875" customWidth="1"/>
    <col min="2045" max="2045" width="15.28515625" customWidth="1"/>
    <col min="2046" max="2046" width="12.85546875" customWidth="1"/>
    <col min="2047" max="2047" width="13.5703125" customWidth="1"/>
    <col min="2049" max="2049" width="16.28515625" customWidth="1"/>
    <col min="2050" max="2050" width="12.28515625" customWidth="1"/>
    <col min="2051" max="2051" width="14" customWidth="1"/>
    <col min="2052" max="2052" width="2.28515625" customWidth="1"/>
    <col min="2053" max="2053" width="12.5703125" bestFit="1" customWidth="1"/>
    <col min="2295" max="2295" width="26.5703125" customWidth="1"/>
    <col min="2297" max="2297" width="11.28515625" customWidth="1"/>
    <col min="2300" max="2300" width="13.85546875" customWidth="1"/>
    <col min="2301" max="2301" width="15.28515625" customWidth="1"/>
    <col min="2302" max="2302" width="12.85546875" customWidth="1"/>
    <col min="2303" max="2303" width="13.5703125" customWidth="1"/>
    <col min="2305" max="2305" width="16.28515625" customWidth="1"/>
    <col min="2306" max="2306" width="12.28515625" customWidth="1"/>
    <col min="2307" max="2307" width="14" customWidth="1"/>
    <col min="2308" max="2308" width="2.28515625" customWidth="1"/>
    <col min="2309" max="2309" width="12.5703125" bestFit="1" customWidth="1"/>
    <col min="2551" max="2551" width="26.5703125" customWidth="1"/>
    <col min="2553" max="2553" width="11.28515625" customWidth="1"/>
    <col min="2556" max="2556" width="13.85546875" customWidth="1"/>
    <col min="2557" max="2557" width="15.28515625" customWidth="1"/>
    <col min="2558" max="2558" width="12.85546875" customWidth="1"/>
    <col min="2559" max="2559" width="13.5703125" customWidth="1"/>
    <col min="2561" max="2561" width="16.28515625" customWidth="1"/>
    <col min="2562" max="2562" width="12.28515625" customWidth="1"/>
    <col min="2563" max="2563" width="14" customWidth="1"/>
    <col min="2564" max="2564" width="2.28515625" customWidth="1"/>
    <col min="2565" max="2565" width="12.5703125" bestFit="1" customWidth="1"/>
    <col min="2807" max="2807" width="26.5703125" customWidth="1"/>
    <col min="2809" max="2809" width="11.28515625" customWidth="1"/>
    <col min="2812" max="2812" width="13.85546875" customWidth="1"/>
    <col min="2813" max="2813" width="15.28515625" customWidth="1"/>
    <col min="2814" max="2814" width="12.85546875" customWidth="1"/>
    <col min="2815" max="2815" width="13.5703125" customWidth="1"/>
    <col min="2817" max="2817" width="16.28515625" customWidth="1"/>
    <col min="2818" max="2818" width="12.28515625" customWidth="1"/>
    <col min="2819" max="2819" width="14" customWidth="1"/>
    <col min="2820" max="2820" width="2.28515625" customWidth="1"/>
    <col min="2821" max="2821" width="12.5703125" bestFit="1" customWidth="1"/>
    <col min="3063" max="3063" width="26.5703125" customWidth="1"/>
    <col min="3065" max="3065" width="11.28515625" customWidth="1"/>
    <col min="3068" max="3068" width="13.85546875" customWidth="1"/>
    <col min="3069" max="3069" width="15.28515625" customWidth="1"/>
    <col min="3070" max="3070" width="12.85546875" customWidth="1"/>
    <col min="3071" max="3071" width="13.5703125" customWidth="1"/>
    <col min="3073" max="3073" width="16.28515625" customWidth="1"/>
    <col min="3074" max="3074" width="12.28515625" customWidth="1"/>
    <col min="3075" max="3075" width="14" customWidth="1"/>
    <col min="3076" max="3076" width="2.28515625" customWidth="1"/>
    <col min="3077" max="3077" width="12.5703125" bestFit="1" customWidth="1"/>
    <col min="3319" max="3319" width="26.5703125" customWidth="1"/>
    <col min="3321" max="3321" width="11.28515625" customWidth="1"/>
    <col min="3324" max="3324" width="13.85546875" customWidth="1"/>
    <col min="3325" max="3325" width="15.28515625" customWidth="1"/>
    <col min="3326" max="3326" width="12.85546875" customWidth="1"/>
    <col min="3327" max="3327" width="13.5703125" customWidth="1"/>
    <col min="3329" max="3329" width="16.28515625" customWidth="1"/>
    <col min="3330" max="3330" width="12.28515625" customWidth="1"/>
    <col min="3331" max="3331" width="14" customWidth="1"/>
    <col min="3332" max="3332" width="2.28515625" customWidth="1"/>
    <col min="3333" max="3333" width="12.5703125" bestFit="1" customWidth="1"/>
    <col min="3575" max="3575" width="26.5703125" customWidth="1"/>
    <col min="3577" max="3577" width="11.28515625" customWidth="1"/>
    <col min="3580" max="3580" width="13.85546875" customWidth="1"/>
    <col min="3581" max="3581" width="15.28515625" customWidth="1"/>
    <col min="3582" max="3582" width="12.85546875" customWidth="1"/>
    <col min="3583" max="3583" width="13.5703125" customWidth="1"/>
    <col min="3585" max="3585" width="16.28515625" customWidth="1"/>
    <col min="3586" max="3586" width="12.28515625" customWidth="1"/>
    <col min="3587" max="3587" width="14" customWidth="1"/>
    <col min="3588" max="3588" width="2.28515625" customWidth="1"/>
    <col min="3589" max="3589" width="12.5703125" bestFit="1" customWidth="1"/>
    <col min="3831" max="3831" width="26.5703125" customWidth="1"/>
    <col min="3833" max="3833" width="11.28515625" customWidth="1"/>
    <col min="3836" max="3836" width="13.85546875" customWidth="1"/>
    <col min="3837" max="3837" width="15.28515625" customWidth="1"/>
    <col min="3838" max="3838" width="12.85546875" customWidth="1"/>
    <col min="3839" max="3839" width="13.5703125" customWidth="1"/>
    <col min="3841" max="3841" width="16.28515625" customWidth="1"/>
    <col min="3842" max="3842" width="12.28515625" customWidth="1"/>
    <col min="3843" max="3843" width="14" customWidth="1"/>
    <col min="3844" max="3844" width="2.28515625" customWidth="1"/>
    <col min="3845" max="3845" width="12.5703125" bestFit="1" customWidth="1"/>
    <col min="4087" max="4087" width="26.5703125" customWidth="1"/>
    <col min="4089" max="4089" width="11.28515625" customWidth="1"/>
    <col min="4092" max="4092" width="13.85546875" customWidth="1"/>
    <col min="4093" max="4093" width="15.28515625" customWidth="1"/>
    <col min="4094" max="4094" width="12.85546875" customWidth="1"/>
    <col min="4095" max="4095" width="13.5703125" customWidth="1"/>
    <col min="4097" max="4097" width="16.28515625" customWidth="1"/>
    <col min="4098" max="4098" width="12.28515625" customWidth="1"/>
    <col min="4099" max="4099" width="14" customWidth="1"/>
    <col min="4100" max="4100" width="2.28515625" customWidth="1"/>
    <col min="4101" max="4101" width="12.5703125" bestFit="1" customWidth="1"/>
    <col min="4343" max="4343" width="26.5703125" customWidth="1"/>
    <col min="4345" max="4345" width="11.28515625" customWidth="1"/>
    <col min="4348" max="4348" width="13.85546875" customWidth="1"/>
    <col min="4349" max="4349" width="15.28515625" customWidth="1"/>
    <col min="4350" max="4350" width="12.85546875" customWidth="1"/>
    <col min="4351" max="4351" width="13.5703125" customWidth="1"/>
    <col min="4353" max="4353" width="16.28515625" customWidth="1"/>
    <col min="4354" max="4354" width="12.28515625" customWidth="1"/>
    <col min="4355" max="4355" width="14" customWidth="1"/>
    <col min="4356" max="4356" width="2.28515625" customWidth="1"/>
    <col min="4357" max="4357" width="12.5703125" bestFit="1" customWidth="1"/>
    <col min="4599" max="4599" width="26.5703125" customWidth="1"/>
    <col min="4601" max="4601" width="11.28515625" customWidth="1"/>
    <col min="4604" max="4604" width="13.85546875" customWidth="1"/>
    <col min="4605" max="4605" width="15.28515625" customWidth="1"/>
    <col min="4606" max="4606" width="12.85546875" customWidth="1"/>
    <col min="4607" max="4607" width="13.5703125" customWidth="1"/>
    <col min="4609" max="4609" width="16.28515625" customWidth="1"/>
    <col min="4610" max="4610" width="12.28515625" customWidth="1"/>
    <col min="4611" max="4611" width="14" customWidth="1"/>
    <col min="4612" max="4612" width="2.28515625" customWidth="1"/>
    <col min="4613" max="4613" width="12.5703125" bestFit="1" customWidth="1"/>
    <col min="4855" max="4855" width="26.5703125" customWidth="1"/>
    <col min="4857" max="4857" width="11.28515625" customWidth="1"/>
    <col min="4860" max="4860" width="13.85546875" customWidth="1"/>
    <col min="4861" max="4861" width="15.28515625" customWidth="1"/>
    <col min="4862" max="4862" width="12.85546875" customWidth="1"/>
    <col min="4863" max="4863" width="13.5703125" customWidth="1"/>
    <col min="4865" max="4865" width="16.28515625" customWidth="1"/>
    <col min="4866" max="4866" width="12.28515625" customWidth="1"/>
    <col min="4867" max="4867" width="14" customWidth="1"/>
    <col min="4868" max="4868" width="2.28515625" customWidth="1"/>
    <col min="4869" max="4869" width="12.5703125" bestFit="1" customWidth="1"/>
    <col min="5111" max="5111" width="26.5703125" customWidth="1"/>
    <col min="5113" max="5113" width="11.28515625" customWidth="1"/>
    <col min="5116" max="5116" width="13.85546875" customWidth="1"/>
    <col min="5117" max="5117" width="15.28515625" customWidth="1"/>
    <col min="5118" max="5118" width="12.85546875" customWidth="1"/>
    <col min="5119" max="5119" width="13.5703125" customWidth="1"/>
    <col min="5121" max="5121" width="16.28515625" customWidth="1"/>
    <col min="5122" max="5122" width="12.28515625" customWidth="1"/>
    <col min="5123" max="5123" width="14" customWidth="1"/>
    <col min="5124" max="5124" width="2.28515625" customWidth="1"/>
    <col min="5125" max="5125" width="12.5703125" bestFit="1" customWidth="1"/>
    <col min="5367" max="5367" width="26.5703125" customWidth="1"/>
    <col min="5369" max="5369" width="11.28515625" customWidth="1"/>
    <col min="5372" max="5372" width="13.85546875" customWidth="1"/>
    <col min="5373" max="5373" width="15.28515625" customWidth="1"/>
    <col min="5374" max="5374" width="12.85546875" customWidth="1"/>
    <col min="5375" max="5375" width="13.5703125" customWidth="1"/>
    <col min="5377" max="5377" width="16.28515625" customWidth="1"/>
    <col min="5378" max="5378" width="12.28515625" customWidth="1"/>
    <col min="5379" max="5379" width="14" customWidth="1"/>
    <col min="5380" max="5380" width="2.28515625" customWidth="1"/>
    <col min="5381" max="5381" width="12.5703125" bestFit="1" customWidth="1"/>
    <col min="5623" max="5623" width="26.5703125" customWidth="1"/>
    <col min="5625" max="5625" width="11.28515625" customWidth="1"/>
    <col min="5628" max="5628" width="13.85546875" customWidth="1"/>
    <col min="5629" max="5629" width="15.28515625" customWidth="1"/>
    <col min="5630" max="5630" width="12.85546875" customWidth="1"/>
    <col min="5631" max="5631" width="13.5703125" customWidth="1"/>
    <col min="5633" max="5633" width="16.28515625" customWidth="1"/>
    <col min="5634" max="5634" width="12.28515625" customWidth="1"/>
    <col min="5635" max="5635" width="14" customWidth="1"/>
    <col min="5636" max="5636" width="2.28515625" customWidth="1"/>
    <col min="5637" max="5637" width="12.5703125" bestFit="1" customWidth="1"/>
    <col min="5879" max="5879" width="26.5703125" customWidth="1"/>
    <col min="5881" max="5881" width="11.28515625" customWidth="1"/>
    <col min="5884" max="5884" width="13.85546875" customWidth="1"/>
    <col min="5885" max="5885" width="15.28515625" customWidth="1"/>
    <col min="5886" max="5886" width="12.85546875" customWidth="1"/>
    <col min="5887" max="5887" width="13.5703125" customWidth="1"/>
    <col min="5889" max="5889" width="16.28515625" customWidth="1"/>
    <col min="5890" max="5890" width="12.28515625" customWidth="1"/>
    <col min="5891" max="5891" width="14" customWidth="1"/>
    <col min="5892" max="5892" width="2.28515625" customWidth="1"/>
    <col min="5893" max="5893" width="12.5703125" bestFit="1" customWidth="1"/>
    <col min="6135" max="6135" width="26.5703125" customWidth="1"/>
    <col min="6137" max="6137" width="11.28515625" customWidth="1"/>
    <col min="6140" max="6140" width="13.85546875" customWidth="1"/>
    <col min="6141" max="6141" width="15.28515625" customWidth="1"/>
    <col min="6142" max="6142" width="12.85546875" customWidth="1"/>
    <col min="6143" max="6143" width="13.5703125" customWidth="1"/>
    <col min="6145" max="6145" width="16.28515625" customWidth="1"/>
    <col min="6146" max="6146" width="12.28515625" customWidth="1"/>
    <col min="6147" max="6147" width="14" customWidth="1"/>
    <col min="6148" max="6148" width="2.28515625" customWidth="1"/>
    <col min="6149" max="6149" width="12.5703125" bestFit="1" customWidth="1"/>
    <col min="6391" max="6391" width="26.5703125" customWidth="1"/>
    <col min="6393" max="6393" width="11.28515625" customWidth="1"/>
    <col min="6396" max="6396" width="13.85546875" customWidth="1"/>
    <col min="6397" max="6397" width="15.28515625" customWidth="1"/>
    <col min="6398" max="6398" width="12.85546875" customWidth="1"/>
    <col min="6399" max="6399" width="13.5703125" customWidth="1"/>
    <col min="6401" max="6401" width="16.28515625" customWidth="1"/>
    <col min="6402" max="6402" width="12.28515625" customWidth="1"/>
    <col min="6403" max="6403" width="14" customWidth="1"/>
    <col min="6404" max="6404" width="2.28515625" customWidth="1"/>
    <col min="6405" max="6405" width="12.5703125" bestFit="1" customWidth="1"/>
    <col min="6647" max="6647" width="26.5703125" customWidth="1"/>
    <col min="6649" max="6649" width="11.28515625" customWidth="1"/>
    <col min="6652" max="6652" width="13.85546875" customWidth="1"/>
    <col min="6653" max="6653" width="15.28515625" customWidth="1"/>
    <col min="6654" max="6654" width="12.85546875" customWidth="1"/>
    <col min="6655" max="6655" width="13.5703125" customWidth="1"/>
    <col min="6657" max="6657" width="16.28515625" customWidth="1"/>
    <col min="6658" max="6658" width="12.28515625" customWidth="1"/>
    <col min="6659" max="6659" width="14" customWidth="1"/>
    <col min="6660" max="6660" width="2.28515625" customWidth="1"/>
    <col min="6661" max="6661" width="12.5703125" bestFit="1" customWidth="1"/>
    <col min="6903" max="6903" width="26.5703125" customWidth="1"/>
    <col min="6905" max="6905" width="11.28515625" customWidth="1"/>
    <col min="6908" max="6908" width="13.85546875" customWidth="1"/>
    <col min="6909" max="6909" width="15.28515625" customWidth="1"/>
    <col min="6910" max="6910" width="12.85546875" customWidth="1"/>
    <col min="6911" max="6911" width="13.5703125" customWidth="1"/>
    <col min="6913" max="6913" width="16.28515625" customWidth="1"/>
    <col min="6914" max="6914" width="12.28515625" customWidth="1"/>
    <col min="6915" max="6915" width="14" customWidth="1"/>
    <col min="6916" max="6916" width="2.28515625" customWidth="1"/>
    <col min="6917" max="6917" width="12.5703125" bestFit="1" customWidth="1"/>
    <col min="7159" max="7159" width="26.5703125" customWidth="1"/>
    <col min="7161" max="7161" width="11.28515625" customWidth="1"/>
    <col min="7164" max="7164" width="13.85546875" customWidth="1"/>
    <col min="7165" max="7165" width="15.28515625" customWidth="1"/>
    <col min="7166" max="7166" width="12.85546875" customWidth="1"/>
    <col min="7167" max="7167" width="13.5703125" customWidth="1"/>
    <col min="7169" max="7169" width="16.28515625" customWidth="1"/>
    <col min="7170" max="7170" width="12.28515625" customWidth="1"/>
    <col min="7171" max="7171" width="14" customWidth="1"/>
    <col min="7172" max="7172" width="2.28515625" customWidth="1"/>
    <col min="7173" max="7173" width="12.5703125" bestFit="1" customWidth="1"/>
    <col min="7415" max="7415" width="26.5703125" customWidth="1"/>
    <col min="7417" max="7417" width="11.28515625" customWidth="1"/>
    <col min="7420" max="7420" width="13.85546875" customWidth="1"/>
    <col min="7421" max="7421" width="15.28515625" customWidth="1"/>
    <col min="7422" max="7422" width="12.85546875" customWidth="1"/>
    <col min="7423" max="7423" width="13.5703125" customWidth="1"/>
    <col min="7425" max="7425" width="16.28515625" customWidth="1"/>
    <col min="7426" max="7426" width="12.28515625" customWidth="1"/>
    <col min="7427" max="7427" width="14" customWidth="1"/>
    <col min="7428" max="7428" width="2.28515625" customWidth="1"/>
    <col min="7429" max="7429" width="12.5703125" bestFit="1" customWidth="1"/>
    <col min="7671" max="7671" width="26.5703125" customWidth="1"/>
    <col min="7673" max="7673" width="11.28515625" customWidth="1"/>
    <col min="7676" max="7676" width="13.85546875" customWidth="1"/>
    <col min="7677" max="7677" width="15.28515625" customWidth="1"/>
    <col min="7678" max="7678" width="12.85546875" customWidth="1"/>
    <col min="7679" max="7679" width="13.5703125" customWidth="1"/>
    <col min="7681" max="7681" width="16.28515625" customWidth="1"/>
    <col min="7682" max="7682" width="12.28515625" customWidth="1"/>
    <col min="7683" max="7683" width="14" customWidth="1"/>
    <col min="7684" max="7684" width="2.28515625" customWidth="1"/>
    <col min="7685" max="7685" width="12.5703125" bestFit="1" customWidth="1"/>
    <col min="7927" max="7927" width="26.5703125" customWidth="1"/>
    <col min="7929" max="7929" width="11.28515625" customWidth="1"/>
    <col min="7932" max="7932" width="13.85546875" customWidth="1"/>
    <col min="7933" max="7933" width="15.28515625" customWidth="1"/>
    <col min="7934" max="7934" width="12.85546875" customWidth="1"/>
    <col min="7935" max="7935" width="13.5703125" customWidth="1"/>
    <col min="7937" max="7937" width="16.28515625" customWidth="1"/>
    <col min="7938" max="7938" width="12.28515625" customWidth="1"/>
    <col min="7939" max="7939" width="14" customWidth="1"/>
    <col min="7940" max="7940" width="2.28515625" customWidth="1"/>
    <col min="7941" max="7941" width="12.5703125" bestFit="1" customWidth="1"/>
    <col min="8183" max="8183" width="26.5703125" customWidth="1"/>
    <col min="8185" max="8185" width="11.28515625" customWidth="1"/>
    <col min="8188" max="8188" width="13.85546875" customWidth="1"/>
    <col min="8189" max="8189" width="15.28515625" customWidth="1"/>
    <col min="8190" max="8190" width="12.85546875" customWidth="1"/>
    <col min="8191" max="8191" width="13.5703125" customWidth="1"/>
    <col min="8193" max="8193" width="16.28515625" customWidth="1"/>
    <col min="8194" max="8194" width="12.28515625" customWidth="1"/>
    <col min="8195" max="8195" width="14" customWidth="1"/>
    <col min="8196" max="8196" width="2.28515625" customWidth="1"/>
    <col min="8197" max="8197" width="12.5703125" bestFit="1" customWidth="1"/>
    <col min="8439" max="8439" width="26.5703125" customWidth="1"/>
    <col min="8441" max="8441" width="11.28515625" customWidth="1"/>
    <col min="8444" max="8444" width="13.85546875" customWidth="1"/>
    <col min="8445" max="8445" width="15.28515625" customWidth="1"/>
    <col min="8446" max="8446" width="12.85546875" customWidth="1"/>
    <col min="8447" max="8447" width="13.5703125" customWidth="1"/>
    <col min="8449" max="8449" width="16.28515625" customWidth="1"/>
    <col min="8450" max="8450" width="12.28515625" customWidth="1"/>
    <col min="8451" max="8451" width="14" customWidth="1"/>
    <col min="8452" max="8452" width="2.28515625" customWidth="1"/>
    <col min="8453" max="8453" width="12.5703125" bestFit="1" customWidth="1"/>
    <col min="8695" max="8695" width="26.5703125" customWidth="1"/>
    <col min="8697" max="8697" width="11.28515625" customWidth="1"/>
    <col min="8700" max="8700" width="13.85546875" customWidth="1"/>
    <col min="8701" max="8701" width="15.28515625" customWidth="1"/>
    <col min="8702" max="8702" width="12.85546875" customWidth="1"/>
    <col min="8703" max="8703" width="13.5703125" customWidth="1"/>
    <col min="8705" max="8705" width="16.28515625" customWidth="1"/>
    <col min="8706" max="8706" width="12.28515625" customWidth="1"/>
    <col min="8707" max="8707" width="14" customWidth="1"/>
    <col min="8708" max="8708" width="2.28515625" customWidth="1"/>
    <col min="8709" max="8709" width="12.5703125" bestFit="1" customWidth="1"/>
    <col min="8951" max="8951" width="26.5703125" customWidth="1"/>
    <col min="8953" max="8953" width="11.28515625" customWidth="1"/>
    <col min="8956" max="8956" width="13.85546875" customWidth="1"/>
    <col min="8957" max="8957" width="15.28515625" customWidth="1"/>
    <col min="8958" max="8958" width="12.85546875" customWidth="1"/>
    <col min="8959" max="8959" width="13.5703125" customWidth="1"/>
    <col min="8961" max="8961" width="16.28515625" customWidth="1"/>
    <col min="8962" max="8962" width="12.28515625" customWidth="1"/>
    <col min="8963" max="8963" width="14" customWidth="1"/>
    <col min="8964" max="8964" width="2.28515625" customWidth="1"/>
    <col min="8965" max="8965" width="12.5703125" bestFit="1" customWidth="1"/>
    <col min="9207" max="9207" width="26.5703125" customWidth="1"/>
    <col min="9209" max="9209" width="11.28515625" customWidth="1"/>
    <col min="9212" max="9212" width="13.85546875" customWidth="1"/>
    <col min="9213" max="9213" width="15.28515625" customWidth="1"/>
    <col min="9214" max="9214" width="12.85546875" customWidth="1"/>
    <col min="9215" max="9215" width="13.5703125" customWidth="1"/>
    <col min="9217" max="9217" width="16.28515625" customWidth="1"/>
    <col min="9218" max="9218" width="12.28515625" customWidth="1"/>
    <col min="9219" max="9219" width="14" customWidth="1"/>
    <col min="9220" max="9220" width="2.28515625" customWidth="1"/>
    <col min="9221" max="9221" width="12.5703125" bestFit="1" customWidth="1"/>
    <col min="9463" max="9463" width="26.5703125" customWidth="1"/>
    <col min="9465" max="9465" width="11.28515625" customWidth="1"/>
    <col min="9468" max="9468" width="13.85546875" customWidth="1"/>
    <col min="9469" max="9469" width="15.28515625" customWidth="1"/>
    <col min="9470" max="9470" width="12.85546875" customWidth="1"/>
    <col min="9471" max="9471" width="13.5703125" customWidth="1"/>
    <col min="9473" max="9473" width="16.28515625" customWidth="1"/>
    <col min="9474" max="9474" width="12.28515625" customWidth="1"/>
    <col min="9475" max="9475" width="14" customWidth="1"/>
    <col min="9476" max="9476" width="2.28515625" customWidth="1"/>
    <col min="9477" max="9477" width="12.5703125" bestFit="1" customWidth="1"/>
    <col min="9719" max="9719" width="26.5703125" customWidth="1"/>
    <col min="9721" max="9721" width="11.28515625" customWidth="1"/>
    <col min="9724" max="9724" width="13.85546875" customWidth="1"/>
    <col min="9725" max="9725" width="15.28515625" customWidth="1"/>
    <col min="9726" max="9726" width="12.85546875" customWidth="1"/>
    <col min="9727" max="9727" width="13.5703125" customWidth="1"/>
    <col min="9729" max="9729" width="16.28515625" customWidth="1"/>
    <col min="9730" max="9730" width="12.28515625" customWidth="1"/>
    <col min="9731" max="9731" width="14" customWidth="1"/>
    <col min="9732" max="9732" width="2.28515625" customWidth="1"/>
    <col min="9733" max="9733" width="12.5703125" bestFit="1" customWidth="1"/>
    <col min="9975" max="9975" width="26.5703125" customWidth="1"/>
    <col min="9977" max="9977" width="11.28515625" customWidth="1"/>
    <col min="9980" max="9980" width="13.85546875" customWidth="1"/>
    <col min="9981" max="9981" width="15.28515625" customWidth="1"/>
    <col min="9982" max="9982" width="12.85546875" customWidth="1"/>
    <col min="9983" max="9983" width="13.5703125" customWidth="1"/>
    <col min="9985" max="9985" width="16.28515625" customWidth="1"/>
    <col min="9986" max="9986" width="12.28515625" customWidth="1"/>
    <col min="9987" max="9987" width="14" customWidth="1"/>
    <col min="9988" max="9988" width="2.28515625" customWidth="1"/>
    <col min="9989" max="9989" width="12.5703125" bestFit="1" customWidth="1"/>
    <col min="10231" max="10231" width="26.5703125" customWidth="1"/>
    <col min="10233" max="10233" width="11.28515625" customWidth="1"/>
    <col min="10236" max="10236" width="13.85546875" customWidth="1"/>
    <col min="10237" max="10237" width="15.28515625" customWidth="1"/>
    <col min="10238" max="10238" width="12.85546875" customWidth="1"/>
    <col min="10239" max="10239" width="13.5703125" customWidth="1"/>
    <col min="10241" max="10241" width="16.28515625" customWidth="1"/>
    <col min="10242" max="10242" width="12.28515625" customWidth="1"/>
    <col min="10243" max="10243" width="14" customWidth="1"/>
    <col min="10244" max="10244" width="2.28515625" customWidth="1"/>
    <col min="10245" max="10245" width="12.5703125" bestFit="1" customWidth="1"/>
    <col min="10487" max="10487" width="26.5703125" customWidth="1"/>
    <col min="10489" max="10489" width="11.28515625" customWidth="1"/>
    <col min="10492" max="10492" width="13.85546875" customWidth="1"/>
    <col min="10493" max="10493" width="15.28515625" customWidth="1"/>
    <col min="10494" max="10494" width="12.85546875" customWidth="1"/>
    <col min="10495" max="10495" width="13.5703125" customWidth="1"/>
    <col min="10497" max="10497" width="16.28515625" customWidth="1"/>
    <col min="10498" max="10498" width="12.28515625" customWidth="1"/>
    <col min="10499" max="10499" width="14" customWidth="1"/>
    <col min="10500" max="10500" width="2.28515625" customWidth="1"/>
    <col min="10501" max="10501" width="12.5703125" bestFit="1" customWidth="1"/>
    <col min="10743" max="10743" width="26.5703125" customWidth="1"/>
    <col min="10745" max="10745" width="11.28515625" customWidth="1"/>
    <col min="10748" max="10748" width="13.85546875" customWidth="1"/>
    <col min="10749" max="10749" width="15.28515625" customWidth="1"/>
    <col min="10750" max="10750" width="12.85546875" customWidth="1"/>
    <col min="10751" max="10751" width="13.5703125" customWidth="1"/>
    <col min="10753" max="10753" width="16.28515625" customWidth="1"/>
    <col min="10754" max="10754" width="12.28515625" customWidth="1"/>
    <col min="10755" max="10755" width="14" customWidth="1"/>
    <col min="10756" max="10756" width="2.28515625" customWidth="1"/>
    <col min="10757" max="10757" width="12.5703125" bestFit="1" customWidth="1"/>
    <col min="10999" max="10999" width="26.5703125" customWidth="1"/>
    <col min="11001" max="11001" width="11.28515625" customWidth="1"/>
    <col min="11004" max="11004" width="13.85546875" customWidth="1"/>
    <col min="11005" max="11005" width="15.28515625" customWidth="1"/>
    <col min="11006" max="11006" width="12.85546875" customWidth="1"/>
    <col min="11007" max="11007" width="13.5703125" customWidth="1"/>
    <col min="11009" max="11009" width="16.28515625" customWidth="1"/>
    <col min="11010" max="11010" width="12.28515625" customWidth="1"/>
    <col min="11011" max="11011" width="14" customWidth="1"/>
    <col min="11012" max="11012" width="2.28515625" customWidth="1"/>
    <col min="11013" max="11013" width="12.5703125" bestFit="1" customWidth="1"/>
    <col min="11255" max="11255" width="26.5703125" customWidth="1"/>
    <col min="11257" max="11257" width="11.28515625" customWidth="1"/>
    <col min="11260" max="11260" width="13.85546875" customWidth="1"/>
    <col min="11261" max="11261" width="15.28515625" customWidth="1"/>
    <col min="11262" max="11262" width="12.85546875" customWidth="1"/>
    <col min="11263" max="11263" width="13.5703125" customWidth="1"/>
    <col min="11265" max="11265" width="16.28515625" customWidth="1"/>
    <col min="11266" max="11266" width="12.28515625" customWidth="1"/>
    <col min="11267" max="11267" width="14" customWidth="1"/>
    <col min="11268" max="11268" width="2.28515625" customWidth="1"/>
    <col min="11269" max="11269" width="12.5703125" bestFit="1" customWidth="1"/>
    <col min="11511" max="11511" width="26.5703125" customWidth="1"/>
    <col min="11513" max="11513" width="11.28515625" customWidth="1"/>
    <col min="11516" max="11516" width="13.85546875" customWidth="1"/>
    <col min="11517" max="11517" width="15.28515625" customWidth="1"/>
    <col min="11518" max="11518" width="12.85546875" customWidth="1"/>
    <col min="11519" max="11519" width="13.5703125" customWidth="1"/>
    <col min="11521" max="11521" width="16.28515625" customWidth="1"/>
    <col min="11522" max="11522" width="12.28515625" customWidth="1"/>
    <col min="11523" max="11523" width="14" customWidth="1"/>
    <col min="11524" max="11524" width="2.28515625" customWidth="1"/>
    <col min="11525" max="11525" width="12.5703125" bestFit="1" customWidth="1"/>
    <col min="11767" max="11767" width="26.5703125" customWidth="1"/>
    <col min="11769" max="11769" width="11.28515625" customWidth="1"/>
    <col min="11772" max="11772" width="13.85546875" customWidth="1"/>
    <col min="11773" max="11773" width="15.28515625" customWidth="1"/>
    <col min="11774" max="11774" width="12.85546875" customWidth="1"/>
    <col min="11775" max="11775" width="13.5703125" customWidth="1"/>
    <col min="11777" max="11777" width="16.28515625" customWidth="1"/>
    <col min="11778" max="11778" width="12.28515625" customWidth="1"/>
    <col min="11779" max="11779" width="14" customWidth="1"/>
    <col min="11780" max="11780" width="2.28515625" customWidth="1"/>
    <col min="11781" max="11781" width="12.5703125" bestFit="1" customWidth="1"/>
    <col min="12023" max="12023" width="26.5703125" customWidth="1"/>
    <col min="12025" max="12025" width="11.28515625" customWidth="1"/>
    <col min="12028" max="12028" width="13.85546875" customWidth="1"/>
    <col min="12029" max="12029" width="15.28515625" customWidth="1"/>
    <col min="12030" max="12030" width="12.85546875" customWidth="1"/>
    <col min="12031" max="12031" width="13.5703125" customWidth="1"/>
    <col min="12033" max="12033" width="16.28515625" customWidth="1"/>
    <col min="12034" max="12034" width="12.28515625" customWidth="1"/>
    <col min="12035" max="12035" width="14" customWidth="1"/>
    <col min="12036" max="12036" width="2.28515625" customWidth="1"/>
    <col min="12037" max="12037" width="12.5703125" bestFit="1" customWidth="1"/>
    <col min="12279" max="12279" width="26.5703125" customWidth="1"/>
    <col min="12281" max="12281" width="11.28515625" customWidth="1"/>
    <col min="12284" max="12284" width="13.85546875" customWidth="1"/>
    <col min="12285" max="12285" width="15.28515625" customWidth="1"/>
    <col min="12286" max="12286" width="12.85546875" customWidth="1"/>
    <col min="12287" max="12287" width="13.5703125" customWidth="1"/>
    <col min="12289" max="12289" width="16.28515625" customWidth="1"/>
    <col min="12290" max="12290" width="12.28515625" customWidth="1"/>
    <col min="12291" max="12291" width="14" customWidth="1"/>
    <col min="12292" max="12292" width="2.28515625" customWidth="1"/>
    <col min="12293" max="12293" width="12.5703125" bestFit="1" customWidth="1"/>
    <col min="12535" max="12535" width="26.5703125" customWidth="1"/>
    <col min="12537" max="12537" width="11.28515625" customWidth="1"/>
    <col min="12540" max="12540" width="13.85546875" customWidth="1"/>
    <col min="12541" max="12541" width="15.28515625" customWidth="1"/>
    <col min="12542" max="12542" width="12.85546875" customWidth="1"/>
    <col min="12543" max="12543" width="13.5703125" customWidth="1"/>
    <col min="12545" max="12545" width="16.28515625" customWidth="1"/>
    <col min="12546" max="12546" width="12.28515625" customWidth="1"/>
    <col min="12547" max="12547" width="14" customWidth="1"/>
    <col min="12548" max="12548" width="2.28515625" customWidth="1"/>
    <col min="12549" max="12549" width="12.5703125" bestFit="1" customWidth="1"/>
    <col min="12791" max="12791" width="26.5703125" customWidth="1"/>
    <col min="12793" max="12793" width="11.28515625" customWidth="1"/>
    <col min="12796" max="12796" width="13.85546875" customWidth="1"/>
    <col min="12797" max="12797" width="15.28515625" customWidth="1"/>
    <col min="12798" max="12798" width="12.85546875" customWidth="1"/>
    <col min="12799" max="12799" width="13.5703125" customWidth="1"/>
    <col min="12801" max="12801" width="16.28515625" customWidth="1"/>
    <col min="12802" max="12802" width="12.28515625" customWidth="1"/>
    <col min="12803" max="12803" width="14" customWidth="1"/>
    <col min="12804" max="12804" width="2.28515625" customWidth="1"/>
    <col min="12805" max="12805" width="12.5703125" bestFit="1" customWidth="1"/>
    <col min="13047" max="13047" width="26.5703125" customWidth="1"/>
    <col min="13049" max="13049" width="11.28515625" customWidth="1"/>
    <col min="13052" max="13052" width="13.85546875" customWidth="1"/>
    <col min="13053" max="13053" width="15.28515625" customWidth="1"/>
    <col min="13054" max="13054" width="12.85546875" customWidth="1"/>
    <col min="13055" max="13055" width="13.5703125" customWidth="1"/>
    <col min="13057" max="13057" width="16.28515625" customWidth="1"/>
    <col min="13058" max="13058" width="12.28515625" customWidth="1"/>
    <col min="13059" max="13059" width="14" customWidth="1"/>
    <col min="13060" max="13060" width="2.28515625" customWidth="1"/>
    <col min="13061" max="13061" width="12.5703125" bestFit="1" customWidth="1"/>
    <col min="13303" max="13303" width="26.5703125" customWidth="1"/>
    <col min="13305" max="13305" width="11.28515625" customWidth="1"/>
    <col min="13308" max="13308" width="13.85546875" customWidth="1"/>
    <col min="13309" max="13309" width="15.28515625" customWidth="1"/>
    <col min="13310" max="13310" width="12.85546875" customWidth="1"/>
    <col min="13311" max="13311" width="13.5703125" customWidth="1"/>
    <col min="13313" max="13313" width="16.28515625" customWidth="1"/>
    <col min="13314" max="13314" width="12.28515625" customWidth="1"/>
    <col min="13315" max="13315" width="14" customWidth="1"/>
    <col min="13316" max="13316" width="2.28515625" customWidth="1"/>
    <col min="13317" max="13317" width="12.5703125" bestFit="1" customWidth="1"/>
    <col min="13559" max="13559" width="26.5703125" customWidth="1"/>
    <col min="13561" max="13561" width="11.28515625" customWidth="1"/>
    <col min="13564" max="13564" width="13.85546875" customWidth="1"/>
    <col min="13565" max="13565" width="15.28515625" customWidth="1"/>
    <col min="13566" max="13566" width="12.85546875" customWidth="1"/>
    <col min="13567" max="13567" width="13.5703125" customWidth="1"/>
    <col min="13569" max="13569" width="16.28515625" customWidth="1"/>
    <col min="13570" max="13570" width="12.28515625" customWidth="1"/>
    <col min="13571" max="13571" width="14" customWidth="1"/>
    <col min="13572" max="13572" width="2.28515625" customWidth="1"/>
    <col min="13573" max="13573" width="12.5703125" bestFit="1" customWidth="1"/>
    <col min="13815" max="13815" width="26.5703125" customWidth="1"/>
    <col min="13817" max="13817" width="11.28515625" customWidth="1"/>
    <col min="13820" max="13820" width="13.85546875" customWidth="1"/>
    <col min="13821" max="13821" width="15.28515625" customWidth="1"/>
    <col min="13822" max="13822" width="12.85546875" customWidth="1"/>
    <col min="13823" max="13823" width="13.5703125" customWidth="1"/>
    <col min="13825" max="13825" width="16.28515625" customWidth="1"/>
    <col min="13826" max="13826" width="12.28515625" customWidth="1"/>
    <col min="13827" max="13827" width="14" customWidth="1"/>
    <col min="13828" max="13828" width="2.28515625" customWidth="1"/>
    <col min="13829" max="13829" width="12.5703125" bestFit="1" customWidth="1"/>
    <col min="14071" max="14071" width="26.5703125" customWidth="1"/>
    <col min="14073" max="14073" width="11.28515625" customWidth="1"/>
    <col min="14076" max="14076" width="13.85546875" customWidth="1"/>
    <col min="14077" max="14077" width="15.28515625" customWidth="1"/>
    <col min="14078" max="14078" width="12.85546875" customWidth="1"/>
    <col min="14079" max="14079" width="13.5703125" customWidth="1"/>
    <col min="14081" max="14081" width="16.28515625" customWidth="1"/>
    <col min="14082" max="14082" width="12.28515625" customWidth="1"/>
    <col min="14083" max="14083" width="14" customWidth="1"/>
    <col min="14084" max="14084" width="2.28515625" customWidth="1"/>
    <col min="14085" max="14085" width="12.5703125" bestFit="1" customWidth="1"/>
    <col min="14327" max="14327" width="26.5703125" customWidth="1"/>
    <col min="14329" max="14329" width="11.28515625" customWidth="1"/>
    <col min="14332" max="14332" width="13.85546875" customWidth="1"/>
    <col min="14333" max="14333" width="15.28515625" customWidth="1"/>
    <col min="14334" max="14334" width="12.85546875" customWidth="1"/>
    <col min="14335" max="14335" width="13.5703125" customWidth="1"/>
    <col min="14337" max="14337" width="16.28515625" customWidth="1"/>
    <col min="14338" max="14338" width="12.28515625" customWidth="1"/>
    <col min="14339" max="14339" width="14" customWidth="1"/>
    <col min="14340" max="14340" width="2.28515625" customWidth="1"/>
    <col min="14341" max="14341" width="12.5703125" bestFit="1" customWidth="1"/>
    <col min="14583" max="14583" width="26.5703125" customWidth="1"/>
    <col min="14585" max="14585" width="11.28515625" customWidth="1"/>
    <col min="14588" max="14588" width="13.85546875" customWidth="1"/>
    <col min="14589" max="14589" width="15.28515625" customWidth="1"/>
    <col min="14590" max="14590" width="12.85546875" customWidth="1"/>
    <col min="14591" max="14591" width="13.5703125" customWidth="1"/>
    <col min="14593" max="14593" width="16.28515625" customWidth="1"/>
    <col min="14594" max="14594" width="12.28515625" customWidth="1"/>
    <col min="14595" max="14595" width="14" customWidth="1"/>
    <col min="14596" max="14596" width="2.28515625" customWidth="1"/>
    <col min="14597" max="14597" width="12.5703125" bestFit="1" customWidth="1"/>
    <col min="14839" max="14839" width="26.5703125" customWidth="1"/>
    <col min="14841" max="14841" width="11.28515625" customWidth="1"/>
    <col min="14844" max="14844" width="13.85546875" customWidth="1"/>
    <col min="14845" max="14845" width="15.28515625" customWidth="1"/>
    <col min="14846" max="14846" width="12.85546875" customWidth="1"/>
    <col min="14847" max="14847" width="13.5703125" customWidth="1"/>
    <col min="14849" max="14849" width="16.28515625" customWidth="1"/>
    <col min="14850" max="14850" width="12.28515625" customWidth="1"/>
    <col min="14851" max="14851" width="14" customWidth="1"/>
    <col min="14852" max="14852" width="2.28515625" customWidth="1"/>
    <col min="14853" max="14853" width="12.5703125" bestFit="1" customWidth="1"/>
    <col min="15095" max="15095" width="26.5703125" customWidth="1"/>
    <col min="15097" max="15097" width="11.28515625" customWidth="1"/>
    <col min="15100" max="15100" width="13.85546875" customWidth="1"/>
    <col min="15101" max="15101" width="15.28515625" customWidth="1"/>
    <col min="15102" max="15102" width="12.85546875" customWidth="1"/>
    <col min="15103" max="15103" width="13.5703125" customWidth="1"/>
    <col min="15105" max="15105" width="16.28515625" customWidth="1"/>
    <col min="15106" max="15106" width="12.28515625" customWidth="1"/>
    <col min="15107" max="15107" width="14" customWidth="1"/>
    <col min="15108" max="15108" width="2.28515625" customWidth="1"/>
    <col min="15109" max="15109" width="12.5703125" bestFit="1" customWidth="1"/>
    <col min="15351" max="15351" width="26.5703125" customWidth="1"/>
    <col min="15353" max="15353" width="11.28515625" customWidth="1"/>
    <col min="15356" max="15356" width="13.85546875" customWidth="1"/>
    <col min="15357" max="15357" width="15.28515625" customWidth="1"/>
    <col min="15358" max="15358" width="12.85546875" customWidth="1"/>
    <col min="15359" max="15359" width="13.5703125" customWidth="1"/>
    <col min="15361" max="15361" width="16.28515625" customWidth="1"/>
    <col min="15362" max="15362" width="12.28515625" customWidth="1"/>
    <col min="15363" max="15363" width="14" customWidth="1"/>
    <col min="15364" max="15364" width="2.28515625" customWidth="1"/>
    <col min="15365" max="15365" width="12.5703125" bestFit="1" customWidth="1"/>
    <col min="15607" max="15607" width="26.5703125" customWidth="1"/>
    <col min="15609" max="15609" width="11.28515625" customWidth="1"/>
    <col min="15612" max="15612" width="13.85546875" customWidth="1"/>
    <col min="15613" max="15613" width="15.28515625" customWidth="1"/>
    <col min="15614" max="15614" width="12.85546875" customWidth="1"/>
    <col min="15615" max="15615" width="13.5703125" customWidth="1"/>
    <col min="15617" max="15617" width="16.28515625" customWidth="1"/>
    <col min="15618" max="15618" width="12.28515625" customWidth="1"/>
    <col min="15619" max="15619" width="14" customWidth="1"/>
    <col min="15620" max="15620" width="2.28515625" customWidth="1"/>
    <col min="15621" max="15621" width="12.5703125" bestFit="1" customWidth="1"/>
    <col min="15863" max="15863" width="26.5703125" customWidth="1"/>
    <col min="15865" max="15865" width="11.28515625" customWidth="1"/>
    <col min="15868" max="15868" width="13.85546875" customWidth="1"/>
    <col min="15869" max="15869" width="15.28515625" customWidth="1"/>
    <col min="15870" max="15870" width="12.85546875" customWidth="1"/>
    <col min="15871" max="15871" width="13.5703125" customWidth="1"/>
    <col min="15873" max="15873" width="16.28515625" customWidth="1"/>
    <col min="15874" max="15874" width="12.28515625" customWidth="1"/>
    <col min="15875" max="15875" width="14" customWidth="1"/>
    <col min="15876" max="15876" width="2.28515625" customWidth="1"/>
    <col min="15877" max="15877" width="12.5703125" bestFit="1" customWidth="1"/>
    <col min="16119" max="16119" width="26.5703125" customWidth="1"/>
    <col min="16121" max="16121" width="11.28515625" customWidth="1"/>
    <col min="16124" max="16124" width="13.85546875" customWidth="1"/>
    <col min="16125" max="16125" width="15.28515625" customWidth="1"/>
    <col min="16126" max="16126" width="12.85546875" customWidth="1"/>
    <col min="16127" max="16127" width="13.5703125" customWidth="1"/>
    <col min="16129" max="16129" width="16.28515625" customWidth="1"/>
    <col min="16130" max="16130" width="12.28515625" customWidth="1"/>
    <col min="16131" max="16131" width="14" customWidth="1"/>
    <col min="16132" max="16132" width="2.28515625" customWidth="1"/>
    <col min="16133" max="16133" width="12.5703125" bestFit="1" customWidth="1"/>
  </cols>
  <sheetData>
    <row r="1" spans="1:11" ht="15.75" thickBot="1" x14ac:dyDescent="0.3">
      <c r="A1" s="22"/>
    </row>
    <row r="2" spans="1:11" ht="15.75" thickTop="1" x14ac:dyDescent="0.25">
      <c r="A2" s="281" t="s">
        <v>0</v>
      </c>
      <c r="B2" s="282"/>
      <c r="C2" s="282"/>
      <c r="D2" s="282"/>
      <c r="E2" s="282"/>
      <c r="F2" s="282"/>
      <c r="G2" s="282"/>
      <c r="H2" s="282"/>
      <c r="I2" s="282"/>
      <c r="J2" s="282"/>
      <c r="K2" s="283"/>
    </row>
    <row r="3" spans="1:11" x14ac:dyDescent="0.25">
      <c r="A3" s="284" t="s">
        <v>1</v>
      </c>
      <c r="B3" s="285"/>
      <c r="C3" s="285"/>
      <c r="D3" s="285"/>
      <c r="E3" s="285"/>
      <c r="F3" s="285"/>
      <c r="G3" s="285"/>
      <c r="H3" s="285"/>
      <c r="I3" s="285"/>
      <c r="J3" s="285"/>
      <c r="K3" s="286"/>
    </row>
    <row r="4" spans="1:11" x14ac:dyDescent="0.25">
      <c r="A4" s="284" t="s">
        <v>0</v>
      </c>
      <c r="B4" s="285"/>
      <c r="C4" s="285"/>
      <c r="D4" s="285"/>
      <c r="E4" s="285"/>
      <c r="F4" s="285"/>
      <c r="G4" s="285"/>
      <c r="H4" s="285"/>
      <c r="I4" s="285"/>
      <c r="J4" s="285"/>
      <c r="K4" s="286"/>
    </row>
    <row r="5" spans="1:11" ht="30" customHeight="1" thickBot="1" x14ac:dyDescent="0.3">
      <c r="A5" s="287" t="s">
        <v>295</v>
      </c>
      <c r="B5" s="288"/>
      <c r="C5" s="288"/>
      <c r="D5" s="288"/>
      <c r="E5" s="288"/>
      <c r="F5" s="288"/>
      <c r="G5" s="288"/>
      <c r="H5" s="288"/>
      <c r="I5" s="288"/>
      <c r="J5" s="288"/>
      <c r="K5" s="289"/>
    </row>
    <row r="6" spans="1:11" ht="16.5" thickTop="1" thickBot="1" x14ac:dyDescent="0.3">
      <c r="A6" s="222"/>
      <c r="B6" s="222"/>
      <c r="C6" s="222"/>
      <c r="D6" s="222"/>
      <c r="E6" s="222"/>
      <c r="F6" s="222"/>
      <c r="G6" s="222"/>
      <c r="H6" s="222"/>
      <c r="I6" s="222"/>
      <c r="J6" s="222"/>
      <c r="K6" s="222"/>
    </row>
    <row r="7" spans="1:11" ht="16.5" thickTop="1" thickBot="1" x14ac:dyDescent="0.3">
      <c r="A7" s="100"/>
      <c r="B7" s="185" t="s">
        <v>169</v>
      </c>
      <c r="C7" s="186" t="s">
        <v>173</v>
      </c>
      <c r="D7" s="185" t="s">
        <v>170</v>
      </c>
      <c r="E7" s="187" t="s">
        <v>174</v>
      </c>
      <c r="F7" s="188" t="s">
        <v>171</v>
      </c>
      <c r="G7" s="188" t="s">
        <v>175</v>
      </c>
      <c r="H7" s="188" t="s">
        <v>177</v>
      </c>
      <c r="I7" s="188" t="s">
        <v>172</v>
      </c>
      <c r="J7" s="188" t="s">
        <v>176</v>
      </c>
      <c r="K7" s="189"/>
    </row>
    <row r="8" spans="1:11" ht="15.75" thickTop="1" x14ac:dyDescent="0.25">
      <c r="A8" s="98"/>
      <c r="B8" s="4"/>
      <c r="C8" s="16"/>
      <c r="D8" s="16" t="s">
        <v>7</v>
      </c>
      <c r="E8" s="16"/>
      <c r="F8" s="4" t="s">
        <v>7</v>
      </c>
      <c r="G8" s="16"/>
      <c r="H8" s="16"/>
      <c r="I8" s="4"/>
      <c r="J8" s="97"/>
      <c r="K8" s="180"/>
    </row>
    <row r="9" spans="1:11" x14ac:dyDescent="0.25">
      <c r="A9" s="98"/>
      <c r="B9" s="4" t="s">
        <v>7</v>
      </c>
      <c r="C9" s="17"/>
      <c r="D9" s="16" t="s">
        <v>112</v>
      </c>
      <c r="E9" s="17"/>
      <c r="F9" s="4" t="s">
        <v>10</v>
      </c>
      <c r="G9" s="18"/>
      <c r="H9" s="16"/>
      <c r="I9" s="4" t="s">
        <v>7</v>
      </c>
      <c r="J9" s="3"/>
      <c r="K9" s="180"/>
    </row>
    <row r="10" spans="1:11" x14ac:dyDescent="0.25">
      <c r="A10" s="98"/>
      <c r="B10" s="4" t="s">
        <v>109</v>
      </c>
      <c r="C10" s="16"/>
      <c r="D10" s="16" t="s">
        <v>9</v>
      </c>
      <c r="E10" s="16"/>
      <c r="F10" s="4" t="s">
        <v>114</v>
      </c>
      <c r="G10" s="16"/>
      <c r="H10" s="16" t="s">
        <v>111</v>
      </c>
      <c r="I10" s="4" t="s">
        <v>122</v>
      </c>
      <c r="J10" s="97"/>
      <c r="K10" s="180"/>
    </row>
    <row r="11" spans="1:11" x14ac:dyDescent="0.25">
      <c r="A11" s="98"/>
      <c r="B11" s="4" t="s">
        <v>110</v>
      </c>
      <c r="C11" s="16" t="s">
        <v>3</v>
      </c>
      <c r="D11" s="16" t="s">
        <v>113</v>
      </c>
      <c r="E11" s="16" t="s">
        <v>4</v>
      </c>
      <c r="F11" s="4" t="s">
        <v>115</v>
      </c>
      <c r="G11" s="16" t="s">
        <v>5</v>
      </c>
      <c r="H11" s="16" t="s">
        <v>119</v>
      </c>
      <c r="I11" s="4" t="s">
        <v>119</v>
      </c>
      <c r="J11" s="97" t="s">
        <v>6</v>
      </c>
      <c r="K11" s="180"/>
    </row>
    <row r="12" spans="1:11" ht="15.75" thickBot="1" x14ac:dyDescent="0.3">
      <c r="A12" s="99" t="s">
        <v>52</v>
      </c>
      <c r="B12" s="20" t="s">
        <v>116</v>
      </c>
      <c r="C12" s="23">
        <v>0.4</v>
      </c>
      <c r="D12" s="19" t="s">
        <v>117</v>
      </c>
      <c r="E12" s="23">
        <v>0.45</v>
      </c>
      <c r="F12" s="21" t="s">
        <v>118</v>
      </c>
      <c r="G12" s="24">
        <v>0.1275</v>
      </c>
      <c r="H12" s="19" t="s">
        <v>120</v>
      </c>
      <c r="I12" s="20" t="s">
        <v>121</v>
      </c>
      <c r="J12" s="25">
        <v>2.2499999999999999E-2</v>
      </c>
      <c r="K12" s="215" t="s">
        <v>11</v>
      </c>
    </row>
    <row r="13" spans="1:11" ht="15.75" thickTop="1" x14ac:dyDescent="0.25">
      <c r="A13" s="39" t="s">
        <v>12</v>
      </c>
      <c r="B13" s="54">
        <v>1.7163124437290262</v>
      </c>
      <c r="C13" s="7">
        <v>1040156</v>
      </c>
      <c r="D13" s="54">
        <v>1.6938705891802186</v>
      </c>
      <c r="E13" s="7">
        <v>1154875</v>
      </c>
      <c r="F13" s="54">
        <v>1.7044309920968319</v>
      </c>
      <c r="G13" s="7">
        <v>329255</v>
      </c>
      <c r="H13" s="54">
        <v>3.961516246574279E-5</v>
      </c>
      <c r="I13" s="54">
        <v>1.0004960162642536</v>
      </c>
      <c r="J13" s="7">
        <v>34107</v>
      </c>
      <c r="K13" s="14">
        <v>2558393</v>
      </c>
    </row>
    <row r="14" spans="1:11" x14ac:dyDescent="0.25">
      <c r="A14" s="40" t="s">
        <v>13</v>
      </c>
      <c r="B14" s="54">
        <v>0.23577879027637574</v>
      </c>
      <c r="C14" s="7">
        <v>142892</v>
      </c>
      <c r="D14" s="54">
        <v>0.45312246847938381</v>
      </c>
      <c r="E14" s="7">
        <v>308937</v>
      </c>
      <c r="F14" s="54">
        <v>0.35084304081724565</v>
      </c>
      <c r="G14" s="7">
        <v>67774</v>
      </c>
      <c r="H14" s="54">
        <v>1.9245462401102379E-4</v>
      </c>
      <c r="I14" s="54">
        <v>4.8605148294209757</v>
      </c>
      <c r="J14" s="7">
        <v>165694</v>
      </c>
      <c r="K14" s="14">
        <v>685297</v>
      </c>
    </row>
    <row r="15" spans="1:11" x14ac:dyDescent="0.25">
      <c r="A15" s="40" t="s">
        <v>14</v>
      </c>
      <c r="B15" s="54">
        <v>0.22284669740539656</v>
      </c>
      <c r="C15" s="7">
        <v>135054</v>
      </c>
      <c r="D15" s="54">
        <v>0.44694059141428177</v>
      </c>
      <c r="E15" s="7">
        <v>304723</v>
      </c>
      <c r="F15" s="54">
        <v>0.34148472090433735</v>
      </c>
      <c r="G15" s="7">
        <v>65967</v>
      </c>
      <c r="H15" s="54">
        <v>1.9772849504887851E-4</v>
      </c>
      <c r="I15" s="54">
        <v>4.9937084511365981</v>
      </c>
      <c r="J15" s="7">
        <v>170235</v>
      </c>
      <c r="K15" s="14">
        <v>675979</v>
      </c>
    </row>
    <row r="16" spans="1:11" x14ac:dyDescent="0.25">
      <c r="A16" s="40" t="s">
        <v>15</v>
      </c>
      <c r="B16" s="54">
        <v>1.907347283987668</v>
      </c>
      <c r="C16" s="7">
        <v>1155931</v>
      </c>
      <c r="D16" s="54">
        <v>1.8685889506863462</v>
      </c>
      <c r="E16" s="7">
        <v>1273998</v>
      </c>
      <c r="F16" s="54">
        <v>1.8868281569576297</v>
      </c>
      <c r="G16" s="7">
        <v>364489</v>
      </c>
      <c r="H16" s="54">
        <v>3.5785626917662277E-5</v>
      </c>
      <c r="I16" s="54">
        <v>0.90377963744566014</v>
      </c>
      <c r="J16" s="7">
        <v>30810</v>
      </c>
      <c r="K16" s="14">
        <v>2825228</v>
      </c>
    </row>
    <row r="17" spans="1:11" x14ac:dyDescent="0.25">
      <c r="A17" s="40" t="s">
        <v>16</v>
      </c>
      <c r="B17" s="54">
        <v>37.579297738247888</v>
      </c>
      <c r="C17" s="7">
        <v>22774611</v>
      </c>
      <c r="D17" s="54">
        <v>35.79547773970328</v>
      </c>
      <c r="E17" s="7">
        <v>24405235</v>
      </c>
      <c r="F17" s="54">
        <v>36.63492302603278</v>
      </c>
      <c r="G17" s="7">
        <v>7076977</v>
      </c>
      <c r="H17" s="54">
        <v>1.8430861681672738E-6</v>
      </c>
      <c r="I17" s="54">
        <v>4.6547843151664575E-2</v>
      </c>
      <c r="J17" s="7">
        <v>1590</v>
      </c>
      <c r="K17" s="14">
        <v>54258413</v>
      </c>
    </row>
    <row r="18" spans="1:11" x14ac:dyDescent="0.25">
      <c r="A18" s="40" t="s">
        <v>17</v>
      </c>
      <c r="B18" s="54">
        <v>0.54773142716830814</v>
      </c>
      <c r="C18" s="7">
        <v>331948</v>
      </c>
      <c r="D18" s="54">
        <v>0.65621403819307744</v>
      </c>
      <c r="E18" s="7">
        <v>447404</v>
      </c>
      <c r="F18" s="54">
        <v>0.60516307175281359</v>
      </c>
      <c r="G18" s="7">
        <v>116903</v>
      </c>
      <c r="H18" s="54">
        <v>1.115753887007604E-4</v>
      </c>
      <c r="I18" s="54">
        <v>2.817878937257396</v>
      </c>
      <c r="J18" s="7">
        <v>96061</v>
      </c>
      <c r="K18" s="14">
        <v>992316</v>
      </c>
    </row>
    <row r="19" spans="1:11" x14ac:dyDescent="0.25">
      <c r="A19" s="40" t="s">
        <v>18</v>
      </c>
      <c r="B19" s="54">
        <v>20.339399230622323</v>
      </c>
      <c r="C19" s="7">
        <v>12326518</v>
      </c>
      <c r="D19" s="54">
        <v>19.343545150125831</v>
      </c>
      <c r="E19" s="7">
        <v>13188363</v>
      </c>
      <c r="F19" s="54">
        <v>19.812182122285567</v>
      </c>
      <c r="G19" s="7">
        <v>3827232</v>
      </c>
      <c r="H19" s="54">
        <v>3.408070850248583E-6</v>
      </c>
      <c r="I19" s="54">
        <v>8.6072127351960889E-2</v>
      </c>
      <c r="J19" s="7">
        <v>2934</v>
      </c>
      <c r="K19" s="14">
        <v>29345047</v>
      </c>
    </row>
    <row r="20" spans="1:11" x14ac:dyDescent="0.25">
      <c r="A20" s="40" t="s">
        <v>19</v>
      </c>
      <c r="B20" s="54">
        <v>2.0022917632935915</v>
      </c>
      <c r="C20" s="7">
        <v>1213472</v>
      </c>
      <c r="D20" s="54">
        <v>1.9511595296919548</v>
      </c>
      <c r="E20" s="7">
        <v>1330294</v>
      </c>
      <c r="F20" s="54">
        <v>1.9752220387968051</v>
      </c>
      <c r="G20" s="7">
        <v>381565</v>
      </c>
      <c r="H20" s="54">
        <v>3.4184165826021056E-5</v>
      </c>
      <c r="I20" s="54">
        <v>0.86333412762919037</v>
      </c>
      <c r="J20" s="7">
        <v>29431</v>
      </c>
      <c r="K20" s="14">
        <v>2954762</v>
      </c>
    </row>
    <row r="21" spans="1:11" x14ac:dyDescent="0.25">
      <c r="A21" s="40" t="s">
        <v>20</v>
      </c>
      <c r="B21" s="54">
        <v>0.53850980820123862</v>
      </c>
      <c r="C21" s="7">
        <v>326359</v>
      </c>
      <c r="D21" s="54">
        <v>0.64893858857440145</v>
      </c>
      <c r="E21" s="7">
        <v>442444</v>
      </c>
      <c r="F21" s="54">
        <v>0.59697182409588789</v>
      </c>
      <c r="G21" s="7">
        <v>115320</v>
      </c>
      <c r="H21" s="54">
        <v>1.1310643428572722E-4</v>
      </c>
      <c r="I21" s="54">
        <v>2.8565460766337121</v>
      </c>
      <c r="J21" s="7">
        <v>97379</v>
      </c>
      <c r="K21" s="14">
        <v>981502</v>
      </c>
    </row>
    <row r="22" spans="1:11" x14ac:dyDescent="0.25">
      <c r="A22" s="40" t="s">
        <v>21</v>
      </c>
      <c r="B22" s="54">
        <v>0.20969634136359916</v>
      </c>
      <c r="C22" s="7">
        <v>127085</v>
      </c>
      <c r="D22" s="54">
        <v>0.4408227236798794</v>
      </c>
      <c r="E22" s="7">
        <v>300551</v>
      </c>
      <c r="F22" s="54">
        <v>0.33205729292038283</v>
      </c>
      <c r="G22" s="7">
        <v>64145</v>
      </c>
      <c r="H22" s="54">
        <v>2.0334254475061055E-4</v>
      </c>
      <c r="I22" s="54">
        <v>5.1354934145719895</v>
      </c>
      <c r="J22" s="7">
        <v>175068</v>
      </c>
      <c r="K22" s="14">
        <v>666849</v>
      </c>
    </row>
    <row r="23" spans="1:11" x14ac:dyDescent="0.25">
      <c r="A23" s="40" t="s">
        <v>22</v>
      </c>
      <c r="B23" s="54">
        <v>0.25907838376122011</v>
      </c>
      <c r="C23" s="7">
        <v>157012</v>
      </c>
      <c r="D23" s="54">
        <v>0.46477903819539707</v>
      </c>
      <c r="E23" s="7">
        <v>316885</v>
      </c>
      <c r="F23" s="54">
        <v>0.36797873645598278</v>
      </c>
      <c r="G23" s="7">
        <v>71085</v>
      </c>
      <c r="H23" s="54">
        <v>1.8349229882821819E-4</v>
      </c>
      <c r="I23" s="54">
        <v>4.6341678934563477</v>
      </c>
      <c r="J23" s="7">
        <v>157978</v>
      </c>
      <c r="K23" s="14">
        <v>702960</v>
      </c>
    </row>
    <row r="24" spans="1:11" x14ac:dyDescent="0.25">
      <c r="A24" s="40" t="s">
        <v>23</v>
      </c>
      <c r="B24" s="54">
        <v>8.9113033039587481</v>
      </c>
      <c r="C24" s="7">
        <v>5400619</v>
      </c>
      <c r="D24" s="54">
        <v>8.4921594662648303</v>
      </c>
      <c r="E24" s="7">
        <v>5789925</v>
      </c>
      <c r="F24" s="54">
        <v>8.6894034808725937</v>
      </c>
      <c r="G24" s="7">
        <v>1678582</v>
      </c>
      <c r="H24" s="54">
        <v>7.7705354660448581E-6</v>
      </c>
      <c r="I24" s="54">
        <v>0.1962478327519388</v>
      </c>
      <c r="J24" s="7">
        <v>6690</v>
      </c>
      <c r="K24" s="14">
        <v>12875816</v>
      </c>
    </row>
    <row r="25" spans="1:11" x14ac:dyDescent="0.25">
      <c r="A25" s="40" t="s">
        <v>24</v>
      </c>
      <c r="B25" s="54">
        <v>1.4695659291190353</v>
      </c>
      <c r="C25" s="7">
        <v>890618</v>
      </c>
      <c r="D25" s="54">
        <v>1.4587462849632051</v>
      </c>
      <c r="E25" s="7">
        <v>994568</v>
      </c>
      <c r="F25" s="54">
        <v>1.4638378429585086</v>
      </c>
      <c r="G25" s="7">
        <v>282778</v>
      </c>
      <c r="H25" s="54">
        <v>4.6126227188274343E-5</v>
      </c>
      <c r="I25" s="54">
        <v>1.1649354356952546</v>
      </c>
      <c r="J25" s="7">
        <v>39712</v>
      </c>
      <c r="K25" s="14">
        <v>2207676</v>
      </c>
    </row>
    <row r="26" spans="1:11" x14ac:dyDescent="0.25">
      <c r="A26" s="40" t="s">
        <v>25</v>
      </c>
      <c r="B26" s="54">
        <v>2.6509699069653236</v>
      </c>
      <c r="C26" s="7">
        <v>1606598</v>
      </c>
      <c r="D26" s="54">
        <v>2.5294769193893498</v>
      </c>
      <c r="E26" s="7">
        <v>1724589</v>
      </c>
      <c r="F26" s="54">
        <v>2.5866506501594144</v>
      </c>
      <c r="G26" s="7">
        <v>499678</v>
      </c>
      <c r="H26" s="54">
        <v>2.6103765076555817E-5</v>
      </c>
      <c r="I26" s="54">
        <v>0.65926052912635325</v>
      </c>
      <c r="J26" s="7">
        <v>22474</v>
      </c>
      <c r="K26" s="14">
        <v>3853339</v>
      </c>
    </row>
    <row r="27" spans="1:11" x14ac:dyDescent="0.25">
      <c r="A27" s="40" t="s">
        <v>26</v>
      </c>
      <c r="B27" s="54">
        <v>0.70357133113251302</v>
      </c>
      <c r="C27" s="7">
        <v>426393</v>
      </c>
      <c r="D27" s="54">
        <v>0.78044677881480662</v>
      </c>
      <c r="E27" s="7">
        <v>532106</v>
      </c>
      <c r="F27" s="54">
        <v>0.74426985381701738</v>
      </c>
      <c r="G27" s="7">
        <v>143775</v>
      </c>
      <c r="H27" s="54">
        <v>9.0721544733886499E-5</v>
      </c>
      <c r="I27" s="54">
        <v>2.2912071652888732</v>
      </c>
      <c r="J27" s="7">
        <v>78107</v>
      </c>
      <c r="K27" s="14">
        <v>1180381</v>
      </c>
    </row>
    <row r="28" spans="1:11" x14ac:dyDescent="0.25">
      <c r="A28" s="40" t="s">
        <v>27</v>
      </c>
      <c r="B28" s="54">
        <v>1.04002400894879</v>
      </c>
      <c r="C28" s="7">
        <v>630298</v>
      </c>
      <c r="D28" s="54">
        <v>1.0723535645610616</v>
      </c>
      <c r="E28" s="7">
        <v>731127</v>
      </c>
      <c r="F28" s="54">
        <v>1.0571399508323251</v>
      </c>
      <c r="G28" s="7">
        <v>204214</v>
      </c>
      <c r="H28" s="54">
        <v>6.3871684341026256E-5</v>
      </c>
      <c r="I28" s="54">
        <v>1.6131037147845879</v>
      </c>
      <c r="J28" s="7">
        <v>54990</v>
      </c>
      <c r="K28" s="14">
        <v>1620629</v>
      </c>
    </row>
    <row r="29" spans="1:11" x14ac:dyDescent="0.25">
      <c r="A29" s="40" t="s">
        <v>28</v>
      </c>
      <c r="B29" s="54">
        <v>0.43669003901454179</v>
      </c>
      <c r="C29" s="7">
        <v>264652</v>
      </c>
      <c r="D29" s="54">
        <v>0.57689327579199079</v>
      </c>
      <c r="E29" s="7">
        <v>393324</v>
      </c>
      <c r="F29" s="54">
        <v>0.51091519274939867</v>
      </c>
      <c r="G29" s="7">
        <v>98696</v>
      </c>
      <c r="H29" s="54">
        <v>1.321576588006428E-4</v>
      </c>
      <c r="I29" s="54">
        <v>3.3376920077809498</v>
      </c>
      <c r="J29" s="7">
        <v>113781</v>
      </c>
      <c r="K29" s="14">
        <v>870453</v>
      </c>
    </row>
    <row r="30" spans="1:11" x14ac:dyDescent="0.25">
      <c r="A30" s="40" t="s">
        <v>29</v>
      </c>
      <c r="B30" s="54">
        <v>0.56661119144408367</v>
      </c>
      <c r="C30" s="7">
        <v>343390</v>
      </c>
      <c r="D30" s="54">
        <v>0.67285446518483816</v>
      </c>
      <c r="E30" s="7">
        <v>458750</v>
      </c>
      <c r="F30" s="54">
        <v>0.62285784392136279</v>
      </c>
      <c r="G30" s="7">
        <v>120321</v>
      </c>
      <c r="H30" s="54">
        <v>1.0840566701464885E-4</v>
      </c>
      <c r="I30" s="54">
        <v>2.7378264088255513</v>
      </c>
      <c r="J30" s="7">
        <v>93332</v>
      </c>
      <c r="K30" s="14">
        <v>1015793</v>
      </c>
    </row>
    <row r="31" spans="1:11" x14ac:dyDescent="0.25">
      <c r="A31" s="40" t="s">
        <v>30</v>
      </c>
      <c r="B31" s="54">
        <v>0.26868196327722155</v>
      </c>
      <c r="C31" s="7">
        <v>162832</v>
      </c>
      <c r="D31" s="54">
        <v>0.46998594945632843</v>
      </c>
      <c r="E31" s="7">
        <v>320435</v>
      </c>
      <c r="F31" s="54">
        <v>0.37525449629534147</v>
      </c>
      <c r="G31" s="7">
        <v>72490</v>
      </c>
      <c r="H31" s="54">
        <v>1.7993475565759856E-4</v>
      </c>
      <c r="I31" s="54">
        <v>4.5443207857240253</v>
      </c>
      <c r="J31" s="7">
        <v>154915</v>
      </c>
      <c r="K31" s="14">
        <v>710672</v>
      </c>
    </row>
    <row r="32" spans="1:11" x14ac:dyDescent="0.25">
      <c r="A32" s="40" t="s">
        <v>31</v>
      </c>
      <c r="B32" s="54">
        <v>0.69058467246882926</v>
      </c>
      <c r="C32" s="7">
        <v>418523</v>
      </c>
      <c r="D32" s="54">
        <v>0.76872382596728051</v>
      </c>
      <c r="E32" s="7">
        <v>524113</v>
      </c>
      <c r="F32" s="54">
        <v>0.73195231077200706</v>
      </c>
      <c r="G32" s="7">
        <v>141395</v>
      </c>
      <c r="H32" s="54">
        <v>9.2248284412530638E-5</v>
      </c>
      <c r="I32" s="54">
        <v>2.3297655573610228</v>
      </c>
      <c r="J32" s="7">
        <v>79421</v>
      </c>
      <c r="K32" s="14">
        <v>1163452</v>
      </c>
    </row>
    <row r="33" spans="1:11" x14ac:dyDescent="0.25">
      <c r="A33" s="40" t="s">
        <v>32</v>
      </c>
      <c r="B33" s="54">
        <v>0.60666248328922601</v>
      </c>
      <c r="C33" s="7">
        <v>367663</v>
      </c>
      <c r="D33" s="54">
        <v>0.7013614391505093</v>
      </c>
      <c r="E33" s="7">
        <v>478186</v>
      </c>
      <c r="F33" s="54">
        <v>0.65679767175685133</v>
      </c>
      <c r="G33" s="7">
        <v>126877</v>
      </c>
      <c r="H33" s="54">
        <v>1.0280387282749715E-4</v>
      </c>
      <c r="I33" s="54">
        <v>2.5963509630786334</v>
      </c>
      <c r="J33" s="7">
        <v>88509</v>
      </c>
      <c r="K33" s="14">
        <v>1061235</v>
      </c>
    </row>
    <row r="34" spans="1:11" x14ac:dyDescent="0.25">
      <c r="A34" s="40" t="s">
        <v>33</v>
      </c>
      <c r="B34" s="54">
        <v>1.3981393064687746</v>
      </c>
      <c r="C34" s="7">
        <v>847330</v>
      </c>
      <c r="D34" s="54">
        <v>1.3937496613533678</v>
      </c>
      <c r="E34" s="7">
        <v>950254</v>
      </c>
      <c r="F34" s="54">
        <v>1.3958153121743573</v>
      </c>
      <c r="G34" s="7">
        <v>269638</v>
      </c>
      <c r="H34" s="54">
        <v>4.8374098185874573E-5</v>
      </c>
      <c r="I34" s="54">
        <v>1.2217062738842888</v>
      </c>
      <c r="J34" s="7">
        <v>41648</v>
      </c>
      <c r="K34" s="14">
        <v>2108870</v>
      </c>
    </row>
    <row r="35" spans="1:11" x14ac:dyDescent="0.25">
      <c r="A35" s="40" t="s">
        <v>34</v>
      </c>
      <c r="B35" s="54">
        <v>2.7975336261697543</v>
      </c>
      <c r="C35" s="7">
        <v>1695421</v>
      </c>
      <c r="D35" s="54">
        <v>2.7026660950698682</v>
      </c>
      <c r="E35" s="7">
        <v>1842669</v>
      </c>
      <c r="F35" s="54">
        <v>2.7473098324478697</v>
      </c>
      <c r="G35" s="7">
        <v>530714</v>
      </c>
      <c r="H35" s="54">
        <v>2.4577246778168716E-5</v>
      </c>
      <c r="I35" s="54">
        <v>0.62070772809691166</v>
      </c>
      <c r="J35" s="7">
        <v>21160</v>
      </c>
      <c r="K35" s="14">
        <v>4089964</v>
      </c>
    </row>
    <row r="36" spans="1:11" x14ac:dyDescent="0.25">
      <c r="A36" s="40" t="s">
        <v>35</v>
      </c>
      <c r="B36" s="54">
        <v>0.69942433088696687</v>
      </c>
      <c r="C36" s="7">
        <v>423880</v>
      </c>
      <c r="D36" s="54">
        <v>0.77867238352975665</v>
      </c>
      <c r="E36" s="7">
        <v>530896</v>
      </c>
      <c r="F36" s="54">
        <v>0.74137896226078126</v>
      </c>
      <c r="G36" s="7">
        <v>143216</v>
      </c>
      <c r="H36" s="54">
        <v>9.1075344811255454E-5</v>
      </c>
      <c r="I36" s="54">
        <v>2.3001425209943487</v>
      </c>
      <c r="J36" s="7">
        <v>78411</v>
      </c>
      <c r="K36" s="14">
        <v>1176403</v>
      </c>
    </row>
    <row r="37" spans="1:11" x14ac:dyDescent="0.25">
      <c r="A37" s="40" t="s">
        <v>36</v>
      </c>
      <c r="B37" s="54">
        <v>0.15480315390281832</v>
      </c>
      <c r="C37" s="7">
        <v>93817</v>
      </c>
      <c r="D37" s="54">
        <v>0.41888155782662362</v>
      </c>
      <c r="E37" s="7">
        <v>285592</v>
      </c>
      <c r="F37" s="54">
        <v>0.29460925986032405</v>
      </c>
      <c r="G37" s="7">
        <v>56911</v>
      </c>
      <c r="H37" s="54">
        <v>2.291895856252292E-4</v>
      </c>
      <c r="I37" s="54">
        <v>5.788270276200099</v>
      </c>
      <c r="J37" s="7">
        <v>197321</v>
      </c>
      <c r="K37" s="14">
        <v>633641</v>
      </c>
    </row>
    <row r="38" spans="1:11" x14ac:dyDescent="0.25">
      <c r="A38" s="40" t="s">
        <v>37</v>
      </c>
      <c r="B38" s="54">
        <v>0.94578888494802615</v>
      </c>
      <c r="C38" s="7">
        <v>573187</v>
      </c>
      <c r="D38" s="54">
        <v>0.99402563393868704</v>
      </c>
      <c r="E38" s="7">
        <v>677723</v>
      </c>
      <c r="F38" s="54">
        <v>0.97132558598208785</v>
      </c>
      <c r="G38" s="7">
        <v>187637</v>
      </c>
      <c r="H38" s="54">
        <v>6.9514586593277802E-5</v>
      </c>
      <c r="I38" s="54">
        <v>1.7556173603723948</v>
      </c>
      <c r="J38" s="7">
        <v>59849</v>
      </c>
      <c r="K38" s="14">
        <v>1498396</v>
      </c>
    </row>
    <row r="39" spans="1:11" x14ac:dyDescent="0.25">
      <c r="A39" s="40" t="s">
        <v>38</v>
      </c>
      <c r="B39" s="54">
        <v>0.28652497749161049</v>
      </c>
      <c r="C39" s="7">
        <v>173646</v>
      </c>
      <c r="D39" s="54">
        <v>0.47962503835489489</v>
      </c>
      <c r="E39" s="7">
        <v>327007</v>
      </c>
      <c r="F39" s="54">
        <v>0.38875464149994021</v>
      </c>
      <c r="G39" s="7">
        <v>75098</v>
      </c>
      <c r="H39" s="54">
        <v>1.736861942054812E-4</v>
      </c>
      <c r="I39" s="54">
        <v>4.3865109863667238</v>
      </c>
      <c r="J39" s="7">
        <v>149535</v>
      </c>
      <c r="K39" s="14">
        <v>725286</v>
      </c>
    </row>
    <row r="40" spans="1:11" x14ac:dyDescent="0.25">
      <c r="A40" s="40" t="s">
        <v>39</v>
      </c>
      <c r="B40" s="54">
        <v>0.65549886775980137</v>
      </c>
      <c r="C40" s="7">
        <v>397259</v>
      </c>
      <c r="D40" s="54">
        <v>0.74261264170654873</v>
      </c>
      <c r="E40" s="7">
        <v>506311</v>
      </c>
      <c r="F40" s="54">
        <v>0.70161775005862537</v>
      </c>
      <c r="G40" s="7">
        <v>135536</v>
      </c>
      <c r="H40" s="54">
        <v>9.6236572592209085E-5</v>
      </c>
      <c r="I40" s="54">
        <v>2.4304912943545967</v>
      </c>
      <c r="J40" s="7">
        <v>82855</v>
      </c>
      <c r="K40" s="14">
        <v>1121961</v>
      </c>
    </row>
    <row r="41" spans="1:11" x14ac:dyDescent="0.25">
      <c r="A41" s="40" t="s">
        <v>40</v>
      </c>
      <c r="B41" s="54">
        <v>0.11475186205767605</v>
      </c>
      <c r="C41" s="7">
        <v>69544</v>
      </c>
      <c r="D41" s="54">
        <v>0.40617939132083997</v>
      </c>
      <c r="E41" s="7">
        <v>276932</v>
      </c>
      <c r="F41" s="54">
        <v>0.26903694408768802</v>
      </c>
      <c r="G41" s="7">
        <v>51971</v>
      </c>
      <c r="H41" s="54">
        <v>2.5097440813960203E-4</v>
      </c>
      <c r="I41" s="54">
        <v>6.3384542659666838</v>
      </c>
      <c r="J41" s="7">
        <v>216077</v>
      </c>
      <c r="K41" s="14">
        <v>614524</v>
      </c>
    </row>
    <row r="42" spans="1:11" x14ac:dyDescent="0.25">
      <c r="A42" s="40" t="s">
        <v>41</v>
      </c>
      <c r="B42" s="54">
        <v>8.910593948653589E-2</v>
      </c>
      <c r="C42" s="7">
        <v>54002</v>
      </c>
      <c r="D42" s="54">
        <v>0.39972077905567321</v>
      </c>
      <c r="E42" s="7">
        <v>272528</v>
      </c>
      <c r="F42" s="54">
        <v>0.25354897122153564</v>
      </c>
      <c r="G42" s="7">
        <v>48980</v>
      </c>
      <c r="H42" s="54">
        <v>2.6630449255678944E-4</v>
      </c>
      <c r="I42" s="54">
        <v>6.7256213866784567</v>
      </c>
      <c r="J42" s="7">
        <v>229275</v>
      </c>
      <c r="K42" s="14">
        <v>604785</v>
      </c>
    </row>
    <row r="43" spans="1:11" x14ac:dyDescent="0.25">
      <c r="A43" s="40" t="s">
        <v>42</v>
      </c>
      <c r="B43" s="54">
        <v>0.36706408752353148</v>
      </c>
      <c r="C43" s="7">
        <v>222456</v>
      </c>
      <c r="D43" s="54">
        <v>0.52806036166674475</v>
      </c>
      <c r="E43" s="7">
        <v>360030</v>
      </c>
      <c r="F43" s="54">
        <v>0.45229757158897316</v>
      </c>
      <c r="G43" s="7">
        <v>87373</v>
      </c>
      <c r="H43" s="54">
        <v>1.492851480684741E-4</v>
      </c>
      <c r="I43" s="54">
        <v>3.7702532725717308</v>
      </c>
      <c r="J43" s="7">
        <v>128527</v>
      </c>
      <c r="K43" s="14">
        <v>798386</v>
      </c>
    </row>
    <row r="44" spans="1:11" x14ac:dyDescent="0.25">
      <c r="A44" s="40" t="s">
        <v>43</v>
      </c>
      <c r="B44" s="54">
        <v>2.6850189616129647</v>
      </c>
      <c r="C44" s="7">
        <v>1627233</v>
      </c>
      <c r="D44" s="54">
        <v>2.5954036981073054</v>
      </c>
      <c r="E44" s="7">
        <v>1769537</v>
      </c>
      <c r="F44" s="54">
        <v>2.637575533568663</v>
      </c>
      <c r="G44" s="7">
        <v>509516</v>
      </c>
      <c r="H44" s="54">
        <v>2.5599764072574305E-5</v>
      </c>
      <c r="I44" s="54">
        <v>0.64653179181238307</v>
      </c>
      <c r="J44" s="7">
        <v>22040</v>
      </c>
      <c r="K44" s="14">
        <v>3928326</v>
      </c>
    </row>
    <row r="45" spans="1:11" x14ac:dyDescent="0.25">
      <c r="A45" s="40" t="s">
        <v>44</v>
      </c>
      <c r="B45" s="54">
        <v>0.37743158813739669</v>
      </c>
      <c r="C45" s="7">
        <v>228739</v>
      </c>
      <c r="D45" s="54">
        <v>0.53371129861662858</v>
      </c>
      <c r="E45" s="7">
        <v>363883</v>
      </c>
      <c r="F45" s="54">
        <v>0.46016812673643737</v>
      </c>
      <c r="G45" s="7">
        <v>88893</v>
      </c>
      <c r="H45" s="54">
        <v>1.4673191345751743E-4</v>
      </c>
      <c r="I45" s="54">
        <v>3.7057703600238101</v>
      </c>
      <c r="J45" s="7">
        <v>126329</v>
      </c>
      <c r="K45" s="14">
        <v>807844</v>
      </c>
    </row>
    <row r="46" spans="1:11" x14ac:dyDescent="0.25">
      <c r="A46" s="40" t="s">
        <v>45</v>
      </c>
      <c r="B46" s="54">
        <v>1.4350803481297576</v>
      </c>
      <c r="C46" s="7">
        <v>869718</v>
      </c>
      <c r="D46" s="54">
        <v>1.4304675706862555</v>
      </c>
      <c r="E46" s="7">
        <v>975288</v>
      </c>
      <c r="F46" s="54">
        <v>1.432638266614279</v>
      </c>
      <c r="G46" s="7">
        <v>276751</v>
      </c>
      <c r="H46" s="54">
        <v>4.7130750599620975E-5</v>
      </c>
      <c r="I46" s="54">
        <v>1.1903050570407578</v>
      </c>
      <c r="J46" s="7">
        <v>40577</v>
      </c>
      <c r="K46" s="14">
        <v>2162334</v>
      </c>
    </row>
    <row r="47" spans="1:11" x14ac:dyDescent="0.25">
      <c r="A47" s="40" t="s">
        <v>46</v>
      </c>
      <c r="B47" s="54">
        <v>0.62084958939240997</v>
      </c>
      <c r="C47" s="7">
        <v>376261</v>
      </c>
      <c r="D47" s="54">
        <v>0.71239619799035003</v>
      </c>
      <c r="E47" s="7">
        <v>485709</v>
      </c>
      <c r="F47" s="54">
        <v>0.66931555055837777</v>
      </c>
      <c r="G47" s="7">
        <v>129296</v>
      </c>
      <c r="H47" s="54">
        <v>1.0088109548799212E-4</v>
      </c>
      <c r="I47" s="54">
        <v>2.5477904890429279</v>
      </c>
      <c r="J47" s="7">
        <v>86854</v>
      </c>
      <c r="K47" s="14">
        <v>1078120</v>
      </c>
    </row>
    <row r="48" spans="1:11" x14ac:dyDescent="0.25">
      <c r="A48" s="40" t="s">
        <v>47</v>
      </c>
      <c r="B48" s="54">
        <v>1.1536845551523749</v>
      </c>
      <c r="C48" s="7">
        <v>699181</v>
      </c>
      <c r="D48" s="54">
        <v>1.1781987191468895</v>
      </c>
      <c r="E48" s="7">
        <v>803292</v>
      </c>
      <c r="F48" s="54">
        <v>1.1666630430224918</v>
      </c>
      <c r="G48" s="7">
        <v>225371</v>
      </c>
      <c r="H48" s="54">
        <v>5.7875595250497158E-5</v>
      </c>
      <c r="I48" s="54">
        <v>1.4616702010781226</v>
      </c>
      <c r="J48" s="7">
        <v>49828</v>
      </c>
      <c r="K48" s="14">
        <v>1777672</v>
      </c>
    </row>
    <row r="49" spans="1:11" x14ac:dyDescent="0.25">
      <c r="A49" s="40" t="s">
        <v>48</v>
      </c>
      <c r="B49" s="54">
        <v>0.50855318800643878</v>
      </c>
      <c r="C49" s="7">
        <v>308204</v>
      </c>
      <c r="D49" s="54">
        <v>0.62624563583904369</v>
      </c>
      <c r="E49" s="7">
        <v>426972</v>
      </c>
      <c r="F49" s="54">
        <v>0.57086062066812748</v>
      </c>
      <c r="G49" s="7">
        <v>110276</v>
      </c>
      <c r="H49" s="54">
        <v>1.1827992600407829E-4</v>
      </c>
      <c r="I49" s="54">
        <v>2.9872045804038869</v>
      </c>
      <c r="J49" s="7">
        <v>101833</v>
      </c>
      <c r="K49" s="14">
        <v>947285</v>
      </c>
    </row>
    <row r="50" spans="1:11" x14ac:dyDescent="0.25">
      <c r="A50" s="40" t="s">
        <v>49</v>
      </c>
      <c r="B50" s="54">
        <v>1.2809865495320985</v>
      </c>
      <c r="C50" s="7">
        <v>776331</v>
      </c>
      <c r="D50" s="54">
        <v>1.2822477394296938</v>
      </c>
      <c r="E50" s="7">
        <v>874232</v>
      </c>
      <c r="F50" s="54">
        <v>1.281654214272292</v>
      </c>
      <c r="G50" s="7">
        <v>247584</v>
      </c>
      <c r="H50" s="54">
        <v>5.2682958696033551E-5</v>
      </c>
      <c r="I50" s="54">
        <v>1.3305281871802486</v>
      </c>
      <c r="J50" s="7">
        <v>45357</v>
      </c>
      <c r="K50" s="14">
        <v>1943504</v>
      </c>
    </row>
    <row r="51" spans="1:11" ht="15.75" thickBot="1" x14ac:dyDescent="0.3">
      <c r="A51" s="41" t="s">
        <v>50</v>
      </c>
      <c r="B51" s="54">
        <v>1.5268054456661118</v>
      </c>
      <c r="C51" s="7">
        <v>925307</v>
      </c>
      <c r="D51" s="54">
        <v>1.5106742188925759</v>
      </c>
      <c r="E51" s="7">
        <v>1029973</v>
      </c>
      <c r="F51" s="54">
        <v>1.5182654961260655</v>
      </c>
      <c r="G51" s="7">
        <v>293292</v>
      </c>
      <c r="H51" s="54">
        <v>4.4472669765522296E-5</v>
      </c>
      <c r="I51" s="54">
        <v>1.1231742131946973</v>
      </c>
      <c r="J51" s="7">
        <v>38289</v>
      </c>
      <c r="K51" s="14">
        <v>2286861</v>
      </c>
    </row>
    <row r="52" spans="1:11" ht="16.5" thickTop="1" thickBot="1" x14ac:dyDescent="0.3">
      <c r="A52" s="192" t="s">
        <v>51</v>
      </c>
      <c r="B52" s="54">
        <v>100</v>
      </c>
      <c r="C52" s="7">
        <v>60604140</v>
      </c>
      <c r="D52" s="54">
        <v>99.999999999999986</v>
      </c>
      <c r="E52" s="7">
        <v>68179660</v>
      </c>
      <c r="F52" s="54">
        <v>100.00000000000001</v>
      </c>
      <c r="G52" s="7">
        <v>19317571</v>
      </c>
      <c r="H52" s="54">
        <v>3.9595522442619638E-3</v>
      </c>
      <c r="I52" s="54">
        <v>100.00000000000001</v>
      </c>
      <c r="J52" s="7">
        <v>3408983</v>
      </c>
      <c r="K52" s="7">
        <v>151510354</v>
      </c>
    </row>
    <row r="53" spans="1:11" ht="15.75" thickTop="1" x14ac:dyDescent="0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</row>
    <row r="54" spans="1:11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</row>
    <row r="55" spans="1:11" x14ac:dyDescent="0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</row>
    <row r="56" spans="1:11" x14ac:dyDescent="0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</row>
    <row r="57" spans="1:11" x14ac:dyDescent="0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</row>
    <row r="58" spans="1:11" x14ac:dyDescent="0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</row>
    <row r="59" spans="1:11" x14ac:dyDescent="0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</row>
    <row r="60" spans="1:11" x14ac:dyDescent="0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</row>
    <row r="61" spans="1:11" x14ac:dyDescent="0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</row>
    <row r="62" spans="1:11" x14ac:dyDescent="0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</row>
  </sheetData>
  <mergeCells count="4">
    <mergeCell ref="A2:K2"/>
    <mergeCell ref="A3:K3"/>
    <mergeCell ref="A4:K4"/>
    <mergeCell ref="A5:K5"/>
  </mergeCells>
  <pageMargins left="0.25" right="0.2" top="0.33" bottom="0.43" header="0.19" footer="0.31496062992125984"/>
  <pageSetup scale="74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B1:L54"/>
  <sheetViews>
    <sheetView zoomScale="90" zoomScaleNormal="90" workbookViewId="0"/>
  </sheetViews>
  <sheetFormatPr baseColWidth="10" defaultRowHeight="15" x14ac:dyDescent="0.25"/>
  <cols>
    <col min="1" max="1" width="4.140625" customWidth="1"/>
    <col min="2" max="2" width="24.7109375" customWidth="1"/>
    <col min="3" max="3" width="16" customWidth="1"/>
    <col min="4" max="4" width="18.140625" customWidth="1"/>
    <col min="5" max="5" width="16" customWidth="1"/>
    <col min="6" max="6" width="15" customWidth="1"/>
    <col min="7" max="7" width="21.28515625" customWidth="1"/>
    <col min="8" max="8" width="12" bestFit="1" customWidth="1"/>
    <col min="9" max="9" width="15.7109375" style="114" bestFit="1" customWidth="1"/>
    <col min="10" max="10" width="11.85546875" bestFit="1" customWidth="1"/>
    <col min="11" max="11" width="13.85546875" customWidth="1"/>
    <col min="12" max="12" width="17.7109375" style="92" bestFit="1" customWidth="1"/>
    <col min="256" max="256" width="4.140625" customWidth="1"/>
    <col min="257" max="257" width="23.28515625" customWidth="1"/>
    <col min="258" max="259" width="12.7109375" customWidth="1"/>
    <col min="260" max="260" width="14.42578125" customWidth="1"/>
    <col min="261" max="263" width="12.7109375" customWidth="1"/>
    <col min="265" max="265" width="12.7109375" bestFit="1" customWidth="1"/>
    <col min="267" max="267" width="13.85546875" customWidth="1"/>
    <col min="268" max="268" width="13.7109375" bestFit="1" customWidth="1"/>
    <col min="512" max="512" width="4.140625" customWidth="1"/>
    <col min="513" max="513" width="23.28515625" customWidth="1"/>
    <col min="514" max="515" width="12.7109375" customWidth="1"/>
    <col min="516" max="516" width="14.42578125" customWidth="1"/>
    <col min="517" max="519" width="12.7109375" customWidth="1"/>
    <col min="521" max="521" width="12.7109375" bestFit="1" customWidth="1"/>
    <col min="523" max="523" width="13.85546875" customWidth="1"/>
    <col min="524" max="524" width="13.7109375" bestFit="1" customWidth="1"/>
    <col min="768" max="768" width="4.140625" customWidth="1"/>
    <col min="769" max="769" width="23.28515625" customWidth="1"/>
    <col min="770" max="771" width="12.7109375" customWidth="1"/>
    <col min="772" max="772" width="14.42578125" customWidth="1"/>
    <col min="773" max="775" width="12.7109375" customWidth="1"/>
    <col min="777" max="777" width="12.7109375" bestFit="1" customWidth="1"/>
    <col min="779" max="779" width="13.85546875" customWidth="1"/>
    <col min="780" max="780" width="13.7109375" bestFit="1" customWidth="1"/>
    <col min="1024" max="1024" width="4.140625" customWidth="1"/>
    <col min="1025" max="1025" width="23.28515625" customWidth="1"/>
    <col min="1026" max="1027" width="12.7109375" customWidth="1"/>
    <col min="1028" max="1028" width="14.42578125" customWidth="1"/>
    <col min="1029" max="1031" width="12.7109375" customWidth="1"/>
    <col min="1033" max="1033" width="12.7109375" bestFit="1" customWidth="1"/>
    <col min="1035" max="1035" width="13.85546875" customWidth="1"/>
    <col min="1036" max="1036" width="13.7109375" bestFit="1" customWidth="1"/>
    <col min="1280" max="1280" width="4.140625" customWidth="1"/>
    <col min="1281" max="1281" width="23.28515625" customWidth="1"/>
    <col min="1282" max="1283" width="12.7109375" customWidth="1"/>
    <col min="1284" max="1284" width="14.42578125" customWidth="1"/>
    <col min="1285" max="1287" width="12.7109375" customWidth="1"/>
    <col min="1289" max="1289" width="12.7109375" bestFit="1" customWidth="1"/>
    <col min="1291" max="1291" width="13.85546875" customWidth="1"/>
    <col min="1292" max="1292" width="13.7109375" bestFit="1" customWidth="1"/>
    <col min="1536" max="1536" width="4.140625" customWidth="1"/>
    <col min="1537" max="1537" width="23.28515625" customWidth="1"/>
    <col min="1538" max="1539" width="12.7109375" customWidth="1"/>
    <col min="1540" max="1540" width="14.42578125" customWidth="1"/>
    <col min="1541" max="1543" width="12.7109375" customWidth="1"/>
    <col min="1545" max="1545" width="12.7109375" bestFit="1" customWidth="1"/>
    <col min="1547" max="1547" width="13.85546875" customWidth="1"/>
    <col min="1548" max="1548" width="13.7109375" bestFit="1" customWidth="1"/>
    <col min="1792" max="1792" width="4.140625" customWidth="1"/>
    <col min="1793" max="1793" width="23.28515625" customWidth="1"/>
    <col min="1794" max="1795" width="12.7109375" customWidth="1"/>
    <col min="1796" max="1796" width="14.42578125" customWidth="1"/>
    <col min="1797" max="1799" width="12.7109375" customWidth="1"/>
    <col min="1801" max="1801" width="12.7109375" bestFit="1" customWidth="1"/>
    <col min="1803" max="1803" width="13.85546875" customWidth="1"/>
    <col min="1804" max="1804" width="13.7109375" bestFit="1" customWidth="1"/>
    <col min="2048" max="2048" width="4.140625" customWidth="1"/>
    <col min="2049" max="2049" width="23.28515625" customWidth="1"/>
    <col min="2050" max="2051" width="12.7109375" customWidth="1"/>
    <col min="2052" max="2052" width="14.42578125" customWidth="1"/>
    <col min="2053" max="2055" width="12.7109375" customWidth="1"/>
    <col min="2057" max="2057" width="12.7109375" bestFit="1" customWidth="1"/>
    <col min="2059" max="2059" width="13.85546875" customWidth="1"/>
    <col min="2060" max="2060" width="13.7109375" bestFit="1" customWidth="1"/>
    <col min="2304" max="2304" width="4.140625" customWidth="1"/>
    <col min="2305" max="2305" width="23.28515625" customWidth="1"/>
    <col min="2306" max="2307" width="12.7109375" customWidth="1"/>
    <col min="2308" max="2308" width="14.42578125" customWidth="1"/>
    <col min="2309" max="2311" width="12.7109375" customWidth="1"/>
    <col min="2313" max="2313" width="12.7109375" bestFit="1" customWidth="1"/>
    <col min="2315" max="2315" width="13.85546875" customWidth="1"/>
    <col min="2316" max="2316" width="13.7109375" bestFit="1" customWidth="1"/>
    <col min="2560" max="2560" width="4.140625" customWidth="1"/>
    <col min="2561" max="2561" width="23.28515625" customWidth="1"/>
    <col min="2562" max="2563" width="12.7109375" customWidth="1"/>
    <col min="2564" max="2564" width="14.42578125" customWidth="1"/>
    <col min="2565" max="2567" width="12.7109375" customWidth="1"/>
    <col min="2569" max="2569" width="12.7109375" bestFit="1" customWidth="1"/>
    <col min="2571" max="2571" width="13.85546875" customWidth="1"/>
    <col min="2572" max="2572" width="13.7109375" bestFit="1" customWidth="1"/>
    <col min="2816" max="2816" width="4.140625" customWidth="1"/>
    <col min="2817" max="2817" width="23.28515625" customWidth="1"/>
    <col min="2818" max="2819" width="12.7109375" customWidth="1"/>
    <col min="2820" max="2820" width="14.42578125" customWidth="1"/>
    <col min="2821" max="2823" width="12.7109375" customWidth="1"/>
    <col min="2825" max="2825" width="12.7109375" bestFit="1" customWidth="1"/>
    <col min="2827" max="2827" width="13.85546875" customWidth="1"/>
    <col min="2828" max="2828" width="13.7109375" bestFit="1" customWidth="1"/>
    <col min="3072" max="3072" width="4.140625" customWidth="1"/>
    <col min="3073" max="3073" width="23.28515625" customWidth="1"/>
    <col min="3074" max="3075" width="12.7109375" customWidth="1"/>
    <col min="3076" max="3076" width="14.42578125" customWidth="1"/>
    <col min="3077" max="3079" width="12.7109375" customWidth="1"/>
    <col min="3081" max="3081" width="12.7109375" bestFit="1" customWidth="1"/>
    <col min="3083" max="3083" width="13.85546875" customWidth="1"/>
    <col min="3084" max="3084" width="13.7109375" bestFit="1" customWidth="1"/>
    <col min="3328" max="3328" width="4.140625" customWidth="1"/>
    <col min="3329" max="3329" width="23.28515625" customWidth="1"/>
    <col min="3330" max="3331" width="12.7109375" customWidth="1"/>
    <col min="3332" max="3332" width="14.42578125" customWidth="1"/>
    <col min="3333" max="3335" width="12.7109375" customWidth="1"/>
    <col min="3337" max="3337" width="12.7109375" bestFit="1" customWidth="1"/>
    <col min="3339" max="3339" width="13.85546875" customWidth="1"/>
    <col min="3340" max="3340" width="13.7109375" bestFit="1" customWidth="1"/>
    <col min="3584" max="3584" width="4.140625" customWidth="1"/>
    <col min="3585" max="3585" width="23.28515625" customWidth="1"/>
    <col min="3586" max="3587" width="12.7109375" customWidth="1"/>
    <col min="3588" max="3588" width="14.42578125" customWidth="1"/>
    <col min="3589" max="3591" width="12.7109375" customWidth="1"/>
    <col min="3593" max="3593" width="12.7109375" bestFit="1" customWidth="1"/>
    <col min="3595" max="3595" width="13.85546875" customWidth="1"/>
    <col min="3596" max="3596" width="13.7109375" bestFit="1" customWidth="1"/>
    <col min="3840" max="3840" width="4.140625" customWidth="1"/>
    <col min="3841" max="3841" width="23.28515625" customWidth="1"/>
    <col min="3842" max="3843" width="12.7109375" customWidth="1"/>
    <col min="3844" max="3844" width="14.42578125" customWidth="1"/>
    <col min="3845" max="3847" width="12.7109375" customWidth="1"/>
    <col min="3849" max="3849" width="12.7109375" bestFit="1" customWidth="1"/>
    <col min="3851" max="3851" width="13.85546875" customWidth="1"/>
    <col min="3852" max="3852" width="13.7109375" bestFit="1" customWidth="1"/>
    <col min="4096" max="4096" width="4.140625" customWidth="1"/>
    <col min="4097" max="4097" width="23.28515625" customWidth="1"/>
    <col min="4098" max="4099" width="12.7109375" customWidth="1"/>
    <col min="4100" max="4100" width="14.42578125" customWidth="1"/>
    <col min="4101" max="4103" width="12.7109375" customWidth="1"/>
    <col min="4105" max="4105" width="12.7109375" bestFit="1" customWidth="1"/>
    <col min="4107" max="4107" width="13.85546875" customWidth="1"/>
    <col min="4108" max="4108" width="13.7109375" bestFit="1" customWidth="1"/>
    <col min="4352" max="4352" width="4.140625" customWidth="1"/>
    <col min="4353" max="4353" width="23.28515625" customWidth="1"/>
    <col min="4354" max="4355" width="12.7109375" customWidth="1"/>
    <col min="4356" max="4356" width="14.42578125" customWidth="1"/>
    <col min="4357" max="4359" width="12.7109375" customWidth="1"/>
    <col min="4361" max="4361" width="12.7109375" bestFit="1" customWidth="1"/>
    <col min="4363" max="4363" width="13.85546875" customWidth="1"/>
    <col min="4364" max="4364" width="13.7109375" bestFit="1" customWidth="1"/>
    <col min="4608" max="4608" width="4.140625" customWidth="1"/>
    <col min="4609" max="4609" width="23.28515625" customWidth="1"/>
    <col min="4610" max="4611" width="12.7109375" customWidth="1"/>
    <col min="4612" max="4612" width="14.42578125" customWidth="1"/>
    <col min="4613" max="4615" width="12.7109375" customWidth="1"/>
    <col min="4617" max="4617" width="12.7109375" bestFit="1" customWidth="1"/>
    <col min="4619" max="4619" width="13.85546875" customWidth="1"/>
    <col min="4620" max="4620" width="13.7109375" bestFit="1" customWidth="1"/>
    <col min="4864" max="4864" width="4.140625" customWidth="1"/>
    <col min="4865" max="4865" width="23.28515625" customWidth="1"/>
    <col min="4866" max="4867" width="12.7109375" customWidth="1"/>
    <col min="4868" max="4868" width="14.42578125" customWidth="1"/>
    <col min="4869" max="4871" width="12.7109375" customWidth="1"/>
    <col min="4873" max="4873" width="12.7109375" bestFit="1" customWidth="1"/>
    <col min="4875" max="4875" width="13.85546875" customWidth="1"/>
    <col min="4876" max="4876" width="13.7109375" bestFit="1" customWidth="1"/>
    <col min="5120" max="5120" width="4.140625" customWidth="1"/>
    <col min="5121" max="5121" width="23.28515625" customWidth="1"/>
    <col min="5122" max="5123" width="12.7109375" customWidth="1"/>
    <col min="5124" max="5124" width="14.42578125" customWidth="1"/>
    <col min="5125" max="5127" width="12.7109375" customWidth="1"/>
    <col min="5129" max="5129" width="12.7109375" bestFit="1" customWidth="1"/>
    <col min="5131" max="5131" width="13.85546875" customWidth="1"/>
    <col min="5132" max="5132" width="13.7109375" bestFit="1" customWidth="1"/>
    <col min="5376" max="5376" width="4.140625" customWidth="1"/>
    <col min="5377" max="5377" width="23.28515625" customWidth="1"/>
    <col min="5378" max="5379" width="12.7109375" customWidth="1"/>
    <col min="5380" max="5380" width="14.42578125" customWidth="1"/>
    <col min="5381" max="5383" width="12.7109375" customWidth="1"/>
    <col min="5385" max="5385" width="12.7109375" bestFit="1" customWidth="1"/>
    <col min="5387" max="5387" width="13.85546875" customWidth="1"/>
    <col min="5388" max="5388" width="13.7109375" bestFit="1" customWidth="1"/>
    <col min="5632" max="5632" width="4.140625" customWidth="1"/>
    <col min="5633" max="5633" width="23.28515625" customWidth="1"/>
    <col min="5634" max="5635" width="12.7109375" customWidth="1"/>
    <col min="5636" max="5636" width="14.42578125" customWidth="1"/>
    <col min="5637" max="5639" width="12.7109375" customWidth="1"/>
    <col min="5641" max="5641" width="12.7109375" bestFit="1" customWidth="1"/>
    <col min="5643" max="5643" width="13.85546875" customWidth="1"/>
    <col min="5644" max="5644" width="13.7109375" bestFit="1" customWidth="1"/>
    <col min="5888" max="5888" width="4.140625" customWidth="1"/>
    <col min="5889" max="5889" width="23.28515625" customWidth="1"/>
    <col min="5890" max="5891" width="12.7109375" customWidth="1"/>
    <col min="5892" max="5892" width="14.42578125" customWidth="1"/>
    <col min="5893" max="5895" width="12.7109375" customWidth="1"/>
    <col min="5897" max="5897" width="12.7109375" bestFit="1" customWidth="1"/>
    <col min="5899" max="5899" width="13.85546875" customWidth="1"/>
    <col min="5900" max="5900" width="13.7109375" bestFit="1" customWidth="1"/>
    <col min="6144" max="6144" width="4.140625" customWidth="1"/>
    <col min="6145" max="6145" width="23.28515625" customWidth="1"/>
    <col min="6146" max="6147" width="12.7109375" customWidth="1"/>
    <col min="6148" max="6148" width="14.42578125" customWidth="1"/>
    <col min="6149" max="6151" width="12.7109375" customWidth="1"/>
    <col min="6153" max="6153" width="12.7109375" bestFit="1" customWidth="1"/>
    <col min="6155" max="6155" width="13.85546875" customWidth="1"/>
    <col min="6156" max="6156" width="13.7109375" bestFit="1" customWidth="1"/>
    <col min="6400" max="6400" width="4.140625" customWidth="1"/>
    <col min="6401" max="6401" width="23.28515625" customWidth="1"/>
    <col min="6402" max="6403" width="12.7109375" customWidth="1"/>
    <col min="6404" max="6404" width="14.42578125" customWidth="1"/>
    <col min="6405" max="6407" width="12.7109375" customWidth="1"/>
    <col min="6409" max="6409" width="12.7109375" bestFit="1" customWidth="1"/>
    <col min="6411" max="6411" width="13.85546875" customWidth="1"/>
    <col min="6412" max="6412" width="13.7109375" bestFit="1" customWidth="1"/>
    <col min="6656" max="6656" width="4.140625" customWidth="1"/>
    <col min="6657" max="6657" width="23.28515625" customWidth="1"/>
    <col min="6658" max="6659" width="12.7109375" customWidth="1"/>
    <col min="6660" max="6660" width="14.42578125" customWidth="1"/>
    <col min="6661" max="6663" width="12.7109375" customWidth="1"/>
    <col min="6665" max="6665" width="12.7109375" bestFit="1" customWidth="1"/>
    <col min="6667" max="6667" width="13.85546875" customWidth="1"/>
    <col min="6668" max="6668" width="13.7109375" bestFit="1" customWidth="1"/>
    <col min="6912" max="6912" width="4.140625" customWidth="1"/>
    <col min="6913" max="6913" width="23.28515625" customWidth="1"/>
    <col min="6914" max="6915" width="12.7109375" customWidth="1"/>
    <col min="6916" max="6916" width="14.42578125" customWidth="1"/>
    <col min="6917" max="6919" width="12.7109375" customWidth="1"/>
    <col min="6921" max="6921" width="12.7109375" bestFit="1" customWidth="1"/>
    <col min="6923" max="6923" width="13.85546875" customWidth="1"/>
    <col min="6924" max="6924" width="13.7109375" bestFit="1" customWidth="1"/>
    <col min="7168" max="7168" width="4.140625" customWidth="1"/>
    <col min="7169" max="7169" width="23.28515625" customWidth="1"/>
    <col min="7170" max="7171" width="12.7109375" customWidth="1"/>
    <col min="7172" max="7172" width="14.42578125" customWidth="1"/>
    <col min="7173" max="7175" width="12.7109375" customWidth="1"/>
    <col min="7177" max="7177" width="12.7109375" bestFit="1" customWidth="1"/>
    <col min="7179" max="7179" width="13.85546875" customWidth="1"/>
    <col min="7180" max="7180" width="13.7109375" bestFit="1" customWidth="1"/>
    <col min="7424" max="7424" width="4.140625" customWidth="1"/>
    <col min="7425" max="7425" width="23.28515625" customWidth="1"/>
    <col min="7426" max="7427" width="12.7109375" customWidth="1"/>
    <col min="7428" max="7428" width="14.42578125" customWidth="1"/>
    <col min="7429" max="7431" width="12.7109375" customWidth="1"/>
    <col min="7433" max="7433" width="12.7109375" bestFit="1" customWidth="1"/>
    <col min="7435" max="7435" width="13.85546875" customWidth="1"/>
    <col min="7436" max="7436" width="13.7109375" bestFit="1" customWidth="1"/>
    <col min="7680" max="7680" width="4.140625" customWidth="1"/>
    <col min="7681" max="7681" width="23.28515625" customWidth="1"/>
    <col min="7682" max="7683" width="12.7109375" customWidth="1"/>
    <col min="7684" max="7684" width="14.42578125" customWidth="1"/>
    <col min="7685" max="7687" width="12.7109375" customWidth="1"/>
    <col min="7689" max="7689" width="12.7109375" bestFit="1" customWidth="1"/>
    <col min="7691" max="7691" width="13.85546875" customWidth="1"/>
    <col min="7692" max="7692" width="13.7109375" bestFit="1" customWidth="1"/>
    <col min="7936" max="7936" width="4.140625" customWidth="1"/>
    <col min="7937" max="7937" width="23.28515625" customWidth="1"/>
    <col min="7938" max="7939" width="12.7109375" customWidth="1"/>
    <col min="7940" max="7940" width="14.42578125" customWidth="1"/>
    <col min="7941" max="7943" width="12.7109375" customWidth="1"/>
    <col min="7945" max="7945" width="12.7109375" bestFit="1" customWidth="1"/>
    <col min="7947" max="7947" width="13.85546875" customWidth="1"/>
    <col min="7948" max="7948" width="13.7109375" bestFit="1" customWidth="1"/>
    <col min="8192" max="8192" width="4.140625" customWidth="1"/>
    <col min="8193" max="8193" width="23.28515625" customWidth="1"/>
    <col min="8194" max="8195" width="12.7109375" customWidth="1"/>
    <col min="8196" max="8196" width="14.42578125" customWidth="1"/>
    <col min="8197" max="8199" width="12.7109375" customWidth="1"/>
    <col min="8201" max="8201" width="12.7109375" bestFit="1" customWidth="1"/>
    <col min="8203" max="8203" width="13.85546875" customWidth="1"/>
    <col min="8204" max="8204" width="13.7109375" bestFit="1" customWidth="1"/>
    <col min="8448" max="8448" width="4.140625" customWidth="1"/>
    <col min="8449" max="8449" width="23.28515625" customWidth="1"/>
    <col min="8450" max="8451" width="12.7109375" customWidth="1"/>
    <col min="8452" max="8452" width="14.42578125" customWidth="1"/>
    <col min="8453" max="8455" width="12.7109375" customWidth="1"/>
    <col min="8457" max="8457" width="12.7109375" bestFit="1" customWidth="1"/>
    <col min="8459" max="8459" width="13.85546875" customWidth="1"/>
    <col min="8460" max="8460" width="13.7109375" bestFit="1" customWidth="1"/>
    <col min="8704" max="8704" width="4.140625" customWidth="1"/>
    <col min="8705" max="8705" width="23.28515625" customWidth="1"/>
    <col min="8706" max="8707" width="12.7109375" customWidth="1"/>
    <col min="8708" max="8708" width="14.42578125" customWidth="1"/>
    <col min="8709" max="8711" width="12.7109375" customWidth="1"/>
    <col min="8713" max="8713" width="12.7109375" bestFit="1" customWidth="1"/>
    <col min="8715" max="8715" width="13.85546875" customWidth="1"/>
    <col min="8716" max="8716" width="13.7109375" bestFit="1" customWidth="1"/>
    <col min="8960" max="8960" width="4.140625" customWidth="1"/>
    <col min="8961" max="8961" width="23.28515625" customWidth="1"/>
    <col min="8962" max="8963" width="12.7109375" customWidth="1"/>
    <col min="8964" max="8964" width="14.42578125" customWidth="1"/>
    <col min="8965" max="8967" width="12.7109375" customWidth="1"/>
    <col min="8969" max="8969" width="12.7109375" bestFit="1" customWidth="1"/>
    <col min="8971" max="8971" width="13.85546875" customWidth="1"/>
    <col min="8972" max="8972" width="13.7109375" bestFit="1" customWidth="1"/>
    <col min="9216" max="9216" width="4.140625" customWidth="1"/>
    <col min="9217" max="9217" width="23.28515625" customWidth="1"/>
    <col min="9218" max="9219" width="12.7109375" customWidth="1"/>
    <col min="9220" max="9220" width="14.42578125" customWidth="1"/>
    <col min="9221" max="9223" width="12.7109375" customWidth="1"/>
    <col min="9225" max="9225" width="12.7109375" bestFit="1" customWidth="1"/>
    <col min="9227" max="9227" width="13.85546875" customWidth="1"/>
    <col min="9228" max="9228" width="13.7109375" bestFit="1" customWidth="1"/>
    <col min="9472" max="9472" width="4.140625" customWidth="1"/>
    <col min="9473" max="9473" width="23.28515625" customWidth="1"/>
    <col min="9474" max="9475" width="12.7109375" customWidth="1"/>
    <col min="9476" max="9476" width="14.42578125" customWidth="1"/>
    <col min="9477" max="9479" width="12.7109375" customWidth="1"/>
    <col min="9481" max="9481" width="12.7109375" bestFit="1" customWidth="1"/>
    <col min="9483" max="9483" width="13.85546875" customWidth="1"/>
    <col min="9484" max="9484" width="13.7109375" bestFit="1" customWidth="1"/>
    <col min="9728" max="9728" width="4.140625" customWidth="1"/>
    <col min="9729" max="9729" width="23.28515625" customWidth="1"/>
    <col min="9730" max="9731" width="12.7109375" customWidth="1"/>
    <col min="9732" max="9732" width="14.42578125" customWidth="1"/>
    <col min="9733" max="9735" width="12.7109375" customWidth="1"/>
    <col min="9737" max="9737" width="12.7109375" bestFit="1" customWidth="1"/>
    <col min="9739" max="9739" width="13.85546875" customWidth="1"/>
    <col min="9740" max="9740" width="13.7109375" bestFit="1" customWidth="1"/>
    <col min="9984" max="9984" width="4.140625" customWidth="1"/>
    <col min="9985" max="9985" width="23.28515625" customWidth="1"/>
    <col min="9986" max="9987" width="12.7109375" customWidth="1"/>
    <col min="9988" max="9988" width="14.42578125" customWidth="1"/>
    <col min="9989" max="9991" width="12.7109375" customWidth="1"/>
    <col min="9993" max="9993" width="12.7109375" bestFit="1" customWidth="1"/>
    <col min="9995" max="9995" width="13.85546875" customWidth="1"/>
    <col min="9996" max="9996" width="13.7109375" bestFit="1" customWidth="1"/>
    <col min="10240" max="10240" width="4.140625" customWidth="1"/>
    <col min="10241" max="10241" width="23.28515625" customWidth="1"/>
    <col min="10242" max="10243" width="12.7109375" customWidth="1"/>
    <col min="10244" max="10244" width="14.42578125" customWidth="1"/>
    <col min="10245" max="10247" width="12.7109375" customWidth="1"/>
    <col min="10249" max="10249" width="12.7109375" bestFit="1" customWidth="1"/>
    <col min="10251" max="10251" width="13.85546875" customWidth="1"/>
    <col min="10252" max="10252" width="13.7109375" bestFit="1" customWidth="1"/>
    <col min="10496" max="10496" width="4.140625" customWidth="1"/>
    <col min="10497" max="10497" width="23.28515625" customWidth="1"/>
    <col min="10498" max="10499" width="12.7109375" customWidth="1"/>
    <col min="10500" max="10500" width="14.42578125" customWidth="1"/>
    <col min="10501" max="10503" width="12.7109375" customWidth="1"/>
    <col min="10505" max="10505" width="12.7109375" bestFit="1" customWidth="1"/>
    <col min="10507" max="10507" width="13.85546875" customWidth="1"/>
    <col min="10508" max="10508" width="13.7109375" bestFit="1" customWidth="1"/>
    <col min="10752" max="10752" width="4.140625" customWidth="1"/>
    <col min="10753" max="10753" width="23.28515625" customWidth="1"/>
    <col min="10754" max="10755" width="12.7109375" customWidth="1"/>
    <col min="10756" max="10756" width="14.42578125" customWidth="1"/>
    <col min="10757" max="10759" width="12.7109375" customWidth="1"/>
    <col min="10761" max="10761" width="12.7109375" bestFit="1" customWidth="1"/>
    <col min="10763" max="10763" width="13.85546875" customWidth="1"/>
    <col min="10764" max="10764" width="13.7109375" bestFit="1" customWidth="1"/>
    <col min="11008" max="11008" width="4.140625" customWidth="1"/>
    <col min="11009" max="11009" width="23.28515625" customWidth="1"/>
    <col min="11010" max="11011" width="12.7109375" customWidth="1"/>
    <col min="11012" max="11012" width="14.42578125" customWidth="1"/>
    <col min="11013" max="11015" width="12.7109375" customWidth="1"/>
    <col min="11017" max="11017" width="12.7109375" bestFit="1" customWidth="1"/>
    <col min="11019" max="11019" width="13.85546875" customWidth="1"/>
    <col min="11020" max="11020" width="13.7109375" bestFit="1" customWidth="1"/>
    <col min="11264" max="11264" width="4.140625" customWidth="1"/>
    <col min="11265" max="11265" width="23.28515625" customWidth="1"/>
    <col min="11266" max="11267" width="12.7109375" customWidth="1"/>
    <col min="11268" max="11268" width="14.42578125" customWidth="1"/>
    <col min="11269" max="11271" width="12.7109375" customWidth="1"/>
    <col min="11273" max="11273" width="12.7109375" bestFit="1" customWidth="1"/>
    <col min="11275" max="11275" width="13.85546875" customWidth="1"/>
    <col min="11276" max="11276" width="13.7109375" bestFit="1" customWidth="1"/>
    <col min="11520" max="11520" width="4.140625" customWidth="1"/>
    <col min="11521" max="11521" width="23.28515625" customWidth="1"/>
    <col min="11522" max="11523" width="12.7109375" customWidth="1"/>
    <col min="11524" max="11524" width="14.42578125" customWidth="1"/>
    <col min="11525" max="11527" width="12.7109375" customWidth="1"/>
    <col min="11529" max="11529" width="12.7109375" bestFit="1" customWidth="1"/>
    <col min="11531" max="11531" width="13.85546875" customWidth="1"/>
    <col min="11532" max="11532" width="13.7109375" bestFit="1" customWidth="1"/>
    <col min="11776" max="11776" width="4.140625" customWidth="1"/>
    <col min="11777" max="11777" width="23.28515625" customWidth="1"/>
    <col min="11778" max="11779" width="12.7109375" customWidth="1"/>
    <col min="11780" max="11780" width="14.42578125" customWidth="1"/>
    <col min="11781" max="11783" width="12.7109375" customWidth="1"/>
    <col min="11785" max="11785" width="12.7109375" bestFit="1" customWidth="1"/>
    <col min="11787" max="11787" width="13.85546875" customWidth="1"/>
    <col min="11788" max="11788" width="13.7109375" bestFit="1" customWidth="1"/>
    <col min="12032" max="12032" width="4.140625" customWidth="1"/>
    <col min="12033" max="12033" width="23.28515625" customWidth="1"/>
    <col min="12034" max="12035" width="12.7109375" customWidth="1"/>
    <col min="12036" max="12036" width="14.42578125" customWidth="1"/>
    <col min="12037" max="12039" width="12.7109375" customWidth="1"/>
    <col min="12041" max="12041" width="12.7109375" bestFit="1" customWidth="1"/>
    <col min="12043" max="12043" width="13.85546875" customWidth="1"/>
    <col min="12044" max="12044" width="13.7109375" bestFit="1" customWidth="1"/>
    <col min="12288" max="12288" width="4.140625" customWidth="1"/>
    <col min="12289" max="12289" width="23.28515625" customWidth="1"/>
    <col min="12290" max="12291" width="12.7109375" customWidth="1"/>
    <col min="12292" max="12292" width="14.42578125" customWidth="1"/>
    <col min="12293" max="12295" width="12.7109375" customWidth="1"/>
    <col min="12297" max="12297" width="12.7109375" bestFit="1" customWidth="1"/>
    <col min="12299" max="12299" width="13.85546875" customWidth="1"/>
    <col min="12300" max="12300" width="13.7109375" bestFit="1" customWidth="1"/>
    <col min="12544" max="12544" width="4.140625" customWidth="1"/>
    <col min="12545" max="12545" width="23.28515625" customWidth="1"/>
    <col min="12546" max="12547" width="12.7109375" customWidth="1"/>
    <col min="12548" max="12548" width="14.42578125" customWidth="1"/>
    <col min="12549" max="12551" width="12.7109375" customWidth="1"/>
    <col min="12553" max="12553" width="12.7109375" bestFit="1" customWidth="1"/>
    <col min="12555" max="12555" width="13.85546875" customWidth="1"/>
    <col min="12556" max="12556" width="13.7109375" bestFit="1" customWidth="1"/>
    <col min="12800" max="12800" width="4.140625" customWidth="1"/>
    <col min="12801" max="12801" width="23.28515625" customWidth="1"/>
    <col min="12802" max="12803" width="12.7109375" customWidth="1"/>
    <col min="12804" max="12804" width="14.42578125" customWidth="1"/>
    <col min="12805" max="12807" width="12.7109375" customWidth="1"/>
    <col min="12809" max="12809" width="12.7109375" bestFit="1" customWidth="1"/>
    <col min="12811" max="12811" width="13.85546875" customWidth="1"/>
    <col min="12812" max="12812" width="13.7109375" bestFit="1" customWidth="1"/>
    <col min="13056" max="13056" width="4.140625" customWidth="1"/>
    <col min="13057" max="13057" width="23.28515625" customWidth="1"/>
    <col min="13058" max="13059" width="12.7109375" customWidth="1"/>
    <col min="13060" max="13060" width="14.42578125" customWidth="1"/>
    <col min="13061" max="13063" width="12.7109375" customWidth="1"/>
    <col min="13065" max="13065" width="12.7109375" bestFit="1" customWidth="1"/>
    <col min="13067" max="13067" width="13.85546875" customWidth="1"/>
    <col min="13068" max="13068" width="13.7109375" bestFit="1" customWidth="1"/>
    <col min="13312" max="13312" width="4.140625" customWidth="1"/>
    <col min="13313" max="13313" width="23.28515625" customWidth="1"/>
    <col min="13314" max="13315" width="12.7109375" customWidth="1"/>
    <col min="13316" max="13316" width="14.42578125" customWidth="1"/>
    <col min="13317" max="13319" width="12.7109375" customWidth="1"/>
    <col min="13321" max="13321" width="12.7109375" bestFit="1" customWidth="1"/>
    <col min="13323" max="13323" width="13.85546875" customWidth="1"/>
    <col min="13324" max="13324" width="13.7109375" bestFit="1" customWidth="1"/>
    <col min="13568" max="13568" width="4.140625" customWidth="1"/>
    <col min="13569" max="13569" width="23.28515625" customWidth="1"/>
    <col min="13570" max="13571" width="12.7109375" customWidth="1"/>
    <col min="13572" max="13572" width="14.42578125" customWidth="1"/>
    <col min="13573" max="13575" width="12.7109375" customWidth="1"/>
    <col min="13577" max="13577" width="12.7109375" bestFit="1" customWidth="1"/>
    <col min="13579" max="13579" width="13.85546875" customWidth="1"/>
    <col min="13580" max="13580" width="13.7109375" bestFit="1" customWidth="1"/>
    <col min="13824" max="13824" width="4.140625" customWidth="1"/>
    <col min="13825" max="13825" width="23.28515625" customWidth="1"/>
    <col min="13826" max="13827" width="12.7109375" customWidth="1"/>
    <col min="13828" max="13828" width="14.42578125" customWidth="1"/>
    <col min="13829" max="13831" width="12.7109375" customWidth="1"/>
    <col min="13833" max="13833" width="12.7109375" bestFit="1" customWidth="1"/>
    <col min="13835" max="13835" width="13.85546875" customWidth="1"/>
    <col min="13836" max="13836" width="13.7109375" bestFit="1" customWidth="1"/>
    <col min="14080" max="14080" width="4.140625" customWidth="1"/>
    <col min="14081" max="14081" width="23.28515625" customWidth="1"/>
    <col min="14082" max="14083" width="12.7109375" customWidth="1"/>
    <col min="14084" max="14084" width="14.42578125" customWidth="1"/>
    <col min="14085" max="14087" width="12.7109375" customWidth="1"/>
    <col min="14089" max="14089" width="12.7109375" bestFit="1" customWidth="1"/>
    <col min="14091" max="14091" width="13.85546875" customWidth="1"/>
    <col min="14092" max="14092" width="13.7109375" bestFit="1" customWidth="1"/>
    <col min="14336" max="14336" width="4.140625" customWidth="1"/>
    <col min="14337" max="14337" width="23.28515625" customWidth="1"/>
    <col min="14338" max="14339" width="12.7109375" customWidth="1"/>
    <col min="14340" max="14340" width="14.42578125" customWidth="1"/>
    <col min="14341" max="14343" width="12.7109375" customWidth="1"/>
    <col min="14345" max="14345" width="12.7109375" bestFit="1" customWidth="1"/>
    <col min="14347" max="14347" width="13.85546875" customWidth="1"/>
    <col min="14348" max="14348" width="13.7109375" bestFit="1" customWidth="1"/>
    <col min="14592" max="14592" width="4.140625" customWidth="1"/>
    <col min="14593" max="14593" width="23.28515625" customWidth="1"/>
    <col min="14594" max="14595" width="12.7109375" customWidth="1"/>
    <col min="14596" max="14596" width="14.42578125" customWidth="1"/>
    <col min="14597" max="14599" width="12.7109375" customWidth="1"/>
    <col min="14601" max="14601" width="12.7109375" bestFit="1" customWidth="1"/>
    <col min="14603" max="14603" width="13.85546875" customWidth="1"/>
    <col min="14604" max="14604" width="13.7109375" bestFit="1" customWidth="1"/>
    <col min="14848" max="14848" width="4.140625" customWidth="1"/>
    <col min="14849" max="14849" width="23.28515625" customWidth="1"/>
    <col min="14850" max="14851" width="12.7109375" customWidth="1"/>
    <col min="14852" max="14852" width="14.42578125" customWidth="1"/>
    <col min="14853" max="14855" width="12.7109375" customWidth="1"/>
    <col min="14857" max="14857" width="12.7109375" bestFit="1" customWidth="1"/>
    <col min="14859" max="14859" width="13.85546875" customWidth="1"/>
    <col min="14860" max="14860" width="13.7109375" bestFit="1" customWidth="1"/>
    <col min="15104" max="15104" width="4.140625" customWidth="1"/>
    <col min="15105" max="15105" width="23.28515625" customWidth="1"/>
    <col min="15106" max="15107" width="12.7109375" customWidth="1"/>
    <col min="15108" max="15108" width="14.42578125" customWidth="1"/>
    <col min="15109" max="15111" width="12.7109375" customWidth="1"/>
    <col min="15113" max="15113" width="12.7109375" bestFit="1" customWidth="1"/>
    <col min="15115" max="15115" width="13.85546875" customWidth="1"/>
    <col min="15116" max="15116" width="13.7109375" bestFit="1" customWidth="1"/>
    <col min="15360" max="15360" width="4.140625" customWidth="1"/>
    <col min="15361" max="15361" width="23.28515625" customWidth="1"/>
    <col min="15362" max="15363" width="12.7109375" customWidth="1"/>
    <col min="15364" max="15364" width="14.42578125" customWidth="1"/>
    <col min="15365" max="15367" width="12.7109375" customWidth="1"/>
    <col min="15369" max="15369" width="12.7109375" bestFit="1" customWidth="1"/>
    <col min="15371" max="15371" width="13.85546875" customWidth="1"/>
    <col min="15372" max="15372" width="13.7109375" bestFit="1" customWidth="1"/>
    <col min="15616" max="15616" width="4.140625" customWidth="1"/>
    <col min="15617" max="15617" width="23.28515625" customWidth="1"/>
    <col min="15618" max="15619" width="12.7109375" customWidth="1"/>
    <col min="15620" max="15620" width="14.42578125" customWidth="1"/>
    <col min="15621" max="15623" width="12.7109375" customWidth="1"/>
    <col min="15625" max="15625" width="12.7109375" bestFit="1" customWidth="1"/>
    <col min="15627" max="15627" width="13.85546875" customWidth="1"/>
    <col min="15628" max="15628" width="13.7109375" bestFit="1" customWidth="1"/>
    <col min="15872" max="15872" width="4.140625" customWidth="1"/>
    <col min="15873" max="15873" width="23.28515625" customWidth="1"/>
    <col min="15874" max="15875" width="12.7109375" customWidth="1"/>
    <col min="15876" max="15876" width="14.42578125" customWidth="1"/>
    <col min="15877" max="15879" width="12.7109375" customWidth="1"/>
    <col min="15881" max="15881" width="12.7109375" bestFit="1" customWidth="1"/>
    <col min="15883" max="15883" width="13.85546875" customWidth="1"/>
    <col min="15884" max="15884" width="13.7109375" bestFit="1" customWidth="1"/>
    <col min="16128" max="16128" width="4.140625" customWidth="1"/>
    <col min="16129" max="16129" width="23.28515625" customWidth="1"/>
    <col min="16130" max="16131" width="12.7109375" customWidth="1"/>
    <col min="16132" max="16132" width="14.42578125" customWidth="1"/>
    <col min="16133" max="16135" width="12.7109375" customWidth="1"/>
    <col min="16137" max="16137" width="12.7109375" bestFit="1" customWidth="1"/>
    <col min="16139" max="16139" width="13.85546875" customWidth="1"/>
    <col min="16140" max="16140" width="13.7109375" bestFit="1" customWidth="1"/>
  </cols>
  <sheetData>
    <row r="1" spans="2:12" ht="15.75" thickTop="1" x14ac:dyDescent="0.25">
      <c r="B1" s="281" t="s">
        <v>0</v>
      </c>
      <c r="C1" s="282"/>
      <c r="D1" s="282"/>
      <c r="E1" s="282"/>
      <c r="F1" s="282"/>
      <c r="G1" s="283"/>
    </row>
    <row r="2" spans="2:12" x14ac:dyDescent="0.25">
      <c r="B2" s="284" t="s">
        <v>53</v>
      </c>
      <c r="C2" s="285"/>
      <c r="D2" s="285"/>
      <c r="E2" s="285"/>
      <c r="F2" s="285"/>
      <c r="G2" s="286"/>
    </row>
    <row r="3" spans="2:12" x14ac:dyDescent="0.25">
      <c r="B3" s="284" t="s">
        <v>2</v>
      </c>
      <c r="C3" s="285"/>
      <c r="D3" s="285"/>
      <c r="E3" s="285"/>
      <c r="F3" s="285"/>
      <c r="G3" s="286"/>
    </row>
    <row r="4" spans="2:12" x14ac:dyDescent="0.25">
      <c r="B4" s="284" t="s">
        <v>123</v>
      </c>
      <c r="C4" s="285"/>
      <c r="D4" s="285"/>
      <c r="E4" s="285"/>
      <c r="F4" s="285"/>
      <c r="G4" s="286"/>
    </row>
    <row r="5" spans="2:12" x14ac:dyDescent="0.25">
      <c r="B5" s="284" t="s">
        <v>291</v>
      </c>
      <c r="C5" s="285"/>
      <c r="D5" s="285"/>
      <c r="E5" s="285"/>
      <c r="F5" s="285"/>
      <c r="G5" s="286"/>
    </row>
    <row r="6" spans="2:12" ht="15.75" thickBot="1" x14ac:dyDescent="0.3">
      <c r="B6" s="305"/>
      <c r="C6" s="306"/>
      <c r="D6" s="306"/>
      <c r="E6" s="306"/>
      <c r="F6" s="306"/>
      <c r="G6" s="225"/>
    </row>
    <row r="7" spans="2:12" ht="15.75" thickTop="1" x14ac:dyDescent="0.25">
      <c r="B7" s="200"/>
      <c r="C7" s="200"/>
      <c r="D7" s="200"/>
      <c r="E7" s="200"/>
      <c r="F7" s="200"/>
      <c r="G7" s="200"/>
    </row>
    <row r="8" spans="2:12" ht="1.5" customHeight="1" thickBot="1" x14ac:dyDescent="0.3">
      <c r="B8" s="226"/>
      <c r="C8" s="227"/>
      <c r="D8" s="226"/>
      <c r="E8" s="226"/>
      <c r="F8" s="226"/>
      <c r="G8" s="226"/>
    </row>
    <row r="9" spans="2:12" ht="16.5" thickTop="1" thickBot="1" x14ac:dyDescent="0.3">
      <c r="B9" s="228"/>
      <c r="C9" s="229" t="s">
        <v>169</v>
      </c>
      <c r="D9" s="230"/>
      <c r="E9" s="231"/>
      <c r="F9" s="231"/>
      <c r="G9" s="232"/>
    </row>
    <row r="10" spans="2:12" ht="15.75" thickTop="1" x14ac:dyDescent="0.25">
      <c r="B10" s="98"/>
      <c r="C10" s="16" t="s">
        <v>7</v>
      </c>
      <c r="D10" s="16" t="s">
        <v>7</v>
      </c>
      <c r="E10" s="299" t="s">
        <v>126</v>
      </c>
      <c r="F10" s="300"/>
      <c r="G10" s="301"/>
    </row>
    <row r="11" spans="2:12" x14ac:dyDescent="0.25">
      <c r="B11" s="98"/>
      <c r="C11" s="4" t="s">
        <v>109</v>
      </c>
      <c r="D11" s="56" t="s">
        <v>226</v>
      </c>
      <c r="E11" s="302"/>
      <c r="F11" s="303"/>
      <c r="G11" s="304"/>
    </row>
    <row r="12" spans="2:12" x14ac:dyDescent="0.25">
      <c r="B12" s="191"/>
      <c r="C12" s="4" t="s">
        <v>110</v>
      </c>
      <c r="D12" s="16" t="s">
        <v>115</v>
      </c>
      <c r="E12" s="179" t="s">
        <v>3</v>
      </c>
      <c r="F12" s="97" t="s">
        <v>4</v>
      </c>
      <c r="G12" s="180"/>
      <c r="I12" s="115"/>
      <c r="J12" s="26"/>
      <c r="K12" s="26"/>
      <c r="L12" s="124"/>
    </row>
    <row r="13" spans="2:12" ht="15.75" thickBot="1" x14ac:dyDescent="0.3">
      <c r="B13" s="99" t="s">
        <v>52</v>
      </c>
      <c r="C13" s="20" t="s">
        <v>116</v>
      </c>
      <c r="D13" s="181" t="s">
        <v>117</v>
      </c>
      <c r="E13" s="233">
        <v>0.7</v>
      </c>
      <c r="F13" s="234">
        <v>0.3</v>
      </c>
      <c r="G13" s="235" t="s">
        <v>11</v>
      </c>
      <c r="L13" s="125"/>
    </row>
    <row r="14" spans="2:12" ht="15.75" thickTop="1" x14ac:dyDescent="0.25">
      <c r="B14" s="27" t="s">
        <v>54</v>
      </c>
      <c r="C14" s="54">
        <v>1.7163124437290262</v>
      </c>
      <c r="D14" s="54">
        <v>1.6885929148954359</v>
      </c>
      <c r="E14" s="7">
        <v>889786</v>
      </c>
      <c r="F14" s="7">
        <v>375178</v>
      </c>
      <c r="G14" s="14">
        <v>1264964</v>
      </c>
      <c r="H14" s="110"/>
      <c r="I14" s="116"/>
      <c r="K14" s="28"/>
    </row>
    <row r="15" spans="2:12" x14ac:dyDescent="0.25">
      <c r="B15" s="29" t="s">
        <v>55</v>
      </c>
      <c r="C15" s="54">
        <v>0.23577879027637574</v>
      </c>
      <c r="D15" s="54">
        <v>0.45231060377717541</v>
      </c>
      <c r="E15" s="7">
        <v>122235</v>
      </c>
      <c r="F15" s="7">
        <v>100496</v>
      </c>
      <c r="G15" s="14">
        <v>222731</v>
      </c>
      <c r="H15" s="110"/>
      <c r="I15" s="116"/>
      <c r="K15" s="28"/>
    </row>
    <row r="16" spans="2:12" x14ac:dyDescent="0.25">
      <c r="B16" s="29" t="s">
        <v>56</v>
      </c>
      <c r="C16" s="54">
        <v>0.22284669740539656</v>
      </c>
      <c r="D16" s="54">
        <v>0.44615983469219006</v>
      </c>
      <c r="E16" s="7">
        <v>115530</v>
      </c>
      <c r="F16" s="7">
        <v>99129</v>
      </c>
      <c r="G16" s="14">
        <v>214659</v>
      </c>
      <c r="H16" s="110"/>
      <c r="I16" s="116"/>
      <c r="K16" s="28"/>
    </row>
    <row r="17" spans="2:11" x14ac:dyDescent="0.25">
      <c r="B17" s="29" t="s">
        <v>57</v>
      </c>
      <c r="C17" s="54">
        <v>1.907347283987668</v>
      </c>
      <c r="D17" s="54">
        <v>1.8647095752148113</v>
      </c>
      <c r="E17" s="7">
        <v>988824</v>
      </c>
      <c r="F17" s="7">
        <v>414308</v>
      </c>
      <c r="G17" s="14">
        <v>1403132</v>
      </c>
      <c r="H17" s="110"/>
      <c r="I17" s="116"/>
      <c r="K17" s="28"/>
    </row>
    <row r="18" spans="2:11" x14ac:dyDescent="0.25">
      <c r="B18" s="29" t="s">
        <v>58</v>
      </c>
      <c r="C18" s="54">
        <v>37.579297738247888</v>
      </c>
      <c r="D18" s="54">
        <v>35.811684092084199</v>
      </c>
      <c r="E18" s="7">
        <v>19482192</v>
      </c>
      <c r="F18" s="7">
        <v>7956777</v>
      </c>
      <c r="G18" s="14">
        <v>27438969</v>
      </c>
      <c r="H18" s="110"/>
      <c r="I18" s="116"/>
      <c r="K18" s="28"/>
    </row>
    <row r="19" spans="2:11" x14ac:dyDescent="0.25">
      <c r="B19" s="29" t="s">
        <v>59</v>
      </c>
      <c r="C19" s="54">
        <v>0.54773142716830814</v>
      </c>
      <c r="D19" s="54">
        <v>0.65494947252147018</v>
      </c>
      <c r="E19" s="7">
        <v>283960</v>
      </c>
      <c r="F19" s="7">
        <v>145519</v>
      </c>
      <c r="G19" s="14">
        <v>429479</v>
      </c>
      <c r="H19" s="110"/>
      <c r="I19" s="116"/>
      <c r="K19" s="28"/>
    </row>
    <row r="20" spans="2:11" x14ac:dyDescent="0.25">
      <c r="B20" s="29" t="s">
        <v>60</v>
      </c>
      <c r="C20" s="54">
        <v>20.339399230622323</v>
      </c>
      <c r="D20" s="54">
        <v>19.368344873930202</v>
      </c>
      <c r="E20" s="7">
        <v>10544531</v>
      </c>
      <c r="F20" s="7">
        <v>4303332</v>
      </c>
      <c r="G20" s="14">
        <v>14847863</v>
      </c>
      <c r="H20" s="110"/>
      <c r="I20" s="116"/>
      <c r="K20" s="28"/>
    </row>
    <row r="21" spans="2:11" x14ac:dyDescent="0.25">
      <c r="B21" s="29" t="s">
        <v>61</v>
      </c>
      <c r="C21" s="54">
        <v>2.0022917632935915</v>
      </c>
      <c r="D21" s="54">
        <v>1.9502042957017656</v>
      </c>
      <c r="E21" s="7">
        <v>1038046</v>
      </c>
      <c r="F21" s="7">
        <v>433304</v>
      </c>
      <c r="G21" s="14">
        <v>1471350</v>
      </c>
      <c r="H21" s="110"/>
      <c r="I21" s="116"/>
      <c r="K21" s="28"/>
    </row>
    <row r="22" spans="2:11" x14ac:dyDescent="0.25">
      <c r="B22" s="29" t="s">
        <v>62</v>
      </c>
      <c r="C22" s="54">
        <v>0.53850980820123862</v>
      </c>
      <c r="D22" s="54">
        <v>0.64781246804958559</v>
      </c>
      <c r="E22" s="7">
        <v>279179</v>
      </c>
      <c r="F22" s="7">
        <v>143933</v>
      </c>
      <c r="G22" s="14">
        <v>423112</v>
      </c>
      <c r="H22" s="110"/>
      <c r="I22" s="116"/>
      <c r="K22" s="28"/>
    </row>
    <row r="23" spans="2:11" x14ac:dyDescent="0.25">
      <c r="B23" s="29" t="s">
        <v>63</v>
      </c>
      <c r="C23" s="54">
        <v>0.20969634136359916</v>
      </c>
      <c r="D23" s="54">
        <v>0.4401345706328173</v>
      </c>
      <c r="E23" s="7">
        <v>108713</v>
      </c>
      <c r="F23" s="7">
        <v>97791</v>
      </c>
      <c r="G23" s="14">
        <v>206504</v>
      </c>
      <c r="H23" s="110"/>
      <c r="I23" s="116"/>
      <c r="K23" s="28"/>
    </row>
    <row r="24" spans="2:11" x14ac:dyDescent="0.25">
      <c r="B24" s="29" t="s">
        <v>64</v>
      </c>
      <c r="C24" s="54">
        <v>0.25907838376122011</v>
      </c>
      <c r="D24" s="54">
        <v>0.46396810000919297</v>
      </c>
      <c r="E24" s="7">
        <v>134314</v>
      </c>
      <c r="F24" s="7">
        <v>103086</v>
      </c>
      <c r="G24" s="14">
        <v>237400</v>
      </c>
      <c r="H24" s="110"/>
      <c r="I24" s="116"/>
      <c r="K24" s="28"/>
    </row>
    <row r="25" spans="2:11" x14ac:dyDescent="0.25">
      <c r="B25" s="29" t="s">
        <v>65</v>
      </c>
      <c r="C25" s="54">
        <v>8.9113033039587481</v>
      </c>
      <c r="D25" s="54">
        <v>8.4983076312135619</v>
      </c>
      <c r="E25" s="7">
        <v>4619877</v>
      </c>
      <c r="F25" s="7">
        <v>1888186</v>
      </c>
      <c r="G25" s="14">
        <v>6508063</v>
      </c>
      <c r="H25" s="110"/>
      <c r="I25" s="116"/>
      <c r="K25" s="28"/>
    </row>
    <row r="26" spans="2:11" x14ac:dyDescent="0.25">
      <c r="B26" s="29" t="s">
        <v>66</v>
      </c>
      <c r="C26" s="54">
        <v>1.4695659291190353</v>
      </c>
      <c r="D26" s="54">
        <v>1.4571125897099069</v>
      </c>
      <c r="E26" s="7">
        <v>761865</v>
      </c>
      <c r="F26" s="7">
        <v>323747</v>
      </c>
      <c r="G26" s="14">
        <v>1085612</v>
      </c>
      <c r="H26" s="110"/>
      <c r="I26" s="116"/>
      <c r="K26" s="28"/>
    </row>
    <row r="27" spans="2:11" x14ac:dyDescent="0.25">
      <c r="B27" s="29" t="s">
        <v>67</v>
      </c>
      <c r="C27" s="54">
        <v>2.6509699069653236</v>
      </c>
      <c r="D27" s="54">
        <v>2.543283844033537</v>
      </c>
      <c r="E27" s="7">
        <v>1374339</v>
      </c>
      <c r="F27" s="7">
        <v>565076</v>
      </c>
      <c r="G27" s="14">
        <v>1939415</v>
      </c>
      <c r="H27" s="110"/>
      <c r="I27" s="116"/>
      <c r="K27" s="28"/>
    </row>
    <row r="28" spans="2:11" x14ac:dyDescent="0.25">
      <c r="B28" s="29" t="s">
        <v>68</v>
      </c>
      <c r="C28" s="54">
        <v>0.70357133113251302</v>
      </c>
      <c r="D28" s="54">
        <v>0.7790761779251828</v>
      </c>
      <c r="E28" s="7">
        <v>364752</v>
      </c>
      <c r="F28" s="7">
        <v>173098</v>
      </c>
      <c r="G28" s="14">
        <v>537850</v>
      </c>
      <c r="H28" s="110"/>
      <c r="I28" s="116"/>
      <c r="K28" s="28"/>
    </row>
    <row r="29" spans="2:11" x14ac:dyDescent="0.25">
      <c r="B29" s="29" t="s">
        <v>69</v>
      </c>
      <c r="C29" s="54">
        <v>1.04002400894879</v>
      </c>
      <c r="D29" s="54">
        <v>1.0696488756922271</v>
      </c>
      <c r="E29" s="7">
        <v>539178</v>
      </c>
      <c r="F29" s="7">
        <v>237659</v>
      </c>
      <c r="G29" s="14">
        <v>776837</v>
      </c>
      <c r="H29" s="110"/>
      <c r="I29" s="116"/>
      <c r="K29" s="28"/>
    </row>
    <row r="30" spans="2:11" x14ac:dyDescent="0.25">
      <c r="B30" s="29" t="s">
        <v>70</v>
      </c>
      <c r="C30" s="54">
        <v>0.43669003901454179</v>
      </c>
      <c r="D30" s="54">
        <v>0.57451772250481226</v>
      </c>
      <c r="E30" s="7">
        <v>226393</v>
      </c>
      <c r="F30" s="7">
        <v>127649</v>
      </c>
      <c r="G30" s="14">
        <v>354042</v>
      </c>
      <c r="H30" s="110"/>
      <c r="I30" s="116"/>
      <c r="K30" s="28"/>
    </row>
    <row r="31" spans="2:11" x14ac:dyDescent="0.25">
      <c r="B31" s="29" t="s">
        <v>71</v>
      </c>
      <c r="C31" s="54">
        <v>0.56661119144408367</v>
      </c>
      <c r="D31" s="54">
        <v>0.67044439950643075</v>
      </c>
      <c r="E31" s="7">
        <v>293748</v>
      </c>
      <c r="F31" s="7">
        <v>148962</v>
      </c>
      <c r="G31" s="14">
        <v>442710</v>
      </c>
      <c r="H31" s="110"/>
      <c r="I31" s="116"/>
      <c r="K31" s="28"/>
    </row>
    <row r="32" spans="2:11" x14ac:dyDescent="0.25">
      <c r="B32" s="29" t="s">
        <v>72</v>
      </c>
      <c r="C32" s="54">
        <v>0.26868196327722155</v>
      </c>
      <c r="D32" s="54">
        <v>0.46905861112350394</v>
      </c>
      <c r="E32" s="7">
        <v>139292</v>
      </c>
      <c r="F32" s="7">
        <v>104217</v>
      </c>
      <c r="G32" s="14">
        <v>243509</v>
      </c>
      <c r="H32" s="110"/>
      <c r="I32" s="116"/>
      <c r="K32" s="28"/>
    </row>
    <row r="33" spans="2:11" x14ac:dyDescent="0.25">
      <c r="B33" s="29" t="s">
        <v>73</v>
      </c>
      <c r="C33" s="54">
        <v>0.69058467246882926</v>
      </c>
      <c r="D33" s="54">
        <v>0.76790323792093784</v>
      </c>
      <c r="E33" s="7">
        <v>358019</v>
      </c>
      <c r="F33" s="7">
        <v>170616</v>
      </c>
      <c r="G33" s="14">
        <v>528635</v>
      </c>
      <c r="H33" s="110"/>
      <c r="I33" s="116"/>
      <c r="K33" s="28"/>
    </row>
    <row r="34" spans="2:11" x14ac:dyDescent="0.25">
      <c r="B34" s="29" t="s">
        <v>74</v>
      </c>
      <c r="C34" s="54">
        <v>0.60666248328922601</v>
      </c>
      <c r="D34" s="54">
        <v>0.70043722155087751</v>
      </c>
      <c r="E34" s="7">
        <v>314511</v>
      </c>
      <c r="F34" s="7">
        <v>155626</v>
      </c>
      <c r="G34" s="14">
        <v>470137</v>
      </c>
      <c r="H34" s="110"/>
      <c r="I34" s="116"/>
      <c r="K34" s="28"/>
    </row>
    <row r="35" spans="2:11" x14ac:dyDescent="0.25">
      <c r="B35" s="29" t="s">
        <v>75</v>
      </c>
      <c r="C35" s="54">
        <v>1.3981393064687746</v>
      </c>
      <c r="D35" s="54">
        <v>1.3918979357522083</v>
      </c>
      <c r="E35" s="7">
        <v>724836</v>
      </c>
      <c r="F35" s="7">
        <v>309257</v>
      </c>
      <c r="G35" s="14">
        <v>1034093</v>
      </c>
      <c r="H35" s="110"/>
      <c r="I35" s="116"/>
      <c r="K35" s="28"/>
    </row>
    <row r="36" spans="2:11" x14ac:dyDescent="0.25">
      <c r="B36" s="29" t="s">
        <v>76</v>
      </c>
      <c r="C36" s="54">
        <v>2.7975336261697543</v>
      </c>
      <c r="D36" s="54">
        <v>2.6994610780863515</v>
      </c>
      <c r="E36" s="7">
        <v>1450322</v>
      </c>
      <c r="F36" s="7">
        <v>599776</v>
      </c>
      <c r="G36" s="14">
        <v>2050098</v>
      </c>
      <c r="H36" s="110"/>
      <c r="I36" s="116"/>
      <c r="K36" s="28"/>
    </row>
    <row r="37" spans="2:11" x14ac:dyDescent="0.25">
      <c r="B37" s="29" t="s">
        <v>77</v>
      </c>
      <c r="C37" s="54">
        <v>0.69942433088696687</v>
      </c>
      <c r="D37" s="54">
        <v>0.77645133104330288</v>
      </c>
      <c r="E37" s="7">
        <v>362602</v>
      </c>
      <c r="F37" s="7">
        <v>172515</v>
      </c>
      <c r="G37" s="14">
        <v>535117</v>
      </c>
      <c r="H37" s="110"/>
      <c r="I37" s="116"/>
      <c r="K37" s="28"/>
    </row>
    <row r="38" spans="2:11" x14ac:dyDescent="0.25">
      <c r="B38" s="29" t="s">
        <v>78</v>
      </c>
      <c r="C38" s="54">
        <v>0.15480315390281832</v>
      </c>
      <c r="D38" s="54">
        <v>0.41821661237781926</v>
      </c>
      <c r="E38" s="7">
        <v>80254</v>
      </c>
      <c r="F38" s="7">
        <v>92921</v>
      </c>
      <c r="G38" s="14">
        <v>173175</v>
      </c>
      <c r="H38" s="110"/>
      <c r="I38" s="116"/>
      <c r="K38" s="28"/>
    </row>
    <row r="39" spans="2:11" x14ac:dyDescent="0.25">
      <c r="B39" s="29" t="s">
        <v>79</v>
      </c>
      <c r="C39" s="54">
        <v>0.94578888494802615</v>
      </c>
      <c r="D39" s="54">
        <v>0.98897255566489772</v>
      </c>
      <c r="E39" s="7">
        <v>490324</v>
      </c>
      <c r="F39" s="7">
        <v>219734</v>
      </c>
      <c r="G39" s="14">
        <v>710058</v>
      </c>
      <c r="H39" s="110"/>
      <c r="I39" s="116"/>
      <c r="K39" s="28"/>
    </row>
    <row r="40" spans="2:11" x14ac:dyDescent="0.25">
      <c r="B40" s="29" t="s">
        <v>80</v>
      </c>
      <c r="C40" s="54">
        <v>0.28652497749161049</v>
      </c>
      <c r="D40" s="54">
        <v>0.47870401139102253</v>
      </c>
      <c r="E40" s="7">
        <v>148543</v>
      </c>
      <c r="F40" s="7">
        <v>106360</v>
      </c>
      <c r="G40" s="14">
        <v>254903</v>
      </c>
      <c r="H40" s="110"/>
      <c r="I40" s="116"/>
      <c r="K40" s="28"/>
    </row>
    <row r="41" spans="2:11" x14ac:dyDescent="0.25">
      <c r="B41" s="29" t="s">
        <v>81</v>
      </c>
      <c r="C41" s="54">
        <v>0.65549886775980137</v>
      </c>
      <c r="D41" s="54">
        <v>0.74051757158814424</v>
      </c>
      <c r="E41" s="7">
        <v>339830</v>
      </c>
      <c r="F41" s="7">
        <v>164531</v>
      </c>
      <c r="G41" s="14">
        <v>504361</v>
      </c>
      <c r="H41" s="110"/>
      <c r="I41" s="116"/>
      <c r="K41" s="28"/>
    </row>
    <row r="42" spans="2:11" x14ac:dyDescent="0.25">
      <c r="B42" s="29" t="s">
        <v>82</v>
      </c>
      <c r="C42" s="54">
        <v>0.11475186205767605</v>
      </c>
      <c r="D42" s="54">
        <v>0.4055987545688915</v>
      </c>
      <c r="E42" s="7">
        <v>59491</v>
      </c>
      <c r="F42" s="7">
        <v>90117</v>
      </c>
      <c r="G42" s="14">
        <v>149608</v>
      </c>
      <c r="H42" s="110"/>
      <c r="I42" s="116"/>
      <c r="K42" s="28"/>
    </row>
    <row r="43" spans="2:11" x14ac:dyDescent="0.25">
      <c r="B43" s="29" t="s">
        <v>83</v>
      </c>
      <c r="C43" s="54">
        <v>8.910593948653589E-2</v>
      </c>
      <c r="D43" s="54">
        <v>0.39917087432714315</v>
      </c>
      <c r="E43" s="7">
        <v>46195</v>
      </c>
      <c r="F43" s="7">
        <v>88689</v>
      </c>
      <c r="G43" s="14">
        <v>134884</v>
      </c>
      <c r="H43" s="110"/>
      <c r="I43" s="116"/>
      <c r="K43" s="28"/>
    </row>
    <row r="44" spans="2:11" x14ac:dyDescent="0.25">
      <c r="B44" s="29" t="s">
        <v>84</v>
      </c>
      <c r="C44" s="54">
        <v>0.36706408752353148</v>
      </c>
      <c r="D44" s="54">
        <v>0.52695146932802084</v>
      </c>
      <c r="E44" s="7">
        <v>190297</v>
      </c>
      <c r="F44" s="7">
        <v>117080</v>
      </c>
      <c r="G44" s="14">
        <v>307377</v>
      </c>
      <c r="H44" s="110"/>
      <c r="I44" s="116"/>
      <c r="K44" s="28"/>
    </row>
    <row r="45" spans="2:11" x14ac:dyDescent="0.25">
      <c r="B45" s="29" t="s">
        <v>85</v>
      </c>
      <c r="C45" s="54">
        <v>2.6850189616129647</v>
      </c>
      <c r="D45" s="54">
        <v>2.5927770709917453</v>
      </c>
      <c r="E45" s="7">
        <v>1391991</v>
      </c>
      <c r="F45" s="7">
        <v>576073</v>
      </c>
      <c r="G45" s="14">
        <v>1968064</v>
      </c>
      <c r="H45" s="110"/>
      <c r="I45" s="116"/>
      <c r="K45" s="28"/>
    </row>
    <row r="46" spans="2:11" x14ac:dyDescent="0.25">
      <c r="B46" s="29" t="s">
        <v>86</v>
      </c>
      <c r="C46" s="54">
        <v>0.37743158813739669</v>
      </c>
      <c r="D46" s="54">
        <v>0.53319399004959933</v>
      </c>
      <c r="E46" s="7">
        <v>195671</v>
      </c>
      <c r="F46" s="7">
        <v>118467</v>
      </c>
      <c r="G46" s="14">
        <v>314138</v>
      </c>
      <c r="H46" s="110"/>
      <c r="I46" s="116"/>
      <c r="K46" s="28"/>
    </row>
    <row r="47" spans="2:11" x14ac:dyDescent="0.25">
      <c r="B47" s="29" t="s">
        <v>87</v>
      </c>
      <c r="C47" s="54">
        <v>1.4350803481297576</v>
      </c>
      <c r="D47" s="54">
        <v>1.4271857591398391</v>
      </c>
      <c r="E47" s="7">
        <v>743987</v>
      </c>
      <c r="F47" s="7">
        <v>317098</v>
      </c>
      <c r="G47" s="14">
        <v>1061085</v>
      </c>
      <c r="H47" s="110"/>
      <c r="I47" s="116"/>
      <c r="K47" s="28"/>
    </row>
    <row r="48" spans="2:11" x14ac:dyDescent="0.25">
      <c r="B48" s="29" t="s">
        <v>88</v>
      </c>
      <c r="C48" s="54">
        <v>0.62084958939240997</v>
      </c>
      <c r="D48" s="54">
        <v>0.71158118137263127</v>
      </c>
      <c r="E48" s="7">
        <v>321866</v>
      </c>
      <c r="F48" s="7">
        <v>158102</v>
      </c>
      <c r="G48" s="14">
        <v>479968</v>
      </c>
      <c r="H48" s="110"/>
      <c r="I48" s="116"/>
      <c r="K48" s="28"/>
    </row>
    <row r="49" spans="2:11" x14ac:dyDescent="0.25">
      <c r="B49" s="29" t="s">
        <v>89</v>
      </c>
      <c r="C49" s="54">
        <v>1.1536845551523749</v>
      </c>
      <c r="D49" s="54">
        <v>1.1733003055727265</v>
      </c>
      <c r="E49" s="7">
        <v>598103</v>
      </c>
      <c r="F49" s="7">
        <v>260688</v>
      </c>
      <c r="G49" s="14">
        <v>858791</v>
      </c>
      <c r="H49" s="110"/>
      <c r="I49" s="116"/>
      <c r="K49" s="28"/>
    </row>
    <row r="50" spans="2:11" x14ac:dyDescent="0.25">
      <c r="B50" s="29" t="s">
        <v>90</v>
      </c>
      <c r="C50" s="54">
        <v>0.50855318800643878</v>
      </c>
      <c r="D50" s="54">
        <v>0.62522860960134363</v>
      </c>
      <c r="E50" s="7">
        <v>263649</v>
      </c>
      <c r="F50" s="7">
        <v>138916</v>
      </c>
      <c r="G50" s="14">
        <v>402565</v>
      </c>
      <c r="H50" s="110"/>
      <c r="I50" s="116"/>
      <c r="K50" s="28"/>
    </row>
    <row r="51" spans="2:11" x14ac:dyDescent="0.25">
      <c r="B51" s="29" t="s">
        <v>91</v>
      </c>
      <c r="C51" s="54">
        <v>1.2809865495320985</v>
      </c>
      <c r="D51" s="54">
        <v>1.2827539089313031</v>
      </c>
      <c r="E51" s="7">
        <v>664100</v>
      </c>
      <c r="F51" s="7">
        <v>285007</v>
      </c>
      <c r="G51" s="14">
        <v>949107</v>
      </c>
      <c r="H51" s="110"/>
      <c r="I51" s="116"/>
      <c r="K51" s="28"/>
    </row>
    <row r="52" spans="2:11" ht="15.75" thickBot="1" x14ac:dyDescent="0.3">
      <c r="B52" s="30" t="s">
        <v>92</v>
      </c>
      <c r="C52" s="236">
        <v>1.5268054456661118</v>
      </c>
      <c r="D52" s="236">
        <v>1.5093758675231834</v>
      </c>
      <c r="E52" s="237">
        <v>791540</v>
      </c>
      <c r="F52" s="237">
        <v>335359</v>
      </c>
      <c r="G52" s="238">
        <v>1126899</v>
      </c>
      <c r="H52" s="110"/>
      <c r="I52" s="116"/>
      <c r="K52" s="28"/>
    </row>
    <row r="53" spans="2:11" ht="16.5" thickTop="1" thickBot="1" x14ac:dyDescent="0.3">
      <c r="B53" s="239" t="s">
        <v>51</v>
      </c>
      <c r="C53" s="221">
        <v>100</v>
      </c>
      <c r="D53" s="221">
        <v>99.999999999999986</v>
      </c>
      <c r="E53" s="240">
        <v>51842885</v>
      </c>
      <c r="F53" s="241">
        <v>22218379</v>
      </c>
      <c r="G53" s="242">
        <v>74061264</v>
      </c>
      <c r="H53" s="110"/>
      <c r="I53" s="116"/>
      <c r="K53" s="31"/>
    </row>
    <row r="54" spans="2:11" ht="15.75" thickTop="1" x14ac:dyDescent="0.25">
      <c r="C54" s="33"/>
      <c r="D54" s="33"/>
      <c r="E54" s="32"/>
      <c r="F54" s="32"/>
      <c r="G54" s="32"/>
    </row>
  </sheetData>
  <mergeCells count="7">
    <mergeCell ref="E10:G11"/>
    <mergeCell ref="B6:F6"/>
    <mergeCell ref="B1:G1"/>
    <mergeCell ref="B2:G2"/>
    <mergeCell ref="B3:G3"/>
    <mergeCell ref="B4:G4"/>
    <mergeCell ref="B5:G5"/>
  </mergeCells>
  <pageMargins left="0.45" right="0.32" top="0.5" bottom="0.47" header="0.31496062992125984" footer="0.31496062992125984"/>
  <pageSetup scale="94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A1:J53"/>
  <sheetViews>
    <sheetView workbookViewId="0">
      <selection sqref="A1:F1"/>
    </sheetView>
  </sheetViews>
  <sheetFormatPr baseColWidth="10" defaultRowHeight="15" x14ac:dyDescent="0.25"/>
  <cols>
    <col min="1" max="1" width="20.7109375" bestFit="1" customWidth="1"/>
    <col min="2" max="2" width="22.5703125" customWidth="1"/>
    <col min="3" max="6" width="14.28515625" customWidth="1"/>
  </cols>
  <sheetData>
    <row r="1" spans="1:10" ht="15.75" thickTop="1" x14ac:dyDescent="0.25">
      <c r="A1" s="281" t="s">
        <v>0</v>
      </c>
      <c r="B1" s="282"/>
      <c r="C1" s="282"/>
      <c r="D1" s="282"/>
      <c r="E1" s="282"/>
      <c r="F1" s="283"/>
    </row>
    <row r="2" spans="1:10" x14ac:dyDescent="0.25">
      <c r="A2" s="284" t="s">
        <v>53</v>
      </c>
      <c r="B2" s="285"/>
      <c r="C2" s="285"/>
      <c r="D2" s="285"/>
      <c r="E2" s="285"/>
      <c r="F2" s="286"/>
    </row>
    <row r="3" spans="1:10" x14ac:dyDescent="0.25">
      <c r="A3" s="284" t="s">
        <v>2</v>
      </c>
      <c r="B3" s="285"/>
      <c r="C3" s="285"/>
      <c r="D3" s="285"/>
      <c r="E3" s="285"/>
      <c r="F3" s="286"/>
    </row>
    <row r="4" spans="1:10" ht="43.5" customHeight="1" x14ac:dyDescent="0.25">
      <c r="A4" s="313" t="s">
        <v>296</v>
      </c>
      <c r="B4" s="314"/>
      <c r="C4" s="314"/>
      <c r="D4" s="314"/>
      <c r="E4" s="314"/>
      <c r="F4" s="315"/>
    </row>
    <row r="5" spans="1:10" ht="15.75" thickBot="1" x14ac:dyDescent="0.3">
      <c r="A5" s="305"/>
      <c r="B5" s="306"/>
      <c r="C5" s="306"/>
      <c r="D5" s="306"/>
      <c r="E5" s="306"/>
      <c r="F5" s="225"/>
    </row>
    <row r="6" spans="1:10" ht="16.5" thickTop="1" thickBot="1" x14ac:dyDescent="0.3">
      <c r="A6" s="200"/>
      <c r="B6" s="200"/>
      <c r="C6" s="200"/>
      <c r="D6" s="200"/>
      <c r="E6" s="200"/>
      <c r="F6" s="200"/>
    </row>
    <row r="7" spans="1:10" ht="15.75" hidden="1" thickBot="1" x14ac:dyDescent="0.3">
      <c r="A7" s="226"/>
      <c r="B7" s="226"/>
      <c r="C7" s="226"/>
      <c r="D7" s="226"/>
      <c r="E7" s="226"/>
      <c r="F7" s="226"/>
    </row>
    <row r="8" spans="1:10" ht="16.5" thickTop="1" thickBot="1" x14ac:dyDescent="0.3">
      <c r="A8" s="243"/>
      <c r="B8" s="244" t="s">
        <v>169</v>
      </c>
      <c r="C8" s="245"/>
      <c r="D8" s="244"/>
      <c r="E8" s="244"/>
      <c r="F8" s="246"/>
    </row>
    <row r="9" spans="1:10" ht="15.75" thickTop="1" x14ac:dyDescent="0.25">
      <c r="A9" s="36"/>
      <c r="B9" s="179" t="s">
        <v>7</v>
      </c>
      <c r="C9" s="57" t="s">
        <v>7</v>
      </c>
      <c r="D9" s="307" t="s">
        <v>126</v>
      </c>
      <c r="E9" s="308"/>
      <c r="F9" s="309"/>
    </row>
    <row r="10" spans="1:10" x14ac:dyDescent="0.25">
      <c r="A10" s="247" t="s">
        <v>94</v>
      </c>
      <c r="B10" s="179" t="s">
        <v>103</v>
      </c>
      <c r="C10" s="57" t="s">
        <v>128</v>
      </c>
      <c r="D10" s="310"/>
      <c r="E10" s="311"/>
      <c r="F10" s="312"/>
    </row>
    <row r="11" spans="1:10" x14ac:dyDescent="0.25">
      <c r="A11" s="247"/>
      <c r="B11" s="179" t="s">
        <v>261</v>
      </c>
      <c r="C11" s="97" t="s">
        <v>260</v>
      </c>
      <c r="D11" s="97" t="s">
        <v>3</v>
      </c>
      <c r="E11" s="179" t="s">
        <v>4</v>
      </c>
      <c r="F11" s="248"/>
    </row>
    <row r="12" spans="1:10" ht="15.75" thickBot="1" x14ac:dyDescent="0.3">
      <c r="A12" s="249"/>
      <c r="B12" s="214" t="s">
        <v>116</v>
      </c>
      <c r="C12" s="181" t="s">
        <v>117</v>
      </c>
      <c r="D12" s="234">
        <v>0.4</v>
      </c>
      <c r="E12" s="233">
        <v>0.6</v>
      </c>
      <c r="F12" s="250" t="s">
        <v>11</v>
      </c>
    </row>
    <row r="13" spans="1:10" ht="15.75" thickTop="1" x14ac:dyDescent="0.25">
      <c r="A13" s="27" t="s">
        <v>54</v>
      </c>
      <c r="B13" s="54">
        <v>0</v>
      </c>
      <c r="C13" s="54">
        <v>1.6938706373168664</v>
      </c>
      <c r="D13" s="251">
        <v>0</v>
      </c>
      <c r="E13" s="251">
        <v>0</v>
      </c>
      <c r="F13" s="252">
        <v>0</v>
      </c>
      <c r="I13" s="92"/>
      <c r="J13" s="122"/>
    </row>
    <row r="14" spans="1:10" x14ac:dyDescent="0.25">
      <c r="A14" s="29" t="s">
        <v>55</v>
      </c>
      <c r="B14" s="54">
        <v>0</v>
      </c>
      <c r="C14" s="54">
        <v>0.45312250545583038</v>
      </c>
      <c r="D14" s="251">
        <v>0</v>
      </c>
      <c r="E14" s="251">
        <v>0</v>
      </c>
      <c r="F14" s="252">
        <v>0</v>
      </c>
      <c r="I14" s="92"/>
      <c r="J14" s="122"/>
    </row>
    <row r="15" spans="1:10" x14ac:dyDescent="0.25">
      <c r="A15" s="29" t="s">
        <v>56</v>
      </c>
      <c r="B15" s="54">
        <v>0</v>
      </c>
      <c r="C15" s="54">
        <v>0.44694057798988546</v>
      </c>
      <c r="D15" s="251">
        <v>0</v>
      </c>
      <c r="E15" s="251">
        <v>0</v>
      </c>
      <c r="F15" s="252">
        <v>0</v>
      </c>
      <c r="I15" s="92"/>
      <c r="J15" s="122"/>
    </row>
    <row r="16" spans="1:10" x14ac:dyDescent="0.25">
      <c r="A16" s="29" t="s">
        <v>57</v>
      </c>
      <c r="B16" s="54">
        <v>0</v>
      </c>
      <c r="C16" s="54">
        <v>1.8685889637873556</v>
      </c>
      <c r="D16" s="251">
        <v>0</v>
      </c>
      <c r="E16" s="251">
        <v>0</v>
      </c>
      <c r="F16" s="252">
        <v>0</v>
      </c>
      <c r="I16" s="92"/>
      <c r="J16" s="122"/>
    </row>
    <row r="17" spans="1:10" x14ac:dyDescent="0.25">
      <c r="A17" s="29" t="s">
        <v>58</v>
      </c>
      <c r="B17" s="54">
        <v>0</v>
      </c>
      <c r="C17" s="54">
        <v>35.795477648943809</v>
      </c>
      <c r="D17" s="251">
        <v>0</v>
      </c>
      <c r="E17" s="251">
        <v>0</v>
      </c>
      <c r="F17" s="252">
        <v>0</v>
      </c>
      <c r="I17" s="92"/>
      <c r="J17" s="122"/>
    </row>
    <row r="18" spans="1:10" x14ac:dyDescent="0.25">
      <c r="A18" s="29" t="s">
        <v>59</v>
      </c>
      <c r="B18" s="54">
        <v>0</v>
      </c>
      <c r="C18" s="54">
        <v>0.65621402973307685</v>
      </c>
      <c r="D18" s="251">
        <v>0</v>
      </c>
      <c r="E18" s="251">
        <v>0</v>
      </c>
      <c r="F18" s="252">
        <v>0</v>
      </c>
      <c r="I18" s="92"/>
      <c r="J18" s="122"/>
    </row>
    <row r="19" spans="1:10" x14ac:dyDescent="0.25">
      <c r="A19" s="29" t="s">
        <v>60</v>
      </c>
      <c r="B19" s="54">
        <v>0</v>
      </c>
      <c r="C19" s="54">
        <v>19.343545091394109</v>
      </c>
      <c r="D19" s="251">
        <v>0</v>
      </c>
      <c r="E19" s="251">
        <v>0</v>
      </c>
      <c r="F19" s="252">
        <v>0</v>
      </c>
      <c r="I19" s="92"/>
      <c r="J19" s="122"/>
    </row>
    <row r="20" spans="1:10" x14ac:dyDescent="0.25">
      <c r="A20" s="29" t="s">
        <v>61</v>
      </c>
      <c r="B20" s="54">
        <v>0</v>
      </c>
      <c r="C20" s="54">
        <v>1.9511595264239283</v>
      </c>
      <c r="D20" s="251">
        <v>0</v>
      </c>
      <c r="E20" s="251">
        <v>0</v>
      </c>
      <c r="F20" s="252">
        <v>0</v>
      </c>
      <c r="I20" s="92"/>
      <c r="J20" s="122"/>
    </row>
    <row r="21" spans="1:10" x14ac:dyDescent="0.25">
      <c r="A21" s="29" t="s">
        <v>62</v>
      </c>
      <c r="B21" s="54">
        <v>0</v>
      </c>
      <c r="C21" s="54">
        <v>0.64893861274506259</v>
      </c>
      <c r="D21" s="251">
        <v>0</v>
      </c>
      <c r="E21" s="251">
        <v>0</v>
      </c>
      <c r="F21" s="252">
        <v>0</v>
      </c>
      <c r="I21" s="92"/>
      <c r="J21" s="122"/>
    </row>
    <row r="22" spans="1:10" x14ac:dyDescent="0.25">
      <c r="A22" s="29" t="s">
        <v>63</v>
      </c>
      <c r="B22" s="54">
        <v>0</v>
      </c>
      <c r="C22" s="54">
        <v>0.44082270909284876</v>
      </c>
      <c r="D22" s="251">
        <v>0</v>
      </c>
      <c r="E22" s="251">
        <v>0</v>
      </c>
      <c r="F22" s="252">
        <v>0</v>
      </c>
      <c r="I22" s="92"/>
      <c r="J22" s="122"/>
    </row>
    <row r="23" spans="1:10" x14ac:dyDescent="0.25">
      <c r="A23" s="29" t="s">
        <v>64</v>
      </c>
      <c r="B23" s="54">
        <v>0</v>
      </c>
      <c r="C23" s="54">
        <v>0.46477896046660777</v>
      </c>
      <c r="D23" s="251">
        <v>0</v>
      </c>
      <c r="E23" s="251">
        <v>0</v>
      </c>
      <c r="F23" s="252">
        <v>0</v>
      </c>
      <c r="I23" s="92"/>
      <c r="J23" s="122"/>
    </row>
    <row r="24" spans="1:10" x14ac:dyDescent="0.25">
      <c r="A24" s="29" t="s">
        <v>65</v>
      </c>
      <c r="B24" s="54">
        <v>0</v>
      </c>
      <c r="C24" s="54">
        <v>8.4921594785394063</v>
      </c>
      <c r="D24" s="251">
        <v>0</v>
      </c>
      <c r="E24" s="251">
        <v>0</v>
      </c>
      <c r="F24" s="252">
        <v>0</v>
      </c>
      <c r="I24" s="92"/>
      <c r="J24" s="122"/>
    </row>
    <row r="25" spans="1:10" x14ac:dyDescent="0.25">
      <c r="A25" s="29" t="s">
        <v>66</v>
      </c>
      <c r="B25" s="54">
        <v>0</v>
      </c>
      <c r="C25" s="54">
        <v>1.458746267420914</v>
      </c>
      <c r="D25" s="251">
        <v>0</v>
      </c>
      <c r="E25" s="251">
        <v>0</v>
      </c>
      <c r="F25" s="252">
        <v>0</v>
      </c>
      <c r="I25" s="92"/>
      <c r="J25" s="122"/>
    </row>
    <row r="26" spans="1:10" x14ac:dyDescent="0.25">
      <c r="A26" s="29" t="s">
        <v>67</v>
      </c>
      <c r="B26" s="54">
        <v>0</v>
      </c>
      <c r="C26" s="54">
        <v>2.5294769373357742</v>
      </c>
      <c r="D26" s="251">
        <v>0</v>
      </c>
      <c r="E26" s="251">
        <v>0</v>
      </c>
      <c r="F26" s="252">
        <v>0</v>
      </c>
      <c r="I26" s="92"/>
      <c r="J26" s="122"/>
    </row>
    <row r="27" spans="1:10" x14ac:dyDescent="0.25">
      <c r="A27" s="29" t="s">
        <v>68</v>
      </c>
      <c r="B27" s="54">
        <v>0</v>
      </c>
      <c r="C27" s="54">
        <v>0.7804467848109522</v>
      </c>
      <c r="D27" s="251">
        <v>0</v>
      </c>
      <c r="E27" s="251">
        <v>0</v>
      </c>
      <c r="F27" s="252">
        <v>0</v>
      </c>
      <c r="I27" s="92"/>
      <c r="J27" s="122"/>
    </row>
    <row r="28" spans="1:10" x14ac:dyDescent="0.25">
      <c r="A28" s="29" t="s">
        <v>69</v>
      </c>
      <c r="B28" s="54">
        <v>0</v>
      </c>
      <c r="C28" s="54">
        <v>1.0723535859151061</v>
      </c>
      <c r="D28" s="251">
        <v>0</v>
      </c>
      <c r="E28" s="251">
        <v>0</v>
      </c>
      <c r="F28" s="252">
        <v>0</v>
      </c>
      <c r="I28" s="92"/>
      <c r="J28" s="122"/>
    </row>
    <row r="29" spans="1:10" x14ac:dyDescent="0.25">
      <c r="A29" s="29" t="s">
        <v>70</v>
      </c>
      <c r="B29" s="54">
        <v>0</v>
      </c>
      <c r="C29" s="54">
        <v>0.57689324181500246</v>
      </c>
      <c r="D29" s="251">
        <v>0</v>
      </c>
      <c r="E29" s="251">
        <v>0</v>
      </c>
      <c r="F29" s="252">
        <v>0</v>
      </c>
      <c r="I29" s="92"/>
      <c r="J29" s="122"/>
    </row>
    <row r="30" spans="1:10" x14ac:dyDescent="0.25">
      <c r="A30" s="29" t="s">
        <v>71</v>
      </c>
      <c r="B30" s="54">
        <v>0</v>
      </c>
      <c r="C30" s="54">
        <v>0.67285446185795494</v>
      </c>
      <c r="D30" s="251">
        <v>0</v>
      </c>
      <c r="E30" s="251">
        <v>0</v>
      </c>
      <c r="F30" s="252">
        <v>0</v>
      </c>
      <c r="I30" s="92"/>
      <c r="J30" s="122"/>
    </row>
    <row r="31" spans="1:10" x14ac:dyDescent="0.25">
      <c r="A31" s="29" t="s">
        <v>72</v>
      </c>
      <c r="B31" s="54">
        <v>0</v>
      </c>
      <c r="C31" s="54">
        <v>0.46998593431959446</v>
      </c>
      <c r="D31" s="251">
        <v>0</v>
      </c>
      <c r="E31" s="251">
        <v>0</v>
      </c>
      <c r="F31" s="252">
        <v>0</v>
      </c>
      <c r="I31" s="92"/>
      <c r="J31" s="122"/>
    </row>
    <row r="32" spans="1:10" x14ac:dyDescent="0.25">
      <c r="A32" s="29" t="s">
        <v>73</v>
      </c>
      <c r="B32" s="54">
        <v>0</v>
      </c>
      <c r="C32" s="54">
        <v>0.7687238123318646</v>
      </c>
      <c r="D32" s="251">
        <v>0</v>
      </c>
      <c r="E32" s="251">
        <v>0</v>
      </c>
      <c r="F32" s="252">
        <v>0</v>
      </c>
      <c r="I32" s="92"/>
      <c r="J32" s="122"/>
    </row>
    <row r="33" spans="1:10" x14ac:dyDescent="0.25">
      <c r="A33" s="29" t="s">
        <v>74</v>
      </c>
      <c r="B33" s="54">
        <v>0</v>
      </c>
      <c r="C33" s="54">
        <v>0.70136145770804381</v>
      </c>
      <c r="D33" s="251">
        <v>0</v>
      </c>
      <c r="E33" s="251">
        <v>0</v>
      </c>
      <c r="F33" s="252">
        <v>0</v>
      </c>
      <c r="I33" s="92"/>
      <c r="J33" s="122"/>
    </row>
    <row r="34" spans="1:10" x14ac:dyDescent="0.25">
      <c r="A34" s="29" t="s">
        <v>75</v>
      </c>
      <c r="B34" s="54">
        <v>0</v>
      </c>
      <c r="C34" s="54">
        <v>1.3937497131805134</v>
      </c>
      <c r="D34" s="251">
        <v>0</v>
      </c>
      <c r="E34" s="251">
        <v>0</v>
      </c>
      <c r="F34" s="252">
        <v>0</v>
      </c>
      <c r="I34" s="92"/>
      <c r="J34" s="122"/>
    </row>
    <row r="35" spans="1:10" x14ac:dyDescent="0.25">
      <c r="A35" s="29" t="s">
        <v>76</v>
      </c>
      <c r="B35" s="54">
        <v>0</v>
      </c>
      <c r="C35" s="54">
        <v>2.7026661675366555</v>
      </c>
      <c r="D35" s="251">
        <v>0</v>
      </c>
      <c r="E35" s="251">
        <v>0</v>
      </c>
      <c r="F35" s="252">
        <v>0</v>
      </c>
      <c r="I35" s="92"/>
      <c r="J35" s="122"/>
    </row>
    <row r="36" spans="1:10" x14ac:dyDescent="0.25">
      <c r="A36" s="29" t="s">
        <v>77</v>
      </c>
      <c r="B36" s="54">
        <v>0</v>
      </c>
      <c r="C36" s="54">
        <v>0.77867230733893511</v>
      </c>
      <c r="D36" s="251">
        <v>0</v>
      </c>
      <c r="E36" s="251">
        <v>0</v>
      </c>
      <c r="F36" s="252">
        <v>0</v>
      </c>
      <c r="I36" s="92"/>
      <c r="J36" s="122"/>
    </row>
    <row r="37" spans="1:10" x14ac:dyDescent="0.25">
      <c r="A37" s="29" t="s">
        <v>78</v>
      </c>
      <c r="B37" s="54">
        <v>0</v>
      </c>
      <c r="C37" s="54">
        <v>0.4188815681739807</v>
      </c>
      <c r="D37" s="251">
        <v>0</v>
      </c>
      <c r="E37" s="251">
        <v>0</v>
      </c>
      <c r="F37" s="252">
        <v>0</v>
      </c>
      <c r="I37" s="92"/>
      <c r="J37" s="122"/>
    </row>
    <row r="38" spans="1:10" x14ac:dyDescent="0.25">
      <c r="A38" s="29" t="s">
        <v>79</v>
      </c>
      <c r="B38" s="54">
        <v>0</v>
      </c>
      <c r="C38" s="54">
        <v>0.99402564222288159</v>
      </c>
      <c r="D38" s="251">
        <v>0</v>
      </c>
      <c r="E38" s="251">
        <v>0</v>
      </c>
      <c r="F38" s="252">
        <v>0</v>
      </c>
      <c r="I38" s="92"/>
      <c r="J38" s="122"/>
    </row>
    <row r="39" spans="1:10" x14ac:dyDescent="0.25">
      <c r="A39" s="29" t="s">
        <v>80</v>
      </c>
      <c r="B39" s="54">
        <v>0</v>
      </c>
      <c r="C39" s="54">
        <v>0.47962503195016509</v>
      </c>
      <c r="D39" s="251">
        <v>0</v>
      </c>
      <c r="E39" s="251">
        <v>0</v>
      </c>
      <c r="F39" s="252">
        <v>0</v>
      </c>
      <c r="I39" s="92"/>
      <c r="J39" s="122"/>
    </row>
    <row r="40" spans="1:10" x14ac:dyDescent="0.25">
      <c r="A40" s="29" t="s">
        <v>81</v>
      </c>
      <c r="B40" s="54">
        <v>0</v>
      </c>
      <c r="C40" s="54">
        <v>0.74261267479064674</v>
      </c>
      <c r="D40" s="251">
        <v>0</v>
      </c>
      <c r="E40" s="251">
        <v>0</v>
      </c>
      <c r="F40" s="252">
        <v>0</v>
      </c>
      <c r="I40" s="92"/>
      <c r="J40" s="122"/>
    </row>
    <row r="41" spans="1:10" x14ac:dyDescent="0.25">
      <c r="A41" s="29" t="s">
        <v>82</v>
      </c>
      <c r="B41" s="54">
        <v>0</v>
      </c>
      <c r="C41" s="54">
        <v>0.40617940260020702</v>
      </c>
      <c r="D41" s="251">
        <v>0</v>
      </c>
      <c r="E41" s="251">
        <v>0</v>
      </c>
      <c r="F41" s="252">
        <v>0</v>
      </c>
      <c r="I41" s="92"/>
      <c r="J41" s="122"/>
    </row>
    <row r="42" spans="1:10" x14ac:dyDescent="0.25">
      <c r="A42" s="29" t="s">
        <v>83</v>
      </c>
      <c r="B42" s="54">
        <v>0</v>
      </c>
      <c r="C42" s="54">
        <v>0.39972080655670139</v>
      </c>
      <c r="D42" s="251">
        <v>0</v>
      </c>
      <c r="E42" s="251">
        <v>0</v>
      </c>
      <c r="F42" s="252">
        <v>0</v>
      </c>
      <c r="I42" s="92"/>
      <c r="J42" s="122"/>
    </row>
    <row r="43" spans="1:10" x14ac:dyDescent="0.25">
      <c r="A43" s="29" t="s">
        <v>84</v>
      </c>
      <c r="B43" s="54">
        <v>0</v>
      </c>
      <c r="C43" s="54">
        <v>0.52806038997918137</v>
      </c>
      <c r="D43" s="251">
        <v>0</v>
      </c>
      <c r="E43" s="251">
        <v>0</v>
      </c>
      <c r="F43" s="252">
        <v>0</v>
      </c>
      <c r="I43" s="92"/>
      <c r="J43" s="122"/>
    </row>
    <row r="44" spans="1:10" x14ac:dyDescent="0.25">
      <c r="A44" s="29" t="s">
        <v>85</v>
      </c>
      <c r="B44" s="54">
        <v>0</v>
      </c>
      <c r="C44" s="54">
        <v>2.5954036762620865</v>
      </c>
      <c r="D44" s="251">
        <v>0</v>
      </c>
      <c r="E44" s="251">
        <v>0</v>
      </c>
      <c r="F44" s="252">
        <v>0</v>
      </c>
      <c r="I44" s="92"/>
      <c r="J44" s="122"/>
    </row>
    <row r="45" spans="1:10" x14ac:dyDescent="0.25">
      <c r="A45" s="29" t="s">
        <v>86</v>
      </c>
      <c r="B45" s="54">
        <v>0</v>
      </c>
      <c r="C45" s="54">
        <v>0.53371132235871044</v>
      </c>
      <c r="D45" s="251">
        <v>0</v>
      </c>
      <c r="E45" s="251">
        <v>0</v>
      </c>
      <c r="F45" s="252">
        <v>0</v>
      </c>
      <c r="I45" s="92"/>
      <c r="J45" s="122"/>
    </row>
    <row r="46" spans="1:10" x14ac:dyDescent="0.25">
      <c r="A46" s="29" t="s">
        <v>87</v>
      </c>
      <c r="B46" s="54">
        <v>0</v>
      </c>
      <c r="C46" s="54">
        <v>1.4304675676618708</v>
      </c>
      <c r="D46" s="251">
        <v>0</v>
      </c>
      <c r="E46" s="251">
        <v>0</v>
      </c>
      <c r="F46" s="252">
        <v>0</v>
      </c>
      <c r="I46" s="92"/>
      <c r="J46" s="122"/>
    </row>
    <row r="47" spans="1:10" x14ac:dyDescent="0.25">
      <c r="A47" s="29" t="s">
        <v>88</v>
      </c>
      <c r="B47" s="54">
        <v>0</v>
      </c>
      <c r="C47" s="54">
        <v>0.71239623511824635</v>
      </c>
      <c r="D47" s="251">
        <v>0</v>
      </c>
      <c r="E47" s="251">
        <v>0</v>
      </c>
      <c r="F47" s="252">
        <v>0</v>
      </c>
      <c r="I47" s="92"/>
      <c r="J47" s="122"/>
    </row>
    <row r="48" spans="1:10" x14ac:dyDescent="0.25">
      <c r="A48" s="29" t="s">
        <v>89</v>
      </c>
      <c r="B48" s="54">
        <v>0</v>
      </c>
      <c r="C48" s="54">
        <v>1.1781986912635964</v>
      </c>
      <c r="D48" s="251">
        <v>0</v>
      </c>
      <c r="E48" s="251">
        <v>0</v>
      </c>
      <c r="F48" s="252">
        <v>0</v>
      </c>
      <c r="I48" s="92"/>
      <c r="J48" s="122"/>
    </row>
    <row r="49" spans="1:10" x14ac:dyDescent="0.25">
      <c r="A49" s="29" t="s">
        <v>90</v>
      </c>
      <c r="B49" s="54">
        <v>0</v>
      </c>
      <c r="C49" s="54">
        <v>0.62624564213657419</v>
      </c>
      <c r="D49" s="251">
        <v>0</v>
      </c>
      <c r="E49" s="251">
        <v>0</v>
      </c>
      <c r="F49" s="252">
        <v>0</v>
      </c>
      <c r="I49" s="92"/>
      <c r="J49" s="122"/>
    </row>
    <row r="50" spans="1:10" x14ac:dyDescent="0.25">
      <c r="A50" s="29" t="s">
        <v>91</v>
      </c>
      <c r="B50" s="54">
        <v>0</v>
      </c>
      <c r="C50" s="54">
        <v>1.2822476977832575</v>
      </c>
      <c r="D50" s="251">
        <v>0</v>
      </c>
      <c r="E50" s="251">
        <v>0</v>
      </c>
      <c r="F50" s="252">
        <v>0</v>
      </c>
      <c r="I50" s="92"/>
      <c r="J50" s="122"/>
    </row>
    <row r="51" spans="1:10" ht="15.75" thickBot="1" x14ac:dyDescent="0.3">
      <c r="A51" s="30" t="s">
        <v>92</v>
      </c>
      <c r="B51" s="236">
        <v>0</v>
      </c>
      <c r="C51" s="236">
        <v>1.5106742376818008</v>
      </c>
      <c r="D51" s="253">
        <v>0</v>
      </c>
      <c r="E51" s="253">
        <v>0</v>
      </c>
      <c r="F51" s="252">
        <v>0</v>
      </c>
      <c r="I51" s="92"/>
      <c r="J51" s="122"/>
    </row>
    <row r="52" spans="1:10" ht="16.5" thickTop="1" thickBot="1" x14ac:dyDescent="0.3">
      <c r="A52" s="239" t="s">
        <v>51</v>
      </c>
      <c r="B52" s="221">
        <v>0</v>
      </c>
      <c r="C52" s="221">
        <v>100.00000000000003</v>
      </c>
      <c r="D52" s="254">
        <v>0</v>
      </c>
      <c r="E52" s="254">
        <v>0</v>
      </c>
      <c r="F52" s="255">
        <v>0</v>
      </c>
      <c r="I52" s="122"/>
      <c r="J52" s="122"/>
    </row>
    <row r="53" spans="1:10" ht="15.75" thickTop="1" x14ac:dyDescent="0.25"/>
  </sheetData>
  <mergeCells count="6">
    <mergeCell ref="D9:F10"/>
    <mergeCell ref="A5:E5"/>
    <mergeCell ref="A1:F1"/>
    <mergeCell ref="A2:F2"/>
    <mergeCell ref="A3:F3"/>
    <mergeCell ref="A4:F4"/>
  </mergeCells>
  <pageMargins left="0.25" right="0.3" top="0.41" bottom="0.55000000000000004" header="0.31496062992125984" footer="0.31496062992125984"/>
  <pageSetup scale="82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"/>
  <sheetViews>
    <sheetView workbookViewId="0">
      <selection sqref="A1:C1"/>
    </sheetView>
  </sheetViews>
  <sheetFormatPr baseColWidth="10" defaultRowHeight="15" x14ac:dyDescent="0.25"/>
  <cols>
    <col min="1" max="1" width="37.7109375" customWidth="1"/>
    <col min="2" max="2" width="19" customWidth="1"/>
    <col min="3" max="3" width="32.42578125" customWidth="1"/>
    <col min="5" max="5" width="14.140625" bestFit="1" customWidth="1"/>
  </cols>
  <sheetData>
    <row r="1" spans="1:3" ht="15.75" thickTop="1" x14ac:dyDescent="0.25">
      <c r="A1" s="281" t="s">
        <v>0</v>
      </c>
      <c r="B1" s="282"/>
      <c r="C1" s="283"/>
    </row>
    <row r="2" spans="1:3" x14ac:dyDescent="0.25">
      <c r="A2" s="284" t="s">
        <v>53</v>
      </c>
      <c r="B2" s="285"/>
      <c r="C2" s="286"/>
    </row>
    <row r="3" spans="1:3" x14ac:dyDescent="0.25">
      <c r="A3" s="284" t="s">
        <v>2</v>
      </c>
      <c r="B3" s="285"/>
      <c r="C3" s="286"/>
    </row>
    <row r="4" spans="1:3" x14ac:dyDescent="0.25">
      <c r="A4" s="284" t="s">
        <v>127</v>
      </c>
      <c r="B4" s="285"/>
      <c r="C4" s="286"/>
    </row>
    <row r="5" spans="1:3" x14ac:dyDescent="0.25">
      <c r="A5" s="284" t="s">
        <v>263</v>
      </c>
      <c r="B5" s="285"/>
      <c r="C5" s="286"/>
    </row>
    <row r="6" spans="1:3" ht="15.75" thickBot="1" x14ac:dyDescent="0.3">
      <c r="A6" s="256"/>
      <c r="B6" s="267"/>
      <c r="C6" s="257"/>
    </row>
    <row r="7" spans="1:3" ht="16.5" thickTop="1" thickBot="1" x14ac:dyDescent="0.3">
      <c r="A7" s="200"/>
      <c r="B7" s="200"/>
      <c r="C7" s="200"/>
    </row>
    <row r="8" spans="1:3" ht="15.75" thickTop="1" x14ac:dyDescent="0.25">
      <c r="A8" s="258"/>
      <c r="B8" s="96" t="s">
        <v>7</v>
      </c>
      <c r="C8" s="183" t="s">
        <v>98</v>
      </c>
    </row>
    <row r="9" spans="1:3" ht="15.75" thickBot="1" x14ac:dyDescent="0.3">
      <c r="A9" s="259" t="s">
        <v>99</v>
      </c>
      <c r="B9" s="97" t="s">
        <v>100</v>
      </c>
      <c r="C9" s="215" t="s">
        <v>101</v>
      </c>
    </row>
    <row r="10" spans="1:3" ht="15.75" thickTop="1" x14ac:dyDescent="0.25">
      <c r="A10" s="39" t="s">
        <v>54</v>
      </c>
      <c r="B10" s="263">
        <v>0.79633071742631067</v>
      </c>
      <c r="C10" s="268">
        <v>226902</v>
      </c>
    </row>
    <row r="11" spans="1:3" x14ac:dyDescent="0.25">
      <c r="A11" s="40" t="s">
        <v>55</v>
      </c>
      <c r="B11" s="263">
        <v>4.5580760843695896E-2</v>
      </c>
      <c r="C11" s="15">
        <v>12988</v>
      </c>
    </row>
    <row r="12" spans="1:3" x14ac:dyDescent="0.25">
      <c r="A12" s="40" t="s">
        <v>56</v>
      </c>
      <c r="B12" s="263">
        <v>3.4147375369188007E-2</v>
      </c>
      <c r="C12" s="15">
        <v>9730</v>
      </c>
    </row>
    <row r="13" spans="1:3" x14ac:dyDescent="0.25">
      <c r="A13" s="40" t="s">
        <v>57</v>
      </c>
      <c r="B13" s="263">
        <v>0.60203317561881642</v>
      </c>
      <c r="C13" s="15">
        <v>171540</v>
      </c>
    </row>
    <row r="14" spans="1:3" x14ac:dyDescent="0.25">
      <c r="A14" s="40" t="s">
        <v>58</v>
      </c>
      <c r="B14" s="263">
        <v>70.127900530273166</v>
      </c>
      <c r="C14" s="15">
        <v>19981885</v>
      </c>
    </row>
    <row r="15" spans="1:3" x14ac:dyDescent="0.25">
      <c r="A15" s="40" t="s">
        <v>59</v>
      </c>
      <c r="B15" s="263">
        <v>4.7647369681275503E-2</v>
      </c>
      <c r="C15" s="15">
        <v>13576</v>
      </c>
    </row>
    <row r="16" spans="1:3" x14ac:dyDescent="0.25">
      <c r="A16" s="40" t="s">
        <v>60</v>
      </c>
      <c r="B16" s="263">
        <v>12.478386621157279</v>
      </c>
      <c r="C16" s="15">
        <v>3555527</v>
      </c>
    </row>
    <row r="17" spans="1:3" x14ac:dyDescent="0.25">
      <c r="A17" s="40" t="s">
        <v>61</v>
      </c>
      <c r="B17" s="263">
        <v>0.94625715459471638</v>
      </c>
      <c r="C17" s="15">
        <v>269622</v>
      </c>
    </row>
    <row r="18" spans="1:3" x14ac:dyDescent="0.25">
      <c r="A18" s="40" t="s">
        <v>62</v>
      </c>
      <c r="B18" s="263">
        <v>0.10598681706952766</v>
      </c>
      <c r="C18" s="15">
        <v>30199</v>
      </c>
    </row>
    <row r="19" spans="1:3" x14ac:dyDescent="0.25">
      <c r="A19" s="40" t="s">
        <v>63</v>
      </c>
      <c r="B19" s="263">
        <v>0.13291096248961234</v>
      </c>
      <c r="C19" s="15">
        <v>37871</v>
      </c>
    </row>
    <row r="20" spans="1:3" x14ac:dyDescent="0.25">
      <c r="A20" s="40" t="s">
        <v>64</v>
      </c>
      <c r="B20" s="263">
        <v>8.1787498713149456E-2</v>
      </c>
      <c r="C20" s="15">
        <v>23304</v>
      </c>
    </row>
    <row r="21" spans="1:3" x14ac:dyDescent="0.25">
      <c r="A21" s="40" t="s">
        <v>65</v>
      </c>
      <c r="B21" s="263">
        <v>7.1711242228201062</v>
      </c>
      <c r="C21" s="15">
        <v>2043303</v>
      </c>
    </row>
    <row r="22" spans="1:3" x14ac:dyDescent="0.25">
      <c r="A22" s="40" t="s">
        <v>66</v>
      </c>
      <c r="B22" s="263">
        <v>1.0564112114803996</v>
      </c>
      <c r="C22" s="15">
        <v>301008</v>
      </c>
    </row>
    <row r="23" spans="1:3" x14ac:dyDescent="0.25">
      <c r="A23" s="40" t="s">
        <v>67</v>
      </c>
      <c r="B23" s="263">
        <v>8.2577440536604999E-2</v>
      </c>
      <c r="C23" s="15">
        <v>23529</v>
      </c>
    </row>
    <row r="24" spans="1:3" x14ac:dyDescent="0.25">
      <c r="A24" s="40" t="s">
        <v>68</v>
      </c>
      <c r="B24" s="263">
        <v>8.5484396306970925E-2</v>
      </c>
      <c r="C24" s="15">
        <v>24357</v>
      </c>
    </row>
    <row r="25" spans="1:3" x14ac:dyDescent="0.25">
      <c r="A25" s="40" t="s">
        <v>69</v>
      </c>
      <c r="B25" s="263">
        <v>0.44151354801684456</v>
      </c>
      <c r="C25" s="15">
        <v>125803</v>
      </c>
    </row>
    <row r="26" spans="1:3" x14ac:dyDescent="0.25">
      <c r="A26" s="40" t="s">
        <v>70</v>
      </c>
      <c r="B26" s="263">
        <v>0.15504325675864541</v>
      </c>
      <c r="C26" s="15">
        <v>44177</v>
      </c>
    </row>
    <row r="27" spans="1:3" x14ac:dyDescent="0.25">
      <c r="A27" s="40" t="s">
        <v>71</v>
      </c>
      <c r="B27" s="263">
        <v>0.30466346117085258</v>
      </c>
      <c r="C27" s="15">
        <v>86809</v>
      </c>
    </row>
    <row r="28" spans="1:3" x14ac:dyDescent="0.25">
      <c r="A28" s="40" t="s">
        <v>72</v>
      </c>
      <c r="B28" s="263">
        <v>2.6760090359012668E-3</v>
      </c>
      <c r="C28" s="15">
        <v>762</v>
      </c>
    </row>
    <row r="29" spans="1:3" x14ac:dyDescent="0.25">
      <c r="A29" s="40" t="s">
        <v>73</v>
      </c>
      <c r="B29" s="263">
        <v>0.21463071911364426</v>
      </c>
      <c r="C29" s="15">
        <v>61156</v>
      </c>
    </row>
    <row r="30" spans="1:3" x14ac:dyDescent="0.25">
      <c r="A30" s="40" t="s">
        <v>74</v>
      </c>
      <c r="B30" s="263">
        <v>0.23809870267006672</v>
      </c>
      <c r="C30" s="15">
        <v>67843</v>
      </c>
    </row>
    <row r="31" spans="1:3" x14ac:dyDescent="0.25">
      <c r="A31" s="40" t="s">
        <v>75</v>
      </c>
      <c r="B31" s="263">
        <v>0.47916339163569588</v>
      </c>
      <c r="C31" s="15">
        <v>136530</v>
      </c>
    </row>
    <row r="32" spans="1:3" x14ac:dyDescent="0.25">
      <c r="A32" s="40" t="s">
        <v>76</v>
      </c>
      <c r="B32" s="263">
        <v>0.27115174479737508</v>
      </c>
      <c r="C32" s="15">
        <v>77261</v>
      </c>
    </row>
    <row r="33" spans="1:3" x14ac:dyDescent="0.25">
      <c r="A33" s="40" t="s">
        <v>77</v>
      </c>
      <c r="B33" s="263">
        <v>0.13451613464485798</v>
      </c>
      <c r="C33" s="15">
        <v>38328</v>
      </c>
    </row>
    <row r="34" spans="1:3" x14ac:dyDescent="0.25">
      <c r="A34" s="40" t="s">
        <v>78</v>
      </c>
      <c r="B34" s="263">
        <v>5.6543022314060637E-2</v>
      </c>
      <c r="C34" s="15">
        <v>16111</v>
      </c>
    </row>
    <row r="35" spans="1:3" x14ac:dyDescent="0.25">
      <c r="A35" s="40" t="s">
        <v>79</v>
      </c>
      <c r="B35" s="263">
        <v>0.29055874459354292</v>
      </c>
      <c r="C35" s="15">
        <v>82790</v>
      </c>
    </row>
    <row r="36" spans="1:3" x14ac:dyDescent="0.25">
      <c r="A36" s="40" t="s">
        <v>80</v>
      </c>
      <c r="B36" s="263">
        <v>5.6902016709011828E-2</v>
      </c>
      <c r="C36" s="15">
        <v>16213</v>
      </c>
    </row>
    <row r="37" spans="1:3" x14ac:dyDescent="0.25">
      <c r="A37" s="40" t="s">
        <v>81</v>
      </c>
      <c r="B37" s="263">
        <v>0.20167502652690636</v>
      </c>
      <c r="C37" s="15">
        <v>57464</v>
      </c>
    </row>
    <row r="38" spans="1:3" x14ac:dyDescent="0.25">
      <c r="A38" s="40" t="s">
        <v>82</v>
      </c>
      <c r="B38" s="263">
        <v>2.3520758406001683E-2</v>
      </c>
      <c r="C38" s="15">
        <v>6702</v>
      </c>
    </row>
    <row r="39" spans="1:3" x14ac:dyDescent="0.25">
      <c r="A39" s="40" t="s">
        <v>83</v>
      </c>
      <c r="B39" s="263">
        <v>3.7999399840433955E-2</v>
      </c>
      <c r="C39" s="15">
        <v>10827</v>
      </c>
    </row>
    <row r="40" spans="1:3" x14ac:dyDescent="0.25">
      <c r="A40" s="40" t="s">
        <v>84</v>
      </c>
      <c r="B40" s="263">
        <v>5.8097896841913403E-2</v>
      </c>
      <c r="C40" s="15">
        <v>16554</v>
      </c>
    </row>
    <row r="41" spans="1:3" x14ac:dyDescent="0.25">
      <c r="A41" s="40" t="s">
        <v>85</v>
      </c>
      <c r="B41" s="263">
        <v>1.4002012294728883</v>
      </c>
      <c r="C41" s="15">
        <v>398966</v>
      </c>
    </row>
    <row r="42" spans="1:3" x14ac:dyDescent="0.25">
      <c r="A42" s="40" t="s">
        <v>86</v>
      </c>
      <c r="B42" s="263">
        <v>9.6383140717058308E-2</v>
      </c>
      <c r="C42" s="15">
        <v>27463</v>
      </c>
    </row>
    <row r="43" spans="1:3" x14ac:dyDescent="0.25">
      <c r="A43" s="40" t="s">
        <v>87</v>
      </c>
      <c r="B43" s="263">
        <v>3.392223680656524E-2</v>
      </c>
      <c r="C43" s="15">
        <v>9666</v>
      </c>
    </row>
    <row r="44" spans="1:3" x14ac:dyDescent="0.25">
      <c r="A44" s="40" t="s">
        <v>88</v>
      </c>
      <c r="B44" s="263">
        <v>0.42467748899028945</v>
      </c>
      <c r="C44" s="15">
        <v>121005</v>
      </c>
    </row>
    <row r="45" spans="1:3" x14ac:dyDescent="0.25">
      <c r="A45" s="40" t="s">
        <v>89</v>
      </c>
      <c r="B45" s="263">
        <v>9.1711793253384216E-2</v>
      </c>
      <c r="C45" s="15">
        <v>26132</v>
      </c>
    </row>
    <row r="46" spans="1:3" x14ac:dyDescent="0.25">
      <c r="A46" s="40" t="s">
        <v>90</v>
      </c>
      <c r="B46" s="263">
        <v>4.1531067709775042E-2</v>
      </c>
      <c r="C46" s="15">
        <v>11834</v>
      </c>
    </row>
    <row r="47" spans="1:3" x14ac:dyDescent="0.25">
      <c r="A47" s="40" t="s">
        <v>91</v>
      </c>
      <c r="B47" s="263">
        <v>0.56825396618993873</v>
      </c>
      <c r="C47" s="15">
        <v>161915</v>
      </c>
    </row>
    <row r="48" spans="1:3" ht="15.75" thickBot="1" x14ac:dyDescent="0.3">
      <c r="A48" s="41" t="s">
        <v>92</v>
      </c>
      <c r="B48" s="263">
        <v>0.58199898940352657</v>
      </c>
      <c r="C48" s="15">
        <v>165832</v>
      </c>
    </row>
    <row r="49" spans="1:3" ht="16.5" thickTop="1" thickBot="1" x14ac:dyDescent="0.3">
      <c r="A49" s="239" t="s">
        <v>102</v>
      </c>
      <c r="B49" s="269">
        <v>99.999999999999972</v>
      </c>
      <c r="C49" s="262">
        <v>28493484</v>
      </c>
    </row>
    <row r="50" spans="1:3" ht="15.75" thickTop="1" x14ac:dyDescent="0.25"/>
  </sheetData>
  <mergeCells count="5">
    <mergeCell ref="A1:C1"/>
    <mergeCell ref="A2:C2"/>
    <mergeCell ref="A3:C3"/>
    <mergeCell ref="A4:C4"/>
    <mergeCell ref="A5:C5"/>
  </mergeCells>
  <pageMargins left="0.7" right="0.25" top="0.41" bottom="0.3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N62"/>
  <sheetViews>
    <sheetView topLeftCell="A19" workbookViewId="0"/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9.85546875" bestFit="1" customWidth="1"/>
    <col min="4" max="4" width="11.140625" bestFit="1" customWidth="1"/>
    <col min="5" max="5" width="9.85546875" bestFit="1" customWidth="1"/>
    <col min="6" max="6" width="12.140625" bestFit="1" customWidth="1"/>
    <col min="7" max="7" width="9.85546875" bestFit="1" customWidth="1"/>
    <col min="8" max="8" width="12.5703125" bestFit="1" customWidth="1"/>
    <col min="9" max="9" width="15.85546875" bestFit="1" customWidth="1"/>
    <col min="10" max="10" width="9" bestFit="1" customWidth="1"/>
    <col min="11" max="11" width="11.28515625" customWidth="1"/>
    <col min="12" max="12" width="2.28515625" customWidth="1"/>
    <col min="13" max="13" width="14.140625" bestFit="1" customWidth="1"/>
    <col min="255" max="255" width="26.5703125" customWidth="1"/>
    <col min="257" max="257" width="11.28515625" customWidth="1"/>
    <col min="260" max="260" width="13.85546875" customWidth="1"/>
    <col min="261" max="261" width="15.28515625" customWidth="1"/>
    <col min="262" max="262" width="12.85546875" customWidth="1"/>
    <col min="263" max="263" width="13.5703125" customWidth="1"/>
    <col min="265" max="265" width="16.28515625" customWidth="1"/>
    <col min="266" max="266" width="12.28515625" customWidth="1"/>
    <col min="267" max="267" width="14" customWidth="1"/>
    <col min="268" max="268" width="2.28515625" customWidth="1"/>
    <col min="269" max="269" width="12.5703125" bestFit="1" customWidth="1"/>
    <col min="511" max="511" width="26.5703125" customWidth="1"/>
    <col min="513" max="513" width="11.28515625" customWidth="1"/>
    <col min="516" max="516" width="13.85546875" customWidth="1"/>
    <col min="517" max="517" width="15.28515625" customWidth="1"/>
    <col min="518" max="518" width="12.85546875" customWidth="1"/>
    <col min="519" max="519" width="13.5703125" customWidth="1"/>
    <col min="521" max="521" width="16.28515625" customWidth="1"/>
    <col min="522" max="522" width="12.28515625" customWidth="1"/>
    <col min="523" max="523" width="14" customWidth="1"/>
    <col min="524" max="524" width="2.28515625" customWidth="1"/>
    <col min="525" max="525" width="12.5703125" bestFit="1" customWidth="1"/>
    <col min="767" max="767" width="26.5703125" customWidth="1"/>
    <col min="769" max="769" width="11.28515625" customWidth="1"/>
    <col min="772" max="772" width="13.85546875" customWidth="1"/>
    <col min="773" max="773" width="15.28515625" customWidth="1"/>
    <col min="774" max="774" width="12.85546875" customWidth="1"/>
    <col min="775" max="775" width="13.5703125" customWidth="1"/>
    <col min="777" max="777" width="16.28515625" customWidth="1"/>
    <col min="778" max="778" width="12.28515625" customWidth="1"/>
    <col min="779" max="779" width="14" customWidth="1"/>
    <col min="780" max="780" width="2.28515625" customWidth="1"/>
    <col min="781" max="781" width="12.5703125" bestFit="1" customWidth="1"/>
    <col min="1023" max="1023" width="26.5703125" customWidth="1"/>
    <col min="1025" max="1025" width="11.28515625" customWidth="1"/>
    <col min="1028" max="1028" width="13.85546875" customWidth="1"/>
    <col min="1029" max="1029" width="15.28515625" customWidth="1"/>
    <col min="1030" max="1030" width="12.85546875" customWidth="1"/>
    <col min="1031" max="1031" width="13.5703125" customWidth="1"/>
    <col min="1033" max="1033" width="16.28515625" customWidth="1"/>
    <col min="1034" max="1034" width="12.28515625" customWidth="1"/>
    <col min="1035" max="1035" width="14" customWidth="1"/>
    <col min="1036" max="1036" width="2.28515625" customWidth="1"/>
    <col min="1037" max="1037" width="12.5703125" bestFit="1" customWidth="1"/>
    <col min="1279" max="1279" width="26.5703125" customWidth="1"/>
    <col min="1281" max="1281" width="11.28515625" customWidth="1"/>
    <col min="1284" max="1284" width="13.85546875" customWidth="1"/>
    <col min="1285" max="1285" width="15.28515625" customWidth="1"/>
    <col min="1286" max="1286" width="12.85546875" customWidth="1"/>
    <col min="1287" max="1287" width="13.5703125" customWidth="1"/>
    <col min="1289" max="1289" width="16.28515625" customWidth="1"/>
    <col min="1290" max="1290" width="12.28515625" customWidth="1"/>
    <col min="1291" max="1291" width="14" customWidth="1"/>
    <col min="1292" max="1292" width="2.28515625" customWidth="1"/>
    <col min="1293" max="1293" width="12.5703125" bestFit="1" customWidth="1"/>
    <col min="1535" max="1535" width="26.5703125" customWidth="1"/>
    <col min="1537" max="1537" width="11.28515625" customWidth="1"/>
    <col min="1540" max="1540" width="13.85546875" customWidth="1"/>
    <col min="1541" max="1541" width="15.28515625" customWidth="1"/>
    <col min="1542" max="1542" width="12.85546875" customWidth="1"/>
    <col min="1543" max="1543" width="13.5703125" customWidth="1"/>
    <col min="1545" max="1545" width="16.28515625" customWidth="1"/>
    <col min="1546" max="1546" width="12.28515625" customWidth="1"/>
    <col min="1547" max="1547" width="14" customWidth="1"/>
    <col min="1548" max="1548" width="2.28515625" customWidth="1"/>
    <col min="1549" max="1549" width="12.5703125" bestFit="1" customWidth="1"/>
    <col min="1791" max="1791" width="26.5703125" customWidth="1"/>
    <col min="1793" max="1793" width="11.28515625" customWidth="1"/>
    <col min="1796" max="1796" width="13.85546875" customWidth="1"/>
    <col min="1797" max="1797" width="15.28515625" customWidth="1"/>
    <col min="1798" max="1798" width="12.85546875" customWidth="1"/>
    <col min="1799" max="1799" width="13.5703125" customWidth="1"/>
    <col min="1801" max="1801" width="16.28515625" customWidth="1"/>
    <col min="1802" max="1802" width="12.28515625" customWidth="1"/>
    <col min="1803" max="1803" width="14" customWidth="1"/>
    <col min="1804" max="1804" width="2.28515625" customWidth="1"/>
    <col min="1805" max="1805" width="12.5703125" bestFit="1" customWidth="1"/>
    <col min="2047" max="2047" width="26.5703125" customWidth="1"/>
    <col min="2049" max="2049" width="11.28515625" customWidth="1"/>
    <col min="2052" max="2052" width="13.85546875" customWidth="1"/>
    <col min="2053" max="2053" width="15.28515625" customWidth="1"/>
    <col min="2054" max="2054" width="12.85546875" customWidth="1"/>
    <col min="2055" max="2055" width="13.5703125" customWidth="1"/>
    <col min="2057" max="2057" width="16.28515625" customWidth="1"/>
    <col min="2058" max="2058" width="12.28515625" customWidth="1"/>
    <col min="2059" max="2059" width="14" customWidth="1"/>
    <col min="2060" max="2060" width="2.28515625" customWidth="1"/>
    <col min="2061" max="2061" width="12.5703125" bestFit="1" customWidth="1"/>
    <col min="2303" max="2303" width="26.5703125" customWidth="1"/>
    <col min="2305" max="2305" width="11.28515625" customWidth="1"/>
    <col min="2308" max="2308" width="13.85546875" customWidth="1"/>
    <col min="2309" max="2309" width="15.28515625" customWidth="1"/>
    <col min="2310" max="2310" width="12.85546875" customWidth="1"/>
    <col min="2311" max="2311" width="13.5703125" customWidth="1"/>
    <col min="2313" max="2313" width="16.28515625" customWidth="1"/>
    <col min="2314" max="2314" width="12.28515625" customWidth="1"/>
    <col min="2315" max="2315" width="14" customWidth="1"/>
    <col min="2316" max="2316" width="2.28515625" customWidth="1"/>
    <col min="2317" max="2317" width="12.5703125" bestFit="1" customWidth="1"/>
    <col min="2559" max="2559" width="26.5703125" customWidth="1"/>
    <col min="2561" max="2561" width="11.28515625" customWidth="1"/>
    <col min="2564" max="2564" width="13.85546875" customWidth="1"/>
    <col min="2565" max="2565" width="15.28515625" customWidth="1"/>
    <col min="2566" max="2566" width="12.85546875" customWidth="1"/>
    <col min="2567" max="2567" width="13.5703125" customWidth="1"/>
    <col min="2569" max="2569" width="16.28515625" customWidth="1"/>
    <col min="2570" max="2570" width="12.28515625" customWidth="1"/>
    <col min="2571" max="2571" width="14" customWidth="1"/>
    <col min="2572" max="2572" width="2.28515625" customWidth="1"/>
    <col min="2573" max="2573" width="12.5703125" bestFit="1" customWidth="1"/>
    <col min="2815" max="2815" width="26.5703125" customWidth="1"/>
    <col min="2817" max="2817" width="11.28515625" customWidth="1"/>
    <col min="2820" max="2820" width="13.85546875" customWidth="1"/>
    <col min="2821" max="2821" width="15.28515625" customWidth="1"/>
    <col min="2822" max="2822" width="12.85546875" customWidth="1"/>
    <col min="2823" max="2823" width="13.5703125" customWidth="1"/>
    <col min="2825" max="2825" width="16.28515625" customWidth="1"/>
    <col min="2826" max="2826" width="12.28515625" customWidth="1"/>
    <col min="2827" max="2827" width="14" customWidth="1"/>
    <col min="2828" max="2828" width="2.28515625" customWidth="1"/>
    <col min="2829" max="2829" width="12.5703125" bestFit="1" customWidth="1"/>
    <col min="3071" max="3071" width="26.5703125" customWidth="1"/>
    <col min="3073" max="3073" width="11.28515625" customWidth="1"/>
    <col min="3076" max="3076" width="13.85546875" customWidth="1"/>
    <col min="3077" max="3077" width="15.28515625" customWidth="1"/>
    <col min="3078" max="3078" width="12.85546875" customWidth="1"/>
    <col min="3079" max="3079" width="13.5703125" customWidth="1"/>
    <col min="3081" max="3081" width="16.28515625" customWidth="1"/>
    <col min="3082" max="3082" width="12.28515625" customWidth="1"/>
    <col min="3083" max="3083" width="14" customWidth="1"/>
    <col min="3084" max="3084" width="2.28515625" customWidth="1"/>
    <col min="3085" max="3085" width="12.5703125" bestFit="1" customWidth="1"/>
    <col min="3327" max="3327" width="26.5703125" customWidth="1"/>
    <col min="3329" max="3329" width="11.28515625" customWidth="1"/>
    <col min="3332" max="3332" width="13.85546875" customWidth="1"/>
    <col min="3333" max="3333" width="15.28515625" customWidth="1"/>
    <col min="3334" max="3334" width="12.85546875" customWidth="1"/>
    <col min="3335" max="3335" width="13.5703125" customWidth="1"/>
    <col min="3337" max="3337" width="16.28515625" customWidth="1"/>
    <col min="3338" max="3338" width="12.28515625" customWidth="1"/>
    <col min="3339" max="3339" width="14" customWidth="1"/>
    <col min="3340" max="3340" width="2.28515625" customWidth="1"/>
    <col min="3341" max="3341" width="12.5703125" bestFit="1" customWidth="1"/>
    <col min="3583" max="3583" width="26.5703125" customWidth="1"/>
    <col min="3585" max="3585" width="11.28515625" customWidth="1"/>
    <col min="3588" max="3588" width="13.85546875" customWidth="1"/>
    <col min="3589" max="3589" width="15.28515625" customWidth="1"/>
    <col min="3590" max="3590" width="12.85546875" customWidth="1"/>
    <col min="3591" max="3591" width="13.5703125" customWidth="1"/>
    <col min="3593" max="3593" width="16.28515625" customWidth="1"/>
    <col min="3594" max="3594" width="12.28515625" customWidth="1"/>
    <col min="3595" max="3595" width="14" customWidth="1"/>
    <col min="3596" max="3596" width="2.28515625" customWidth="1"/>
    <col min="3597" max="3597" width="12.5703125" bestFit="1" customWidth="1"/>
    <col min="3839" max="3839" width="26.5703125" customWidth="1"/>
    <col min="3841" max="3841" width="11.28515625" customWidth="1"/>
    <col min="3844" max="3844" width="13.85546875" customWidth="1"/>
    <col min="3845" max="3845" width="15.28515625" customWidth="1"/>
    <col min="3846" max="3846" width="12.85546875" customWidth="1"/>
    <col min="3847" max="3847" width="13.5703125" customWidth="1"/>
    <col min="3849" max="3849" width="16.28515625" customWidth="1"/>
    <col min="3850" max="3850" width="12.28515625" customWidth="1"/>
    <col min="3851" max="3851" width="14" customWidth="1"/>
    <col min="3852" max="3852" width="2.28515625" customWidth="1"/>
    <col min="3853" max="3853" width="12.5703125" bestFit="1" customWidth="1"/>
    <col min="4095" max="4095" width="26.5703125" customWidth="1"/>
    <col min="4097" max="4097" width="11.28515625" customWidth="1"/>
    <col min="4100" max="4100" width="13.85546875" customWidth="1"/>
    <col min="4101" max="4101" width="15.28515625" customWidth="1"/>
    <col min="4102" max="4102" width="12.85546875" customWidth="1"/>
    <col min="4103" max="4103" width="13.5703125" customWidth="1"/>
    <col min="4105" max="4105" width="16.28515625" customWidth="1"/>
    <col min="4106" max="4106" width="12.28515625" customWidth="1"/>
    <col min="4107" max="4107" width="14" customWidth="1"/>
    <col min="4108" max="4108" width="2.28515625" customWidth="1"/>
    <col min="4109" max="4109" width="12.5703125" bestFit="1" customWidth="1"/>
    <col min="4351" max="4351" width="26.5703125" customWidth="1"/>
    <col min="4353" max="4353" width="11.28515625" customWidth="1"/>
    <col min="4356" max="4356" width="13.85546875" customWidth="1"/>
    <col min="4357" max="4357" width="15.28515625" customWidth="1"/>
    <col min="4358" max="4358" width="12.85546875" customWidth="1"/>
    <col min="4359" max="4359" width="13.5703125" customWidth="1"/>
    <col min="4361" max="4361" width="16.28515625" customWidth="1"/>
    <col min="4362" max="4362" width="12.28515625" customWidth="1"/>
    <col min="4363" max="4363" width="14" customWidth="1"/>
    <col min="4364" max="4364" width="2.28515625" customWidth="1"/>
    <col min="4365" max="4365" width="12.5703125" bestFit="1" customWidth="1"/>
    <col min="4607" max="4607" width="26.5703125" customWidth="1"/>
    <col min="4609" max="4609" width="11.28515625" customWidth="1"/>
    <col min="4612" max="4612" width="13.85546875" customWidth="1"/>
    <col min="4613" max="4613" width="15.28515625" customWidth="1"/>
    <col min="4614" max="4614" width="12.85546875" customWidth="1"/>
    <col min="4615" max="4615" width="13.5703125" customWidth="1"/>
    <col min="4617" max="4617" width="16.28515625" customWidth="1"/>
    <col min="4618" max="4618" width="12.28515625" customWidth="1"/>
    <col min="4619" max="4619" width="14" customWidth="1"/>
    <col min="4620" max="4620" width="2.28515625" customWidth="1"/>
    <col min="4621" max="4621" width="12.5703125" bestFit="1" customWidth="1"/>
    <col min="4863" max="4863" width="26.5703125" customWidth="1"/>
    <col min="4865" max="4865" width="11.28515625" customWidth="1"/>
    <col min="4868" max="4868" width="13.85546875" customWidth="1"/>
    <col min="4869" max="4869" width="15.28515625" customWidth="1"/>
    <col min="4870" max="4870" width="12.85546875" customWidth="1"/>
    <col min="4871" max="4871" width="13.5703125" customWidth="1"/>
    <col min="4873" max="4873" width="16.28515625" customWidth="1"/>
    <col min="4874" max="4874" width="12.28515625" customWidth="1"/>
    <col min="4875" max="4875" width="14" customWidth="1"/>
    <col min="4876" max="4876" width="2.28515625" customWidth="1"/>
    <col min="4877" max="4877" width="12.5703125" bestFit="1" customWidth="1"/>
    <col min="5119" max="5119" width="26.5703125" customWidth="1"/>
    <col min="5121" max="5121" width="11.28515625" customWidth="1"/>
    <col min="5124" max="5124" width="13.85546875" customWidth="1"/>
    <col min="5125" max="5125" width="15.28515625" customWidth="1"/>
    <col min="5126" max="5126" width="12.85546875" customWidth="1"/>
    <col min="5127" max="5127" width="13.5703125" customWidth="1"/>
    <col min="5129" max="5129" width="16.28515625" customWidth="1"/>
    <col min="5130" max="5130" width="12.28515625" customWidth="1"/>
    <col min="5131" max="5131" width="14" customWidth="1"/>
    <col min="5132" max="5132" width="2.28515625" customWidth="1"/>
    <col min="5133" max="5133" width="12.5703125" bestFit="1" customWidth="1"/>
    <col min="5375" max="5375" width="26.5703125" customWidth="1"/>
    <col min="5377" max="5377" width="11.28515625" customWidth="1"/>
    <col min="5380" max="5380" width="13.85546875" customWidth="1"/>
    <col min="5381" max="5381" width="15.28515625" customWidth="1"/>
    <col min="5382" max="5382" width="12.85546875" customWidth="1"/>
    <col min="5383" max="5383" width="13.5703125" customWidth="1"/>
    <col min="5385" max="5385" width="16.28515625" customWidth="1"/>
    <col min="5386" max="5386" width="12.28515625" customWidth="1"/>
    <col min="5387" max="5387" width="14" customWidth="1"/>
    <col min="5388" max="5388" width="2.28515625" customWidth="1"/>
    <col min="5389" max="5389" width="12.5703125" bestFit="1" customWidth="1"/>
    <col min="5631" max="5631" width="26.5703125" customWidth="1"/>
    <col min="5633" max="5633" width="11.28515625" customWidth="1"/>
    <col min="5636" max="5636" width="13.85546875" customWidth="1"/>
    <col min="5637" max="5637" width="15.28515625" customWidth="1"/>
    <col min="5638" max="5638" width="12.85546875" customWidth="1"/>
    <col min="5639" max="5639" width="13.5703125" customWidth="1"/>
    <col min="5641" max="5641" width="16.28515625" customWidth="1"/>
    <col min="5642" max="5642" width="12.28515625" customWidth="1"/>
    <col min="5643" max="5643" width="14" customWidth="1"/>
    <col min="5644" max="5644" width="2.28515625" customWidth="1"/>
    <col min="5645" max="5645" width="12.5703125" bestFit="1" customWidth="1"/>
    <col min="5887" max="5887" width="26.5703125" customWidth="1"/>
    <col min="5889" max="5889" width="11.28515625" customWidth="1"/>
    <col min="5892" max="5892" width="13.85546875" customWidth="1"/>
    <col min="5893" max="5893" width="15.28515625" customWidth="1"/>
    <col min="5894" max="5894" width="12.85546875" customWidth="1"/>
    <col min="5895" max="5895" width="13.5703125" customWidth="1"/>
    <col min="5897" max="5897" width="16.28515625" customWidth="1"/>
    <col min="5898" max="5898" width="12.28515625" customWidth="1"/>
    <col min="5899" max="5899" width="14" customWidth="1"/>
    <col min="5900" max="5900" width="2.28515625" customWidth="1"/>
    <col min="5901" max="5901" width="12.5703125" bestFit="1" customWidth="1"/>
    <col min="6143" max="6143" width="26.5703125" customWidth="1"/>
    <col min="6145" max="6145" width="11.28515625" customWidth="1"/>
    <col min="6148" max="6148" width="13.85546875" customWidth="1"/>
    <col min="6149" max="6149" width="15.28515625" customWidth="1"/>
    <col min="6150" max="6150" width="12.85546875" customWidth="1"/>
    <col min="6151" max="6151" width="13.5703125" customWidth="1"/>
    <col min="6153" max="6153" width="16.28515625" customWidth="1"/>
    <col min="6154" max="6154" width="12.28515625" customWidth="1"/>
    <col min="6155" max="6155" width="14" customWidth="1"/>
    <col min="6156" max="6156" width="2.28515625" customWidth="1"/>
    <col min="6157" max="6157" width="12.5703125" bestFit="1" customWidth="1"/>
    <col min="6399" max="6399" width="26.5703125" customWidth="1"/>
    <col min="6401" max="6401" width="11.28515625" customWidth="1"/>
    <col min="6404" max="6404" width="13.85546875" customWidth="1"/>
    <col min="6405" max="6405" width="15.28515625" customWidth="1"/>
    <col min="6406" max="6406" width="12.85546875" customWidth="1"/>
    <col min="6407" max="6407" width="13.5703125" customWidth="1"/>
    <col min="6409" max="6409" width="16.28515625" customWidth="1"/>
    <col min="6410" max="6410" width="12.28515625" customWidth="1"/>
    <col min="6411" max="6411" width="14" customWidth="1"/>
    <col min="6412" max="6412" width="2.28515625" customWidth="1"/>
    <col min="6413" max="6413" width="12.5703125" bestFit="1" customWidth="1"/>
    <col min="6655" max="6655" width="26.5703125" customWidth="1"/>
    <col min="6657" max="6657" width="11.28515625" customWidth="1"/>
    <col min="6660" max="6660" width="13.85546875" customWidth="1"/>
    <col min="6661" max="6661" width="15.28515625" customWidth="1"/>
    <col min="6662" max="6662" width="12.85546875" customWidth="1"/>
    <col min="6663" max="6663" width="13.5703125" customWidth="1"/>
    <col min="6665" max="6665" width="16.28515625" customWidth="1"/>
    <col min="6666" max="6666" width="12.28515625" customWidth="1"/>
    <col min="6667" max="6667" width="14" customWidth="1"/>
    <col min="6668" max="6668" width="2.28515625" customWidth="1"/>
    <col min="6669" max="6669" width="12.5703125" bestFit="1" customWidth="1"/>
    <col min="6911" max="6911" width="26.5703125" customWidth="1"/>
    <col min="6913" max="6913" width="11.28515625" customWidth="1"/>
    <col min="6916" max="6916" width="13.85546875" customWidth="1"/>
    <col min="6917" max="6917" width="15.28515625" customWidth="1"/>
    <col min="6918" max="6918" width="12.85546875" customWidth="1"/>
    <col min="6919" max="6919" width="13.5703125" customWidth="1"/>
    <col min="6921" max="6921" width="16.28515625" customWidth="1"/>
    <col min="6922" max="6922" width="12.28515625" customWidth="1"/>
    <col min="6923" max="6923" width="14" customWidth="1"/>
    <col min="6924" max="6924" width="2.28515625" customWidth="1"/>
    <col min="6925" max="6925" width="12.5703125" bestFit="1" customWidth="1"/>
    <col min="7167" max="7167" width="26.5703125" customWidth="1"/>
    <col min="7169" max="7169" width="11.28515625" customWidth="1"/>
    <col min="7172" max="7172" width="13.85546875" customWidth="1"/>
    <col min="7173" max="7173" width="15.28515625" customWidth="1"/>
    <col min="7174" max="7174" width="12.85546875" customWidth="1"/>
    <col min="7175" max="7175" width="13.5703125" customWidth="1"/>
    <col min="7177" max="7177" width="16.28515625" customWidth="1"/>
    <col min="7178" max="7178" width="12.28515625" customWidth="1"/>
    <col min="7179" max="7179" width="14" customWidth="1"/>
    <col min="7180" max="7180" width="2.28515625" customWidth="1"/>
    <col min="7181" max="7181" width="12.5703125" bestFit="1" customWidth="1"/>
    <col min="7423" max="7423" width="26.5703125" customWidth="1"/>
    <col min="7425" max="7425" width="11.28515625" customWidth="1"/>
    <col min="7428" max="7428" width="13.85546875" customWidth="1"/>
    <col min="7429" max="7429" width="15.28515625" customWidth="1"/>
    <col min="7430" max="7430" width="12.85546875" customWidth="1"/>
    <col min="7431" max="7431" width="13.5703125" customWidth="1"/>
    <col min="7433" max="7433" width="16.28515625" customWidth="1"/>
    <col min="7434" max="7434" width="12.28515625" customWidth="1"/>
    <col min="7435" max="7435" width="14" customWidth="1"/>
    <col min="7436" max="7436" width="2.28515625" customWidth="1"/>
    <col min="7437" max="7437" width="12.5703125" bestFit="1" customWidth="1"/>
    <col min="7679" max="7679" width="26.5703125" customWidth="1"/>
    <col min="7681" max="7681" width="11.28515625" customWidth="1"/>
    <col min="7684" max="7684" width="13.85546875" customWidth="1"/>
    <col min="7685" max="7685" width="15.28515625" customWidth="1"/>
    <col min="7686" max="7686" width="12.85546875" customWidth="1"/>
    <col min="7687" max="7687" width="13.5703125" customWidth="1"/>
    <col min="7689" max="7689" width="16.28515625" customWidth="1"/>
    <col min="7690" max="7690" width="12.28515625" customWidth="1"/>
    <col min="7691" max="7691" width="14" customWidth="1"/>
    <col min="7692" max="7692" width="2.28515625" customWidth="1"/>
    <col min="7693" max="7693" width="12.5703125" bestFit="1" customWidth="1"/>
    <col min="7935" max="7935" width="26.5703125" customWidth="1"/>
    <col min="7937" max="7937" width="11.28515625" customWidth="1"/>
    <col min="7940" max="7940" width="13.85546875" customWidth="1"/>
    <col min="7941" max="7941" width="15.28515625" customWidth="1"/>
    <col min="7942" max="7942" width="12.85546875" customWidth="1"/>
    <col min="7943" max="7943" width="13.5703125" customWidth="1"/>
    <col min="7945" max="7945" width="16.28515625" customWidth="1"/>
    <col min="7946" max="7946" width="12.28515625" customWidth="1"/>
    <col min="7947" max="7947" width="14" customWidth="1"/>
    <col min="7948" max="7948" width="2.28515625" customWidth="1"/>
    <col min="7949" max="7949" width="12.5703125" bestFit="1" customWidth="1"/>
    <col min="8191" max="8191" width="26.5703125" customWidth="1"/>
    <col min="8193" max="8193" width="11.28515625" customWidth="1"/>
    <col min="8196" max="8196" width="13.85546875" customWidth="1"/>
    <col min="8197" max="8197" width="15.28515625" customWidth="1"/>
    <col min="8198" max="8198" width="12.85546875" customWidth="1"/>
    <col min="8199" max="8199" width="13.5703125" customWidth="1"/>
    <col min="8201" max="8201" width="16.28515625" customWidth="1"/>
    <col min="8202" max="8202" width="12.28515625" customWidth="1"/>
    <col min="8203" max="8203" width="14" customWidth="1"/>
    <col min="8204" max="8204" width="2.28515625" customWidth="1"/>
    <col min="8205" max="8205" width="12.5703125" bestFit="1" customWidth="1"/>
    <col min="8447" max="8447" width="26.5703125" customWidth="1"/>
    <col min="8449" max="8449" width="11.28515625" customWidth="1"/>
    <col min="8452" max="8452" width="13.85546875" customWidth="1"/>
    <col min="8453" max="8453" width="15.28515625" customWidth="1"/>
    <col min="8454" max="8454" width="12.85546875" customWidth="1"/>
    <col min="8455" max="8455" width="13.5703125" customWidth="1"/>
    <col min="8457" max="8457" width="16.28515625" customWidth="1"/>
    <col min="8458" max="8458" width="12.28515625" customWidth="1"/>
    <col min="8459" max="8459" width="14" customWidth="1"/>
    <col min="8460" max="8460" width="2.28515625" customWidth="1"/>
    <col min="8461" max="8461" width="12.5703125" bestFit="1" customWidth="1"/>
    <col min="8703" max="8703" width="26.5703125" customWidth="1"/>
    <col min="8705" max="8705" width="11.28515625" customWidth="1"/>
    <col min="8708" max="8708" width="13.85546875" customWidth="1"/>
    <col min="8709" max="8709" width="15.28515625" customWidth="1"/>
    <col min="8710" max="8710" width="12.85546875" customWidth="1"/>
    <col min="8711" max="8711" width="13.5703125" customWidth="1"/>
    <col min="8713" max="8713" width="16.28515625" customWidth="1"/>
    <col min="8714" max="8714" width="12.28515625" customWidth="1"/>
    <col min="8715" max="8715" width="14" customWidth="1"/>
    <col min="8716" max="8716" width="2.28515625" customWidth="1"/>
    <col min="8717" max="8717" width="12.5703125" bestFit="1" customWidth="1"/>
    <col min="8959" max="8959" width="26.5703125" customWidth="1"/>
    <col min="8961" max="8961" width="11.28515625" customWidth="1"/>
    <col min="8964" max="8964" width="13.85546875" customWidth="1"/>
    <col min="8965" max="8965" width="15.28515625" customWidth="1"/>
    <col min="8966" max="8966" width="12.85546875" customWidth="1"/>
    <col min="8967" max="8967" width="13.5703125" customWidth="1"/>
    <col min="8969" max="8969" width="16.28515625" customWidth="1"/>
    <col min="8970" max="8970" width="12.28515625" customWidth="1"/>
    <col min="8971" max="8971" width="14" customWidth="1"/>
    <col min="8972" max="8972" width="2.28515625" customWidth="1"/>
    <col min="8973" max="8973" width="12.5703125" bestFit="1" customWidth="1"/>
    <col min="9215" max="9215" width="26.5703125" customWidth="1"/>
    <col min="9217" max="9217" width="11.28515625" customWidth="1"/>
    <col min="9220" max="9220" width="13.85546875" customWidth="1"/>
    <col min="9221" max="9221" width="15.28515625" customWidth="1"/>
    <col min="9222" max="9222" width="12.85546875" customWidth="1"/>
    <col min="9223" max="9223" width="13.5703125" customWidth="1"/>
    <col min="9225" max="9225" width="16.28515625" customWidth="1"/>
    <col min="9226" max="9226" width="12.28515625" customWidth="1"/>
    <col min="9227" max="9227" width="14" customWidth="1"/>
    <col min="9228" max="9228" width="2.28515625" customWidth="1"/>
    <col min="9229" max="9229" width="12.5703125" bestFit="1" customWidth="1"/>
    <col min="9471" max="9471" width="26.5703125" customWidth="1"/>
    <col min="9473" max="9473" width="11.28515625" customWidth="1"/>
    <col min="9476" max="9476" width="13.85546875" customWidth="1"/>
    <col min="9477" max="9477" width="15.28515625" customWidth="1"/>
    <col min="9478" max="9478" width="12.85546875" customWidth="1"/>
    <col min="9479" max="9479" width="13.5703125" customWidth="1"/>
    <col min="9481" max="9481" width="16.28515625" customWidth="1"/>
    <col min="9482" max="9482" width="12.28515625" customWidth="1"/>
    <col min="9483" max="9483" width="14" customWidth="1"/>
    <col min="9484" max="9484" width="2.28515625" customWidth="1"/>
    <col min="9485" max="9485" width="12.5703125" bestFit="1" customWidth="1"/>
    <col min="9727" max="9727" width="26.5703125" customWidth="1"/>
    <col min="9729" max="9729" width="11.28515625" customWidth="1"/>
    <col min="9732" max="9732" width="13.85546875" customWidth="1"/>
    <col min="9733" max="9733" width="15.28515625" customWidth="1"/>
    <col min="9734" max="9734" width="12.85546875" customWidth="1"/>
    <col min="9735" max="9735" width="13.5703125" customWidth="1"/>
    <col min="9737" max="9737" width="16.28515625" customWidth="1"/>
    <col min="9738" max="9738" width="12.28515625" customWidth="1"/>
    <col min="9739" max="9739" width="14" customWidth="1"/>
    <col min="9740" max="9740" width="2.28515625" customWidth="1"/>
    <col min="9741" max="9741" width="12.5703125" bestFit="1" customWidth="1"/>
    <col min="9983" max="9983" width="26.5703125" customWidth="1"/>
    <col min="9985" max="9985" width="11.28515625" customWidth="1"/>
    <col min="9988" max="9988" width="13.85546875" customWidth="1"/>
    <col min="9989" max="9989" width="15.28515625" customWidth="1"/>
    <col min="9990" max="9990" width="12.85546875" customWidth="1"/>
    <col min="9991" max="9991" width="13.5703125" customWidth="1"/>
    <col min="9993" max="9993" width="16.28515625" customWidth="1"/>
    <col min="9994" max="9994" width="12.28515625" customWidth="1"/>
    <col min="9995" max="9995" width="14" customWidth="1"/>
    <col min="9996" max="9996" width="2.28515625" customWidth="1"/>
    <col min="9997" max="9997" width="12.5703125" bestFit="1" customWidth="1"/>
    <col min="10239" max="10239" width="26.5703125" customWidth="1"/>
    <col min="10241" max="10241" width="11.28515625" customWidth="1"/>
    <col min="10244" max="10244" width="13.85546875" customWidth="1"/>
    <col min="10245" max="10245" width="15.28515625" customWidth="1"/>
    <col min="10246" max="10246" width="12.85546875" customWidth="1"/>
    <col min="10247" max="10247" width="13.5703125" customWidth="1"/>
    <col min="10249" max="10249" width="16.28515625" customWidth="1"/>
    <col min="10250" max="10250" width="12.28515625" customWidth="1"/>
    <col min="10251" max="10251" width="14" customWidth="1"/>
    <col min="10252" max="10252" width="2.28515625" customWidth="1"/>
    <col min="10253" max="10253" width="12.5703125" bestFit="1" customWidth="1"/>
    <col min="10495" max="10495" width="26.5703125" customWidth="1"/>
    <col min="10497" max="10497" width="11.28515625" customWidth="1"/>
    <col min="10500" max="10500" width="13.85546875" customWidth="1"/>
    <col min="10501" max="10501" width="15.28515625" customWidth="1"/>
    <col min="10502" max="10502" width="12.85546875" customWidth="1"/>
    <col min="10503" max="10503" width="13.5703125" customWidth="1"/>
    <col min="10505" max="10505" width="16.28515625" customWidth="1"/>
    <col min="10506" max="10506" width="12.28515625" customWidth="1"/>
    <col min="10507" max="10507" width="14" customWidth="1"/>
    <col min="10508" max="10508" width="2.28515625" customWidth="1"/>
    <col min="10509" max="10509" width="12.5703125" bestFit="1" customWidth="1"/>
    <col min="10751" max="10751" width="26.5703125" customWidth="1"/>
    <col min="10753" max="10753" width="11.28515625" customWidth="1"/>
    <col min="10756" max="10756" width="13.85546875" customWidth="1"/>
    <col min="10757" max="10757" width="15.28515625" customWidth="1"/>
    <col min="10758" max="10758" width="12.85546875" customWidth="1"/>
    <col min="10759" max="10759" width="13.5703125" customWidth="1"/>
    <col min="10761" max="10761" width="16.28515625" customWidth="1"/>
    <col min="10762" max="10762" width="12.28515625" customWidth="1"/>
    <col min="10763" max="10763" width="14" customWidth="1"/>
    <col min="10764" max="10764" width="2.28515625" customWidth="1"/>
    <col min="10765" max="10765" width="12.5703125" bestFit="1" customWidth="1"/>
    <col min="11007" max="11007" width="26.5703125" customWidth="1"/>
    <col min="11009" max="11009" width="11.28515625" customWidth="1"/>
    <col min="11012" max="11012" width="13.85546875" customWidth="1"/>
    <col min="11013" max="11013" width="15.28515625" customWidth="1"/>
    <col min="11014" max="11014" width="12.85546875" customWidth="1"/>
    <col min="11015" max="11015" width="13.5703125" customWidth="1"/>
    <col min="11017" max="11017" width="16.28515625" customWidth="1"/>
    <col min="11018" max="11018" width="12.28515625" customWidth="1"/>
    <col min="11019" max="11019" width="14" customWidth="1"/>
    <col min="11020" max="11020" width="2.28515625" customWidth="1"/>
    <col min="11021" max="11021" width="12.5703125" bestFit="1" customWidth="1"/>
    <col min="11263" max="11263" width="26.5703125" customWidth="1"/>
    <col min="11265" max="11265" width="11.28515625" customWidth="1"/>
    <col min="11268" max="11268" width="13.85546875" customWidth="1"/>
    <col min="11269" max="11269" width="15.28515625" customWidth="1"/>
    <col min="11270" max="11270" width="12.85546875" customWidth="1"/>
    <col min="11271" max="11271" width="13.5703125" customWidth="1"/>
    <col min="11273" max="11273" width="16.28515625" customWidth="1"/>
    <col min="11274" max="11274" width="12.28515625" customWidth="1"/>
    <col min="11275" max="11275" width="14" customWidth="1"/>
    <col min="11276" max="11276" width="2.28515625" customWidth="1"/>
    <col min="11277" max="11277" width="12.5703125" bestFit="1" customWidth="1"/>
    <col min="11519" max="11519" width="26.5703125" customWidth="1"/>
    <col min="11521" max="11521" width="11.28515625" customWidth="1"/>
    <col min="11524" max="11524" width="13.85546875" customWidth="1"/>
    <col min="11525" max="11525" width="15.28515625" customWidth="1"/>
    <col min="11526" max="11526" width="12.85546875" customWidth="1"/>
    <col min="11527" max="11527" width="13.5703125" customWidth="1"/>
    <col min="11529" max="11529" width="16.28515625" customWidth="1"/>
    <col min="11530" max="11530" width="12.28515625" customWidth="1"/>
    <col min="11531" max="11531" width="14" customWidth="1"/>
    <col min="11532" max="11532" width="2.28515625" customWidth="1"/>
    <col min="11533" max="11533" width="12.5703125" bestFit="1" customWidth="1"/>
    <col min="11775" max="11775" width="26.5703125" customWidth="1"/>
    <col min="11777" max="11777" width="11.28515625" customWidth="1"/>
    <col min="11780" max="11780" width="13.85546875" customWidth="1"/>
    <col min="11781" max="11781" width="15.28515625" customWidth="1"/>
    <col min="11782" max="11782" width="12.85546875" customWidth="1"/>
    <col min="11783" max="11783" width="13.5703125" customWidth="1"/>
    <col min="11785" max="11785" width="16.28515625" customWidth="1"/>
    <col min="11786" max="11786" width="12.28515625" customWidth="1"/>
    <col min="11787" max="11787" width="14" customWidth="1"/>
    <col min="11788" max="11788" width="2.28515625" customWidth="1"/>
    <col min="11789" max="11789" width="12.5703125" bestFit="1" customWidth="1"/>
    <col min="12031" max="12031" width="26.5703125" customWidth="1"/>
    <col min="12033" max="12033" width="11.28515625" customWidth="1"/>
    <col min="12036" max="12036" width="13.85546875" customWidth="1"/>
    <col min="12037" max="12037" width="15.28515625" customWidth="1"/>
    <col min="12038" max="12038" width="12.85546875" customWidth="1"/>
    <col min="12039" max="12039" width="13.5703125" customWidth="1"/>
    <col min="12041" max="12041" width="16.28515625" customWidth="1"/>
    <col min="12042" max="12042" width="12.28515625" customWidth="1"/>
    <col min="12043" max="12043" width="14" customWidth="1"/>
    <col min="12044" max="12044" width="2.28515625" customWidth="1"/>
    <col min="12045" max="12045" width="12.5703125" bestFit="1" customWidth="1"/>
    <col min="12287" max="12287" width="26.5703125" customWidth="1"/>
    <col min="12289" max="12289" width="11.28515625" customWidth="1"/>
    <col min="12292" max="12292" width="13.85546875" customWidth="1"/>
    <col min="12293" max="12293" width="15.28515625" customWidth="1"/>
    <col min="12294" max="12294" width="12.85546875" customWidth="1"/>
    <col min="12295" max="12295" width="13.5703125" customWidth="1"/>
    <col min="12297" max="12297" width="16.28515625" customWidth="1"/>
    <col min="12298" max="12298" width="12.28515625" customWidth="1"/>
    <col min="12299" max="12299" width="14" customWidth="1"/>
    <col min="12300" max="12300" width="2.28515625" customWidth="1"/>
    <col min="12301" max="12301" width="12.5703125" bestFit="1" customWidth="1"/>
    <col min="12543" max="12543" width="26.5703125" customWidth="1"/>
    <col min="12545" max="12545" width="11.28515625" customWidth="1"/>
    <col min="12548" max="12548" width="13.85546875" customWidth="1"/>
    <col min="12549" max="12549" width="15.28515625" customWidth="1"/>
    <col min="12550" max="12550" width="12.85546875" customWidth="1"/>
    <col min="12551" max="12551" width="13.5703125" customWidth="1"/>
    <col min="12553" max="12553" width="16.28515625" customWidth="1"/>
    <col min="12554" max="12554" width="12.28515625" customWidth="1"/>
    <col min="12555" max="12555" width="14" customWidth="1"/>
    <col min="12556" max="12556" width="2.28515625" customWidth="1"/>
    <col min="12557" max="12557" width="12.5703125" bestFit="1" customWidth="1"/>
    <col min="12799" max="12799" width="26.5703125" customWidth="1"/>
    <col min="12801" max="12801" width="11.28515625" customWidth="1"/>
    <col min="12804" max="12804" width="13.85546875" customWidth="1"/>
    <col min="12805" max="12805" width="15.28515625" customWidth="1"/>
    <col min="12806" max="12806" width="12.85546875" customWidth="1"/>
    <col min="12807" max="12807" width="13.5703125" customWidth="1"/>
    <col min="12809" max="12809" width="16.28515625" customWidth="1"/>
    <col min="12810" max="12810" width="12.28515625" customWidth="1"/>
    <col min="12811" max="12811" width="14" customWidth="1"/>
    <col min="12812" max="12812" width="2.28515625" customWidth="1"/>
    <col min="12813" max="12813" width="12.5703125" bestFit="1" customWidth="1"/>
    <col min="13055" max="13055" width="26.5703125" customWidth="1"/>
    <col min="13057" max="13057" width="11.28515625" customWidth="1"/>
    <col min="13060" max="13060" width="13.85546875" customWidth="1"/>
    <col min="13061" max="13061" width="15.28515625" customWidth="1"/>
    <col min="13062" max="13062" width="12.85546875" customWidth="1"/>
    <col min="13063" max="13063" width="13.5703125" customWidth="1"/>
    <col min="13065" max="13065" width="16.28515625" customWidth="1"/>
    <col min="13066" max="13066" width="12.28515625" customWidth="1"/>
    <col min="13067" max="13067" width="14" customWidth="1"/>
    <col min="13068" max="13068" width="2.28515625" customWidth="1"/>
    <col min="13069" max="13069" width="12.5703125" bestFit="1" customWidth="1"/>
    <col min="13311" max="13311" width="26.5703125" customWidth="1"/>
    <col min="13313" max="13313" width="11.28515625" customWidth="1"/>
    <col min="13316" max="13316" width="13.85546875" customWidth="1"/>
    <col min="13317" max="13317" width="15.28515625" customWidth="1"/>
    <col min="13318" max="13318" width="12.85546875" customWidth="1"/>
    <col min="13319" max="13319" width="13.5703125" customWidth="1"/>
    <col min="13321" max="13321" width="16.28515625" customWidth="1"/>
    <col min="13322" max="13322" width="12.28515625" customWidth="1"/>
    <col min="13323" max="13323" width="14" customWidth="1"/>
    <col min="13324" max="13324" width="2.28515625" customWidth="1"/>
    <col min="13325" max="13325" width="12.5703125" bestFit="1" customWidth="1"/>
    <col min="13567" max="13567" width="26.5703125" customWidth="1"/>
    <col min="13569" max="13569" width="11.28515625" customWidth="1"/>
    <col min="13572" max="13572" width="13.85546875" customWidth="1"/>
    <col min="13573" max="13573" width="15.28515625" customWidth="1"/>
    <col min="13574" max="13574" width="12.85546875" customWidth="1"/>
    <col min="13575" max="13575" width="13.5703125" customWidth="1"/>
    <col min="13577" max="13577" width="16.28515625" customWidth="1"/>
    <col min="13578" max="13578" width="12.28515625" customWidth="1"/>
    <col min="13579" max="13579" width="14" customWidth="1"/>
    <col min="13580" max="13580" width="2.28515625" customWidth="1"/>
    <col min="13581" max="13581" width="12.5703125" bestFit="1" customWidth="1"/>
    <col min="13823" max="13823" width="26.5703125" customWidth="1"/>
    <col min="13825" max="13825" width="11.28515625" customWidth="1"/>
    <col min="13828" max="13828" width="13.85546875" customWidth="1"/>
    <col min="13829" max="13829" width="15.28515625" customWidth="1"/>
    <col min="13830" max="13830" width="12.85546875" customWidth="1"/>
    <col min="13831" max="13831" width="13.5703125" customWidth="1"/>
    <col min="13833" max="13833" width="16.28515625" customWidth="1"/>
    <col min="13834" max="13834" width="12.28515625" customWidth="1"/>
    <col min="13835" max="13835" width="14" customWidth="1"/>
    <col min="13836" max="13836" width="2.28515625" customWidth="1"/>
    <col min="13837" max="13837" width="12.5703125" bestFit="1" customWidth="1"/>
    <col min="14079" max="14079" width="26.5703125" customWidth="1"/>
    <col min="14081" max="14081" width="11.28515625" customWidth="1"/>
    <col min="14084" max="14084" width="13.85546875" customWidth="1"/>
    <col min="14085" max="14085" width="15.28515625" customWidth="1"/>
    <col min="14086" max="14086" width="12.85546875" customWidth="1"/>
    <col min="14087" max="14087" width="13.5703125" customWidth="1"/>
    <col min="14089" max="14089" width="16.28515625" customWidth="1"/>
    <col min="14090" max="14090" width="12.28515625" customWidth="1"/>
    <col min="14091" max="14091" width="14" customWidth="1"/>
    <col min="14092" max="14092" width="2.28515625" customWidth="1"/>
    <col min="14093" max="14093" width="12.5703125" bestFit="1" customWidth="1"/>
    <col min="14335" max="14335" width="26.5703125" customWidth="1"/>
    <col min="14337" max="14337" width="11.28515625" customWidth="1"/>
    <col min="14340" max="14340" width="13.85546875" customWidth="1"/>
    <col min="14341" max="14341" width="15.28515625" customWidth="1"/>
    <col min="14342" max="14342" width="12.85546875" customWidth="1"/>
    <col min="14343" max="14343" width="13.5703125" customWidth="1"/>
    <col min="14345" max="14345" width="16.28515625" customWidth="1"/>
    <col min="14346" max="14346" width="12.28515625" customWidth="1"/>
    <col min="14347" max="14347" width="14" customWidth="1"/>
    <col min="14348" max="14348" width="2.28515625" customWidth="1"/>
    <col min="14349" max="14349" width="12.5703125" bestFit="1" customWidth="1"/>
    <col min="14591" max="14591" width="26.5703125" customWidth="1"/>
    <col min="14593" max="14593" width="11.28515625" customWidth="1"/>
    <col min="14596" max="14596" width="13.85546875" customWidth="1"/>
    <col min="14597" max="14597" width="15.28515625" customWidth="1"/>
    <col min="14598" max="14598" width="12.85546875" customWidth="1"/>
    <col min="14599" max="14599" width="13.5703125" customWidth="1"/>
    <col min="14601" max="14601" width="16.28515625" customWidth="1"/>
    <col min="14602" max="14602" width="12.28515625" customWidth="1"/>
    <col min="14603" max="14603" width="14" customWidth="1"/>
    <col min="14604" max="14604" width="2.28515625" customWidth="1"/>
    <col min="14605" max="14605" width="12.5703125" bestFit="1" customWidth="1"/>
    <col min="14847" max="14847" width="26.5703125" customWidth="1"/>
    <col min="14849" max="14849" width="11.28515625" customWidth="1"/>
    <col min="14852" max="14852" width="13.85546875" customWidth="1"/>
    <col min="14853" max="14853" width="15.28515625" customWidth="1"/>
    <col min="14854" max="14854" width="12.85546875" customWidth="1"/>
    <col min="14855" max="14855" width="13.5703125" customWidth="1"/>
    <col min="14857" max="14857" width="16.28515625" customWidth="1"/>
    <col min="14858" max="14858" width="12.28515625" customWidth="1"/>
    <col min="14859" max="14859" width="14" customWidth="1"/>
    <col min="14860" max="14860" width="2.28515625" customWidth="1"/>
    <col min="14861" max="14861" width="12.5703125" bestFit="1" customWidth="1"/>
    <col min="15103" max="15103" width="26.5703125" customWidth="1"/>
    <col min="15105" max="15105" width="11.28515625" customWidth="1"/>
    <col min="15108" max="15108" width="13.85546875" customWidth="1"/>
    <col min="15109" max="15109" width="15.28515625" customWidth="1"/>
    <col min="15110" max="15110" width="12.85546875" customWidth="1"/>
    <col min="15111" max="15111" width="13.5703125" customWidth="1"/>
    <col min="15113" max="15113" width="16.28515625" customWidth="1"/>
    <col min="15114" max="15114" width="12.28515625" customWidth="1"/>
    <col min="15115" max="15115" width="14" customWidth="1"/>
    <col min="15116" max="15116" width="2.28515625" customWidth="1"/>
    <col min="15117" max="15117" width="12.5703125" bestFit="1" customWidth="1"/>
    <col min="15359" max="15359" width="26.5703125" customWidth="1"/>
    <col min="15361" max="15361" width="11.28515625" customWidth="1"/>
    <col min="15364" max="15364" width="13.85546875" customWidth="1"/>
    <col min="15365" max="15365" width="15.28515625" customWidth="1"/>
    <col min="15366" max="15366" width="12.85546875" customWidth="1"/>
    <col min="15367" max="15367" width="13.5703125" customWidth="1"/>
    <col min="15369" max="15369" width="16.28515625" customWidth="1"/>
    <col min="15370" max="15370" width="12.28515625" customWidth="1"/>
    <col min="15371" max="15371" width="14" customWidth="1"/>
    <col min="15372" max="15372" width="2.28515625" customWidth="1"/>
    <col min="15373" max="15373" width="12.5703125" bestFit="1" customWidth="1"/>
    <col min="15615" max="15615" width="26.5703125" customWidth="1"/>
    <col min="15617" max="15617" width="11.28515625" customWidth="1"/>
    <col min="15620" max="15620" width="13.85546875" customWidth="1"/>
    <col min="15621" max="15621" width="15.28515625" customWidth="1"/>
    <col min="15622" max="15622" width="12.85546875" customWidth="1"/>
    <col min="15623" max="15623" width="13.5703125" customWidth="1"/>
    <col min="15625" max="15625" width="16.28515625" customWidth="1"/>
    <col min="15626" max="15626" width="12.28515625" customWidth="1"/>
    <col min="15627" max="15627" width="14" customWidth="1"/>
    <col min="15628" max="15628" width="2.28515625" customWidth="1"/>
    <col min="15629" max="15629" width="12.5703125" bestFit="1" customWidth="1"/>
    <col min="15871" max="15871" width="26.5703125" customWidth="1"/>
    <col min="15873" max="15873" width="11.28515625" customWidth="1"/>
    <col min="15876" max="15876" width="13.85546875" customWidth="1"/>
    <col min="15877" max="15877" width="15.28515625" customWidth="1"/>
    <col min="15878" max="15878" width="12.85546875" customWidth="1"/>
    <col min="15879" max="15879" width="13.5703125" customWidth="1"/>
    <col min="15881" max="15881" width="16.28515625" customWidth="1"/>
    <col min="15882" max="15882" width="12.28515625" customWidth="1"/>
    <col min="15883" max="15883" width="14" customWidth="1"/>
    <col min="15884" max="15884" width="2.28515625" customWidth="1"/>
    <col min="15885" max="15885" width="12.5703125" bestFit="1" customWidth="1"/>
    <col min="16127" max="16127" width="26.5703125" customWidth="1"/>
    <col min="16129" max="16129" width="11.28515625" customWidth="1"/>
    <col min="16132" max="16132" width="13.85546875" customWidth="1"/>
    <col min="16133" max="16133" width="15.28515625" customWidth="1"/>
    <col min="16134" max="16134" width="12.85546875" customWidth="1"/>
    <col min="16135" max="16135" width="13.5703125" customWidth="1"/>
    <col min="16137" max="16137" width="16.28515625" customWidth="1"/>
    <col min="16138" max="16138" width="12.28515625" customWidth="1"/>
    <col min="16139" max="16139" width="14" customWidth="1"/>
    <col min="16140" max="16140" width="2.28515625" customWidth="1"/>
    <col min="16141" max="16141" width="12.5703125" bestFit="1" customWidth="1"/>
  </cols>
  <sheetData>
    <row r="1" spans="1:14" ht="15.75" thickBot="1" x14ac:dyDescent="0.3">
      <c r="A1" s="22"/>
    </row>
    <row r="2" spans="1:14" ht="15.75" thickTop="1" x14ac:dyDescent="0.25">
      <c r="A2" s="281" t="s">
        <v>0</v>
      </c>
      <c r="B2" s="282"/>
      <c r="C2" s="282"/>
      <c r="D2" s="282"/>
      <c r="E2" s="282"/>
      <c r="F2" s="282"/>
      <c r="G2" s="282"/>
      <c r="H2" s="282"/>
      <c r="I2" s="282"/>
      <c r="J2" s="282"/>
      <c r="K2" s="283"/>
    </row>
    <row r="3" spans="1:14" x14ac:dyDescent="0.25">
      <c r="A3" s="284" t="s">
        <v>1</v>
      </c>
      <c r="B3" s="285"/>
      <c r="C3" s="285"/>
      <c r="D3" s="285"/>
      <c r="E3" s="285"/>
      <c r="F3" s="285"/>
      <c r="G3" s="285"/>
      <c r="H3" s="285"/>
      <c r="I3" s="285"/>
      <c r="J3" s="285"/>
      <c r="K3" s="286"/>
    </row>
    <row r="4" spans="1:14" x14ac:dyDescent="0.25">
      <c r="A4" s="284" t="s">
        <v>0</v>
      </c>
      <c r="B4" s="285"/>
      <c r="C4" s="285"/>
      <c r="D4" s="285"/>
      <c r="E4" s="285"/>
      <c r="F4" s="285"/>
      <c r="G4" s="285"/>
      <c r="H4" s="285"/>
      <c r="I4" s="285"/>
      <c r="J4" s="285"/>
      <c r="K4" s="286"/>
    </row>
    <row r="5" spans="1:14" ht="30" customHeight="1" thickBot="1" x14ac:dyDescent="0.3">
      <c r="A5" s="287" t="s">
        <v>297</v>
      </c>
      <c r="B5" s="288"/>
      <c r="C5" s="288"/>
      <c r="D5" s="288"/>
      <c r="E5" s="288"/>
      <c r="F5" s="288"/>
      <c r="G5" s="288"/>
      <c r="H5" s="288"/>
      <c r="I5" s="288"/>
      <c r="J5" s="288"/>
      <c r="K5" s="289"/>
    </row>
    <row r="6" spans="1:14" ht="16.5" thickTop="1" thickBot="1" x14ac:dyDescent="0.3">
      <c r="A6" s="222"/>
      <c r="B6" s="222"/>
      <c r="C6" s="222"/>
      <c r="D6" s="222"/>
      <c r="E6" s="222"/>
      <c r="F6" s="222"/>
      <c r="G6" s="222"/>
      <c r="H6" s="222"/>
      <c r="I6" s="222"/>
      <c r="J6" s="222"/>
      <c r="K6" s="222"/>
    </row>
    <row r="7" spans="1:14" ht="16.5" thickTop="1" thickBot="1" x14ac:dyDescent="0.3">
      <c r="A7" s="100"/>
      <c r="B7" s="185" t="s">
        <v>169</v>
      </c>
      <c r="C7" s="186" t="s">
        <v>173</v>
      </c>
      <c r="D7" s="185" t="s">
        <v>170</v>
      </c>
      <c r="E7" s="187" t="s">
        <v>174</v>
      </c>
      <c r="F7" s="188" t="s">
        <v>171</v>
      </c>
      <c r="G7" s="188" t="s">
        <v>175</v>
      </c>
      <c r="H7" s="188" t="s">
        <v>177</v>
      </c>
      <c r="I7" s="188" t="s">
        <v>172</v>
      </c>
      <c r="J7" s="188" t="s">
        <v>176</v>
      </c>
      <c r="K7" s="189"/>
    </row>
    <row r="8" spans="1:14" ht="15.75" thickTop="1" x14ac:dyDescent="0.25">
      <c r="A8" s="98"/>
      <c r="B8" s="4"/>
      <c r="C8" s="16"/>
      <c r="D8" s="16" t="s">
        <v>7</v>
      </c>
      <c r="E8" s="16"/>
      <c r="F8" s="4" t="s">
        <v>7</v>
      </c>
      <c r="G8" s="16"/>
      <c r="H8" s="16"/>
      <c r="I8" s="4"/>
      <c r="J8" s="97"/>
      <c r="K8" s="180"/>
    </row>
    <row r="9" spans="1:14" x14ac:dyDescent="0.25">
      <c r="A9" s="98"/>
      <c r="B9" s="4" t="s">
        <v>7</v>
      </c>
      <c r="C9" s="17"/>
      <c r="D9" s="16" t="s">
        <v>112</v>
      </c>
      <c r="E9" s="17"/>
      <c r="F9" s="4" t="s">
        <v>10</v>
      </c>
      <c r="G9" s="18"/>
      <c r="H9" s="16"/>
      <c r="I9" s="4" t="s">
        <v>7</v>
      </c>
      <c r="J9" s="3"/>
      <c r="K9" s="180"/>
    </row>
    <row r="10" spans="1:14" x14ac:dyDescent="0.25">
      <c r="A10" s="98"/>
      <c r="B10" s="4" t="s">
        <v>109</v>
      </c>
      <c r="C10" s="16"/>
      <c r="D10" s="16" t="s">
        <v>9</v>
      </c>
      <c r="E10" s="16"/>
      <c r="F10" s="4" t="s">
        <v>114</v>
      </c>
      <c r="G10" s="16"/>
      <c r="H10" s="16" t="s">
        <v>111</v>
      </c>
      <c r="I10" s="4" t="s">
        <v>122</v>
      </c>
      <c r="J10" s="97"/>
      <c r="K10" s="180"/>
    </row>
    <row r="11" spans="1:14" x14ac:dyDescent="0.25">
      <c r="A11" s="98"/>
      <c r="B11" s="4" t="s">
        <v>110</v>
      </c>
      <c r="C11" s="16" t="s">
        <v>3</v>
      </c>
      <c r="D11" s="16" t="s">
        <v>113</v>
      </c>
      <c r="E11" s="16" t="s">
        <v>4</v>
      </c>
      <c r="F11" s="4" t="s">
        <v>115</v>
      </c>
      <c r="G11" s="16" t="s">
        <v>5</v>
      </c>
      <c r="H11" s="16" t="s">
        <v>119</v>
      </c>
      <c r="I11" s="4" t="s">
        <v>119</v>
      </c>
      <c r="J11" s="97" t="s">
        <v>6</v>
      </c>
      <c r="K11" s="180"/>
    </row>
    <row r="12" spans="1:14" ht="15.75" thickBot="1" x14ac:dyDescent="0.3">
      <c r="A12" s="99" t="s">
        <v>52</v>
      </c>
      <c r="B12" s="20" t="s">
        <v>116</v>
      </c>
      <c r="C12" s="23">
        <v>0.4</v>
      </c>
      <c r="D12" s="19" t="s">
        <v>117</v>
      </c>
      <c r="E12" s="23">
        <v>0.45</v>
      </c>
      <c r="F12" s="21" t="s">
        <v>118</v>
      </c>
      <c r="G12" s="24">
        <v>0.1275</v>
      </c>
      <c r="H12" s="19" t="s">
        <v>120</v>
      </c>
      <c r="I12" s="20" t="s">
        <v>121</v>
      </c>
      <c r="J12" s="25">
        <v>2.2499999999999999E-2</v>
      </c>
      <c r="K12" s="215" t="s">
        <v>11</v>
      </c>
    </row>
    <row r="13" spans="1:14" ht="15.75" thickTop="1" x14ac:dyDescent="0.25">
      <c r="A13" s="39" t="s">
        <v>12</v>
      </c>
      <c r="B13" s="54">
        <v>1.7163124437290262</v>
      </c>
      <c r="C13" s="7">
        <v>33516</v>
      </c>
      <c r="D13" s="54">
        <v>1.7163124437290262</v>
      </c>
      <c r="E13" s="7">
        <v>37212</v>
      </c>
      <c r="F13" s="54">
        <v>1.7044320824975205</v>
      </c>
      <c r="G13" s="7">
        <v>10609</v>
      </c>
      <c r="H13" s="54">
        <v>1.2294527705718184E-3</v>
      </c>
      <c r="I13" s="54">
        <v>1.0005024529898849</v>
      </c>
      <c r="J13" s="7">
        <v>1099</v>
      </c>
      <c r="K13" s="14">
        <v>82436</v>
      </c>
      <c r="M13" s="92"/>
      <c r="N13" s="122"/>
    </row>
    <row r="14" spans="1:14" x14ac:dyDescent="0.25">
      <c r="A14" s="40" t="s">
        <v>13</v>
      </c>
      <c r="B14" s="54">
        <v>0.23577879027637574</v>
      </c>
      <c r="C14" s="7">
        <v>4604</v>
      </c>
      <c r="D14" s="54">
        <v>0.23577879027637574</v>
      </c>
      <c r="E14" s="7">
        <v>9955</v>
      </c>
      <c r="F14" s="54">
        <v>0.35084869767392546</v>
      </c>
      <c r="G14" s="7">
        <v>2184</v>
      </c>
      <c r="H14" s="54">
        <v>5.9726452845965472E-3</v>
      </c>
      <c r="I14" s="54">
        <v>4.8604113969323466</v>
      </c>
      <c r="J14" s="7">
        <v>5339</v>
      </c>
      <c r="K14" s="14">
        <v>22082</v>
      </c>
      <c r="M14" s="92"/>
      <c r="N14" s="122"/>
    </row>
    <row r="15" spans="1:14" x14ac:dyDescent="0.25">
      <c r="A15" s="40" t="s">
        <v>14</v>
      </c>
      <c r="B15" s="54">
        <v>0.22284669740539656</v>
      </c>
      <c r="C15" s="7">
        <v>4352</v>
      </c>
      <c r="D15" s="54">
        <v>0.22284669740539656</v>
      </c>
      <c r="E15" s="7">
        <v>9819</v>
      </c>
      <c r="F15" s="54">
        <v>0.34149851602013859</v>
      </c>
      <c r="G15" s="7">
        <v>2126</v>
      </c>
      <c r="H15" s="54">
        <v>6.1360986684665889E-3</v>
      </c>
      <c r="I15" s="54">
        <v>4.9934262759304344</v>
      </c>
      <c r="J15" s="7">
        <v>5485</v>
      </c>
      <c r="K15" s="14">
        <v>21782</v>
      </c>
      <c r="M15" s="92"/>
      <c r="N15" s="122"/>
    </row>
    <row r="16" spans="1:14" x14ac:dyDescent="0.25">
      <c r="A16" s="40" t="s">
        <v>15</v>
      </c>
      <c r="B16" s="54">
        <v>1.907347283987668</v>
      </c>
      <c r="C16" s="7">
        <v>37246</v>
      </c>
      <c r="D16" s="54">
        <v>1.907347283987668</v>
      </c>
      <c r="E16" s="7">
        <v>41051</v>
      </c>
      <c r="F16" s="54">
        <v>1.8868329199653371</v>
      </c>
      <c r="G16" s="7">
        <v>11745</v>
      </c>
      <c r="H16" s="54">
        <v>1.1105928344550321E-3</v>
      </c>
      <c r="I16" s="54">
        <v>0.90377677104949117</v>
      </c>
      <c r="J16" s="7">
        <v>993</v>
      </c>
      <c r="K16" s="14">
        <v>91035</v>
      </c>
      <c r="M16" s="92"/>
      <c r="N16" s="122"/>
    </row>
    <row r="17" spans="1:14" x14ac:dyDescent="0.25">
      <c r="A17" s="40" t="s">
        <v>16</v>
      </c>
      <c r="B17" s="54">
        <v>37.579297738247888</v>
      </c>
      <c r="C17" s="7">
        <v>733840</v>
      </c>
      <c r="D17" s="54">
        <v>37.579297738247888</v>
      </c>
      <c r="E17" s="7">
        <v>786382</v>
      </c>
      <c r="F17" s="54">
        <v>36.634927458977288</v>
      </c>
      <c r="G17" s="7">
        <v>228033</v>
      </c>
      <c r="H17" s="54">
        <v>5.7199893608197888E-5</v>
      </c>
      <c r="I17" s="54">
        <v>4.6548053927395194E-2</v>
      </c>
      <c r="J17" s="7">
        <v>51</v>
      </c>
      <c r="K17" s="14">
        <v>1748306</v>
      </c>
      <c r="M17" s="92"/>
      <c r="N17" s="122"/>
    </row>
    <row r="18" spans="1:14" x14ac:dyDescent="0.25">
      <c r="A18" s="40" t="s">
        <v>17</v>
      </c>
      <c r="B18" s="54">
        <v>0.54773142716830814</v>
      </c>
      <c r="C18" s="7">
        <v>10696</v>
      </c>
      <c r="D18" s="54">
        <v>0.54773142716830814</v>
      </c>
      <c r="E18" s="7">
        <v>14416</v>
      </c>
      <c r="F18" s="54">
        <v>0.60515917961313381</v>
      </c>
      <c r="G18" s="7">
        <v>3767</v>
      </c>
      <c r="H18" s="54">
        <v>3.4627237785241874E-3</v>
      </c>
      <c r="I18" s="54">
        <v>2.8178907863443436</v>
      </c>
      <c r="J18" s="7">
        <v>3095</v>
      </c>
      <c r="K18" s="14">
        <v>31974</v>
      </c>
      <c r="M18" s="92"/>
      <c r="N18" s="122"/>
    </row>
    <row r="19" spans="1:14" x14ac:dyDescent="0.25">
      <c r="A19" s="40" t="s">
        <v>18</v>
      </c>
      <c r="B19" s="54">
        <v>20.339399230622323</v>
      </c>
      <c r="C19" s="7">
        <v>397183</v>
      </c>
      <c r="D19" s="54">
        <v>20.339399230622323</v>
      </c>
      <c r="E19" s="7">
        <v>424953</v>
      </c>
      <c r="F19" s="54">
        <v>19.812167381746708</v>
      </c>
      <c r="G19" s="7">
        <v>123320</v>
      </c>
      <c r="H19" s="54">
        <v>1.0576906804758762E-4</v>
      </c>
      <c r="I19" s="54">
        <v>8.6072612600521112E-2</v>
      </c>
      <c r="J19" s="7">
        <v>95</v>
      </c>
      <c r="K19" s="14">
        <v>945551</v>
      </c>
      <c r="M19" s="92"/>
      <c r="N19" s="122"/>
    </row>
    <row r="20" spans="1:14" x14ac:dyDescent="0.25">
      <c r="A20" s="40" t="s">
        <v>19</v>
      </c>
      <c r="B20" s="54">
        <v>2.0022917632935915</v>
      </c>
      <c r="C20" s="7">
        <v>39100</v>
      </c>
      <c r="D20" s="54">
        <v>2.0022917632935915</v>
      </c>
      <c r="E20" s="7">
        <v>42865</v>
      </c>
      <c r="F20" s="54">
        <v>1.9752258743624767</v>
      </c>
      <c r="G20" s="7">
        <v>12295</v>
      </c>
      <c r="H20" s="54">
        <v>1.0608953957139827E-3</v>
      </c>
      <c r="I20" s="54">
        <v>0.86333405494205695</v>
      </c>
      <c r="J20" s="7">
        <v>948</v>
      </c>
      <c r="K20" s="14">
        <v>95208</v>
      </c>
      <c r="M20" s="92"/>
      <c r="N20" s="122"/>
    </row>
    <row r="21" spans="1:14" x14ac:dyDescent="0.25">
      <c r="A21" s="40" t="s">
        <v>20</v>
      </c>
      <c r="B21" s="54">
        <v>0.53850980820123862</v>
      </c>
      <c r="C21" s="7">
        <v>10516</v>
      </c>
      <c r="D21" s="54">
        <v>0.53850980820123862</v>
      </c>
      <c r="E21" s="7">
        <v>14256</v>
      </c>
      <c r="F21" s="54">
        <v>0.59696572146290827</v>
      </c>
      <c r="G21" s="7">
        <v>3716</v>
      </c>
      <c r="H21" s="54">
        <v>3.5102499297950014E-3</v>
      </c>
      <c r="I21" s="54">
        <v>2.8565665549999402</v>
      </c>
      <c r="J21" s="7">
        <v>3138</v>
      </c>
      <c r="K21" s="14">
        <v>31626</v>
      </c>
      <c r="M21" s="92"/>
      <c r="N21" s="122"/>
    </row>
    <row r="22" spans="1:14" x14ac:dyDescent="0.25">
      <c r="A22" s="40" t="s">
        <v>21</v>
      </c>
      <c r="B22" s="54">
        <v>0.20969634136359916</v>
      </c>
      <c r="C22" s="7">
        <v>4095</v>
      </c>
      <c r="D22" s="54">
        <v>0.20969634136359916</v>
      </c>
      <c r="E22" s="7">
        <v>9684</v>
      </c>
      <c r="F22" s="54">
        <v>0.33205194074105487</v>
      </c>
      <c r="G22" s="7">
        <v>2067</v>
      </c>
      <c r="H22" s="54">
        <v>6.3107408809794279E-3</v>
      </c>
      <c r="I22" s="54">
        <v>5.1355463851343117</v>
      </c>
      <c r="J22" s="7">
        <v>5637</v>
      </c>
      <c r="K22" s="14">
        <v>21483</v>
      </c>
      <c r="M22" s="92"/>
      <c r="N22" s="122"/>
    </row>
    <row r="23" spans="1:14" x14ac:dyDescent="0.25">
      <c r="A23" s="40" t="s">
        <v>22</v>
      </c>
      <c r="B23" s="54">
        <v>0.25907838376122011</v>
      </c>
      <c r="C23" s="7">
        <v>5059</v>
      </c>
      <c r="D23" s="54">
        <v>0.25907838376122011</v>
      </c>
      <c r="E23" s="7">
        <v>10211</v>
      </c>
      <c r="F23" s="54">
        <v>0.36798266457042661</v>
      </c>
      <c r="G23" s="7">
        <v>2291</v>
      </c>
      <c r="H23" s="54">
        <v>5.6944365355048121E-3</v>
      </c>
      <c r="I23" s="54">
        <v>4.6340110482796133</v>
      </c>
      <c r="J23" s="7">
        <v>5090</v>
      </c>
      <c r="K23" s="14">
        <v>22651</v>
      </c>
      <c r="M23" s="92"/>
      <c r="N23" s="122"/>
    </row>
    <row r="24" spans="1:14" x14ac:dyDescent="0.25">
      <c r="A24" s="40" t="s">
        <v>23</v>
      </c>
      <c r="B24" s="54">
        <v>8.9113033039587481</v>
      </c>
      <c r="C24" s="7">
        <v>174018</v>
      </c>
      <c r="D24" s="54">
        <v>8.9113033039587481</v>
      </c>
      <c r="E24" s="7">
        <v>186562</v>
      </c>
      <c r="F24" s="54">
        <v>8.6894033523775001</v>
      </c>
      <c r="G24" s="7">
        <v>54087</v>
      </c>
      <c r="H24" s="54">
        <v>2.411573624136958E-4</v>
      </c>
      <c r="I24" s="54">
        <v>0.19624872010272892</v>
      </c>
      <c r="J24" s="7">
        <v>216</v>
      </c>
      <c r="K24" s="14">
        <v>414883</v>
      </c>
      <c r="M24" s="92"/>
      <c r="N24" s="122"/>
    </row>
    <row r="25" spans="1:14" x14ac:dyDescent="0.25">
      <c r="A25" s="40" t="s">
        <v>24</v>
      </c>
      <c r="B25" s="54">
        <v>1.4695659291190353</v>
      </c>
      <c r="C25" s="7">
        <v>28697</v>
      </c>
      <c r="D25" s="54">
        <v>1.4695659291190353</v>
      </c>
      <c r="E25" s="7">
        <v>32047</v>
      </c>
      <c r="F25" s="54">
        <v>1.4638335937567777</v>
      </c>
      <c r="G25" s="7">
        <v>9112</v>
      </c>
      <c r="H25" s="54">
        <v>1.4315162620247366E-3</v>
      </c>
      <c r="I25" s="54">
        <v>1.1649374143786975</v>
      </c>
      <c r="J25" s="7">
        <v>1280</v>
      </c>
      <c r="K25" s="14">
        <v>71136</v>
      </c>
      <c r="M25" s="92"/>
      <c r="N25" s="122"/>
    </row>
    <row r="26" spans="1:14" x14ac:dyDescent="0.25">
      <c r="A26" s="40" t="s">
        <v>25</v>
      </c>
      <c r="B26" s="54">
        <v>2.6509699069653236</v>
      </c>
      <c r="C26" s="7">
        <v>51768</v>
      </c>
      <c r="D26" s="54">
        <v>2.6509699069653236</v>
      </c>
      <c r="E26" s="7">
        <v>55569</v>
      </c>
      <c r="F26" s="54">
        <v>2.5866506396199007</v>
      </c>
      <c r="G26" s="7">
        <v>16101</v>
      </c>
      <c r="H26" s="54">
        <v>8.1012330076637659E-4</v>
      </c>
      <c r="I26" s="54">
        <v>0.65926107048751825</v>
      </c>
      <c r="J26" s="7">
        <v>724</v>
      </c>
      <c r="K26" s="14">
        <v>124162</v>
      </c>
      <c r="M26" s="92"/>
      <c r="N26" s="122"/>
    </row>
    <row r="27" spans="1:14" x14ac:dyDescent="0.25">
      <c r="A27" s="40" t="s">
        <v>26</v>
      </c>
      <c r="B27" s="54">
        <v>0.70357133113251302</v>
      </c>
      <c r="C27" s="7">
        <v>13739</v>
      </c>
      <c r="D27" s="54">
        <v>0.70357133113251302</v>
      </c>
      <c r="E27" s="7">
        <v>17145</v>
      </c>
      <c r="F27" s="54">
        <v>0.74425518091637566</v>
      </c>
      <c r="G27" s="7">
        <v>4633</v>
      </c>
      <c r="H27" s="54">
        <v>2.8155531154095224E-3</v>
      </c>
      <c r="I27" s="54">
        <v>2.2912370982582506</v>
      </c>
      <c r="J27" s="7">
        <v>2517</v>
      </c>
      <c r="K27" s="14">
        <v>38034</v>
      </c>
      <c r="M27" s="92"/>
      <c r="N27" s="122"/>
    </row>
    <row r="28" spans="1:14" x14ac:dyDescent="0.25">
      <c r="A28" s="40" t="s">
        <v>27</v>
      </c>
      <c r="B28" s="54">
        <v>1.04002400894879</v>
      </c>
      <c r="C28" s="7">
        <v>20309</v>
      </c>
      <c r="D28" s="54">
        <v>1.04002400894879</v>
      </c>
      <c r="E28" s="7">
        <v>23558</v>
      </c>
      <c r="F28" s="54">
        <v>1.0571247902233729</v>
      </c>
      <c r="G28" s="7">
        <v>6580</v>
      </c>
      <c r="H28" s="54">
        <v>1.9822784308283943E-3</v>
      </c>
      <c r="I28" s="54">
        <v>1.6131359252054291</v>
      </c>
      <c r="J28" s="7">
        <v>1772</v>
      </c>
      <c r="K28" s="14">
        <v>52219</v>
      </c>
      <c r="M28" s="92"/>
      <c r="N28" s="122"/>
    </row>
    <row r="29" spans="1:14" x14ac:dyDescent="0.25">
      <c r="A29" s="40" t="s">
        <v>28</v>
      </c>
      <c r="B29" s="54">
        <v>0.43669003901454179</v>
      </c>
      <c r="C29" s="7">
        <v>8528</v>
      </c>
      <c r="D29" s="54">
        <v>0.43669003901454179</v>
      </c>
      <c r="E29" s="7">
        <v>12674</v>
      </c>
      <c r="F29" s="54">
        <v>0.51093441088553937</v>
      </c>
      <c r="G29" s="7">
        <v>3180</v>
      </c>
      <c r="H29" s="54">
        <v>4.1013862685587727E-3</v>
      </c>
      <c r="I29" s="54">
        <v>3.3376207045705146</v>
      </c>
      <c r="J29" s="7">
        <v>3666</v>
      </c>
      <c r="K29" s="14">
        <v>28048</v>
      </c>
      <c r="M29" s="92"/>
      <c r="N29" s="122"/>
    </row>
    <row r="30" spans="1:14" x14ac:dyDescent="0.25">
      <c r="A30" s="40" t="s">
        <v>29</v>
      </c>
      <c r="B30" s="54">
        <v>0.56661119144408367</v>
      </c>
      <c r="C30" s="7">
        <v>11065</v>
      </c>
      <c r="D30" s="54">
        <v>0.56661119144408367</v>
      </c>
      <c r="E30" s="7">
        <v>14782</v>
      </c>
      <c r="F30" s="54">
        <v>0.62287150826141569</v>
      </c>
      <c r="G30" s="7">
        <v>3877</v>
      </c>
      <c r="H30" s="54">
        <v>3.3642847530614994E-3</v>
      </c>
      <c r="I30" s="54">
        <v>2.7377832061242868</v>
      </c>
      <c r="J30" s="7">
        <v>3007</v>
      </c>
      <c r="K30" s="14">
        <v>32731</v>
      </c>
      <c r="M30" s="92"/>
      <c r="N30" s="122"/>
    </row>
    <row r="31" spans="1:14" x14ac:dyDescent="0.25">
      <c r="A31" s="40" t="s">
        <v>30</v>
      </c>
      <c r="B31" s="54">
        <v>0.26868196327722155</v>
      </c>
      <c r="C31" s="7">
        <v>5247</v>
      </c>
      <c r="D31" s="54">
        <v>0.26868196327722155</v>
      </c>
      <c r="E31" s="7">
        <v>10325</v>
      </c>
      <c r="F31" s="54">
        <v>0.3752603832803329</v>
      </c>
      <c r="G31" s="7">
        <v>2336</v>
      </c>
      <c r="H31" s="54">
        <v>5.5840964931874026E-3</v>
      </c>
      <c r="I31" s="54">
        <v>4.5442186742706214</v>
      </c>
      <c r="J31" s="7">
        <v>4992</v>
      </c>
      <c r="K31" s="14">
        <v>22900</v>
      </c>
      <c r="M31" s="92"/>
      <c r="N31" s="122"/>
    </row>
    <row r="32" spans="1:14" x14ac:dyDescent="0.25">
      <c r="A32" s="40" t="s">
        <v>31</v>
      </c>
      <c r="B32" s="54">
        <v>0.69058467246882926</v>
      </c>
      <c r="C32" s="7">
        <v>13486</v>
      </c>
      <c r="D32" s="54">
        <v>0.69058467246882926</v>
      </c>
      <c r="E32" s="7">
        <v>16888</v>
      </c>
      <c r="F32" s="54">
        <v>0.73196499369103718</v>
      </c>
      <c r="G32" s="7">
        <v>4556</v>
      </c>
      <c r="H32" s="54">
        <v>2.8628685943315199E-3</v>
      </c>
      <c r="I32" s="54">
        <v>2.3297414262478755</v>
      </c>
      <c r="J32" s="7">
        <v>2559</v>
      </c>
      <c r="K32" s="14">
        <v>37489</v>
      </c>
      <c r="M32" s="92"/>
      <c r="N32" s="122"/>
    </row>
    <row r="33" spans="1:14" x14ac:dyDescent="0.25">
      <c r="A33" s="40" t="s">
        <v>32</v>
      </c>
      <c r="B33" s="54">
        <v>0.60666248328922601</v>
      </c>
      <c r="C33" s="7">
        <v>11847</v>
      </c>
      <c r="D33" s="54">
        <v>0.60666248328922601</v>
      </c>
      <c r="E33" s="7">
        <v>15408</v>
      </c>
      <c r="F33" s="54">
        <v>0.6568020643658794</v>
      </c>
      <c r="G33" s="7">
        <v>4088</v>
      </c>
      <c r="H33" s="54">
        <v>3.1905050569505152E-3</v>
      </c>
      <c r="I33" s="54">
        <v>2.5963649943795515</v>
      </c>
      <c r="J33" s="7">
        <v>2852</v>
      </c>
      <c r="K33" s="14">
        <v>34195</v>
      </c>
      <c r="M33" s="92"/>
      <c r="N33" s="122"/>
    </row>
    <row r="34" spans="1:14" x14ac:dyDescent="0.25">
      <c r="A34" s="40" t="s">
        <v>33</v>
      </c>
      <c r="B34" s="54">
        <v>1.3981393064687746</v>
      </c>
      <c r="C34" s="7">
        <v>27303</v>
      </c>
      <c r="D34" s="54">
        <v>1.3981393064687746</v>
      </c>
      <c r="E34" s="7">
        <v>30619</v>
      </c>
      <c r="F34" s="54">
        <v>1.3958278911099051</v>
      </c>
      <c r="G34" s="7">
        <v>8688</v>
      </c>
      <c r="H34" s="54">
        <v>1.5012760846719712E-3</v>
      </c>
      <c r="I34" s="54">
        <v>1.2217064707827396</v>
      </c>
      <c r="J34" s="7">
        <v>1342</v>
      </c>
      <c r="K34" s="14">
        <v>67952</v>
      </c>
      <c r="M34" s="92"/>
      <c r="N34" s="122"/>
    </row>
    <row r="35" spans="1:14" x14ac:dyDescent="0.25">
      <c r="A35" s="40" t="s">
        <v>34</v>
      </c>
      <c r="B35" s="54">
        <v>2.7975336261697543</v>
      </c>
      <c r="C35" s="7">
        <v>54630</v>
      </c>
      <c r="D35" s="54">
        <v>2.7975336261697543</v>
      </c>
      <c r="E35" s="7">
        <v>59374</v>
      </c>
      <c r="F35" s="54">
        <v>2.7473147145832955</v>
      </c>
      <c r="G35" s="7">
        <v>17101</v>
      </c>
      <c r="H35" s="54">
        <v>7.6274741619312763E-4</v>
      </c>
      <c r="I35" s="54">
        <v>0.62070758566674256</v>
      </c>
      <c r="J35" s="7">
        <v>682</v>
      </c>
      <c r="K35" s="14">
        <v>131787</v>
      </c>
      <c r="M35" s="92"/>
      <c r="N35" s="122"/>
    </row>
    <row r="36" spans="1:14" x14ac:dyDescent="0.25">
      <c r="A36" s="40" t="s">
        <v>35</v>
      </c>
      <c r="B36" s="54">
        <v>0.69942433088696687</v>
      </c>
      <c r="C36" s="7">
        <v>13658</v>
      </c>
      <c r="D36" s="54">
        <v>0.69942433088696687</v>
      </c>
      <c r="E36" s="7">
        <v>17106</v>
      </c>
      <c r="F36" s="54">
        <v>0.7413633721574725</v>
      </c>
      <c r="G36" s="7">
        <v>4615</v>
      </c>
      <c r="H36" s="54">
        <v>2.8265355154187513E-3</v>
      </c>
      <c r="I36" s="54">
        <v>2.300174341243062</v>
      </c>
      <c r="J36" s="7">
        <v>2527</v>
      </c>
      <c r="K36" s="14">
        <v>37906</v>
      </c>
      <c r="M36" s="92"/>
      <c r="N36" s="122"/>
    </row>
    <row r="37" spans="1:14" x14ac:dyDescent="0.25">
      <c r="A37" s="40" t="s">
        <v>36</v>
      </c>
      <c r="B37" s="54">
        <v>0.15480315390281832</v>
      </c>
      <c r="C37" s="7">
        <v>3023</v>
      </c>
      <c r="D37" s="54">
        <v>0.15480315390281832</v>
      </c>
      <c r="E37" s="7">
        <v>9202</v>
      </c>
      <c r="F37" s="54">
        <v>0.29460301731325905</v>
      </c>
      <c r="G37" s="7">
        <v>1834</v>
      </c>
      <c r="H37" s="54">
        <v>7.1128814282665912E-3</v>
      </c>
      <c r="I37" s="54">
        <v>5.7883112610312457</v>
      </c>
      <c r="J37" s="7">
        <v>6358</v>
      </c>
      <c r="K37" s="14">
        <v>20417</v>
      </c>
      <c r="M37" s="92"/>
      <c r="N37" s="122"/>
    </row>
    <row r="38" spans="1:14" x14ac:dyDescent="0.25">
      <c r="A38" s="40" t="s">
        <v>37</v>
      </c>
      <c r="B38" s="54">
        <v>0.94578888494802615</v>
      </c>
      <c r="C38" s="7">
        <v>18469</v>
      </c>
      <c r="D38" s="54">
        <v>0.94578888494802615</v>
      </c>
      <c r="E38" s="7">
        <v>21837</v>
      </c>
      <c r="F38" s="54">
        <v>0.97131036530292181</v>
      </c>
      <c r="G38" s="7">
        <v>6046</v>
      </c>
      <c r="H38" s="54">
        <v>2.1574042112530202E-3</v>
      </c>
      <c r="I38" s="54">
        <v>1.755649551666342</v>
      </c>
      <c r="J38" s="7">
        <v>1928</v>
      </c>
      <c r="K38" s="14">
        <v>48280</v>
      </c>
      <c r="M38" s="92"/>
      <c r="N38" s="122"/>
    </row>
    <row r="39" spans="1:14" x14ac:dyDescent="0.25">
      <c r="A39" s="40" t="s">
        <v>38</v>
      </c>
      <c r="B39" s="54">
        <v>0.28652497749161049</v>
      </c>
      <c r="C39" s="7">
        <v>5595</v>
      </c>
      <c r="D39" s="54">
        <v>0.28652497749161049</v>
      </c>
      <c r="E39" s="7">
        <v>10537</v>
      </c>
      <c r="F39" s="54">
        <v>0.38875549082188099</v>
      </c>
      <c r="G39" s="7">
        <v>2420</v>
      </c>
      <c r="H39" s="54">
        <v>5.3902544200086248E-3</v>
      </c>
      <c r="I39" s="54">
        <v>4.3864741277942159</v>
      </c>
      <c r="J39" s="7">
        <v>4818</v>
      </c>
      <c r="K39" s="14">
        <v>23370</v>
      </c>
      <c r="M39" s="92"/>
      <c r="N39" s="122"/>
    </row>
    <row r="40" spans="1:14" x14ac:dyDescent="0.25">
      <c r="A40" s="40" t="s">
        <v>39</v>
      </c>
      <c r="B40" s="54">
        <v>0.65549886775980137</v>
      </c>
      <c r="C40" s="7">
        <v>12800</v>
      </c>
      <c r="D40" s="54">
        <v>0.65549886775980137</v>
      </c>
      <c r="E40" s="7">
        <v>16314</v>
      </c>
      <c r="F40" s="54">
        <v>0.70160100172255413</v>
      </c>
      <c r="G40" s="7">
        <v>4367</v>
      </c>
      <c r="H40" s="54">
        <v>2.9867686150353932E-3</v>
      </c>
      <c r="I40" s="54">
        <v>2.4305686215715867</v>
      </c>
      <c r="J40" s="7">
        <v>2670</v>
      </c>
      <c r="K40" s="14">
        <v>36151</v>
      </c>
      <c r="M40" s="92"/>
      <c r="N40" s="122"/>
    </row>
    <row r="41" spans="1:14" x14ac:dyDescent="0.25">
      <c r="A41" s="40" t="s">
        <v>40</v>
      </c>
      <c r="B41" s="54">
        <v>0.11475186205767605</v>
      </c>
      <c r="C41" s="7">
        <v>2241</v>
      </c>
      <c r="D41" s="54">
        <v>0.11475186205767605</v>
      </c>
      <c r="E41" s="7">
        <v>8923</v>
      </c>
      <c r="F41" s="54">
        <v>0.26903460820329034</v>
      </c>
      <c r="G41" s="7">
        <v>1675</v>
      </c>
      <c r="H41" s="54">
        <v>7.7887685956850219E-3</v>
      </c>
      <c r="I41" s="54">
        <v>6.338333828089282</v>
      </c>
      <c r="J41" s="7">
        <v>6962</v>
      </c>
      <c r="K41" s="14">
        <v>19801</v>
      </c>
      <c r="M41" s="92"/>
      <c r="N41" s="122"/>
    </row>
    <row r="42" spans="1:14" x14ac:dyDescent="0.25">
      <c r="A42" s="40" t="s">
        <v>41</v>
      </c>
      <c r="B42" s="54">
        <v>8.910593948653589E-2</v>
      </c>
      <c r="C42" s="7">
        <v>1740</v>
      </c>
      <c r="D42" s="54">
        <v>8.910593948653589E-2</v>
      </c>
      <c r="E42" s="7">
        <v>8781</v>
      </c>
      <c r="F42" s="54">
        <v>0.25353933293683417</v>
      </c>
      <c r="G42" s="7">
        <v>1578</v>
      </c>
      <c r="H42" s="54">
        <v>8.2651458798247788E-3</v>
      </c>
      <c r="I42" s="54">
        <v>6.7259995056482582</v>
      </c>
      <c r="J42" s="7">
        <v>7388</v>
      </c>
      <c r="K42" s="14">
        <v>19487</v>
      </c>
      <c r="M42" s="92"/>
      <c r="N42" s="122"/>
    </row>
    <row r="43" spans="1:14" x14ac:dyDescent="0.25">
      <c r="A43" s="40" t="s">
        <v>42</v>
      </c>
      <c r="B43" s="54">
        <v>0.36706408752353148</v>
      </c>
      <c r="C43" s="7">
        <v>7168</v>
      </c>
      <c r="D43" s="54">
        <v>0.36706408752353148</v>
      </c>
      <c r="E43" s="7">
        <v>11601</v>
      </c>
      <c r="F43" s="54">
        <v>0.4523029882987778</v>
      </c>
      <c r="G43" s="7">
        <v>2815</v>
      </c>
      <c r="H43" s="54">
        <v>4.6330615270570794E-3</v>
      </c>
      <c r="I43" s="54">
        <v>3.7702866947200842</v>
      </c>
      <c r="J43" s="7">
        <v>4141</v>
      </c>
      <c r="K43" s="14">
        <v>25725</v>
      </c>
      <c r="M43" s="92"/>
      <c r="N43" s="122"/>
    </row>
    <row r="44" spans="1:14" x14ac:dyDescent="0.25">
      <c r="A44" s="40" t="s">
        <v>43</v>
      </c>
      <c r="B44" s="54">
        <v>2.6850189616129647</v>
      </c>
      <c r="C44" s="7">
        <v>52432</v>
      </c>
      <c r="D44" s="54">
        <v>2.6850189616129647</v>
      </c>
      <c r="E44" s="7">
        <v>57018</v>
      </c>
      <c r="F44" s="54">
        <v>2.6375705721829203</v>
      </c>
      <c r="G44" s="7">
        <v>16418</v>
      </c>
      <c r="H44" s="54">
        <v>7.9448310928909645E-4</v>
      </c>
      <c r="I44" s="54">
        <v>0.64653341610924364</v>
      </c>
      <c r="J44" s="7">
        <v>710</v>
      </c>
      <c r="K44" s="14">
        <v>126578</v>
      </c>
      <c r="M44" s="92"/>
      <c r="N44" s="122"/>
    </row>
    <row r="45" spans="1:14" x14ac:dyDescent="0.25">
      <c r="A45" s="40" t="s">
        <v>44</v>
      </c>
      <c r="B45" s="54">
        <v>0.37743158813739669</v>
      </c>
      <c r="C45" s="7">
        <v>7370</v>
      </c>
      <c r="D45" s="54">
        <v>0.37743158813739669</v>
      </c>
      <c r="E45" s="7">
        <v>11725</v>
      </c>
      <c r="F45" s="54">
        <v>0.46015906876046475</v>
      </c>
      <c r="G45" s="7">
        <v>2864</v>
      </c>
      <c r="H45" s="54">
        <v>4.5539414363131286E-3</v>
      </c>
      <c r="I45" s="54">
        <v>3.7059004516980867</v>
      </c>
      <c r="J45" s="7">
        <v>4071</v>
      </c>
      <c r="K45" s="14">
        <v>26030</v>
      </c>
      <c r="M45" s="92"/>
      <c r="N45" s="122"/>
    </row>
    <row r="46" spans="1:14" x14ac:dyDescent="0.25">
      <c r="A46" s="40" t="s">
        <v>45</v>
      </c>
      <c r="B46" s="54">
        <v>1.4350803481297576</v>
      </c>
      <c r="C46" s="7">
        <v>28024</v>
      </c>
      <c r="D46" s="54">
        <v>1.4350803481297576</v>
      </c>
      <c r="E46" s="7">
        <v>31426</v>
      </c>
      <c r="F46" s="54">
        <v>1.4326502559732719</v>
      </c>
      <c r="G46" s="7">
        <v>8918</v>
      </c>
      <c r="H46" s="54">
        <v>1.4626725953662532E-3</v>
      </c>
      <c r="I46" s="54">
        <v>1.1902917742048662</v>
      </c>
      <c r="J46" s="7">
        <v>1307</v>
      </c>
      <c r="K46" s="14">
        <v>69675</v>
      </c>
      <c r="M46" s="92"/>
      <c r="N46" s="122"/>
    </row>
    <row r="47" spans="1:14" x14ac:dyDescent="0.25">
      <c r="A47" s="40" t="s">
        <v>46</v>
      </c>
      <c r="B47" s="54">
        <v>0.62084958939240997</v>
      </c>
      <c r="C47" s="7">
        <v>12124</v>
      </c>
      <c r="D47" s="54">
        <v>0.62084958939240997</v>
      </c>
      <c r="E47" s="7">
        <v>15650</v>
      </c>
      <c r="F47" s="54">
        <v>0.66930913724813546</v>
      </c>
      <c r="G47" s="7">
        <v>4166</v>
      </c>
      <c r="H47" s="54">
        <v>3.1308703819661866E-3</v>
      </c>
      <c r="I47" s="54">
        <v>2.5478355672773416</v>
      </c>
      <c r="J47" s="7">
        <v>2799</v>
      </c>
      <c r="K47" s="14">
        <v>34739</v>
      </c>
      <c r="M47" s="92"/>
      <c r="N47" s="122"/>
    </row>
    <row r="48" spans="1:14" x14ac:dyDescent="0.25">
      <c r="A48" s="40" t="s">
        <v>47</v>
      </c>
      <c r="B48" s="54">
        <v>1.1536845551523749</v>
      </c>
      <c r="C48" s="7">
        <v>22529</v>
      </c>
      <c r="D48" s="54">
        <v>1.1536845551523749</v>
      </c>
      <c r="E48" s="7">
        <v>25884</v>
      </c>
      <c r="F48" s="54">
        <v>1.1666761453731542</v>
      </c>
      <c r="G48" s="7">
        <v>7262</v>
      </c>
      <c r="H48" s="54">
        <v>1.7961383026493039E-3</v>
      </c>
      <c r="I48" s="54">
        <v>1.4616590573657529</v>
      </c>
      <c r="J48" s="7">
        <v>1606</v>
      </c>
      <c r="K48" s="14">
        <v>57281</v>
      </c>
      <c r="M48" s="92"/>
      <c r="N48" s="122"/>
    </row>
    <row r="49" spans="1:14" x14ac:dyDescent="0.25">
      <c r="A49" s="40" t="s">
        <v>48</v>
      </c>
      <c r="B49" s="54">
        <v>0.50855318800643878</v>
      </c>
      <c r="C49" s="7">
        <v>9931</v>
      </c>
      <c r="D49" s="54">
        <v>0.50855318800643878</v>
      </c>
      <c r="E49" s="7">
        <v>13758</v>
      </c>
      <c r="F49" s="54">
        <v>0.57086714741380717</v>
      </c>
      <c r="G49" s="7">
        <v>3553</v>
      </c>
      <c r="H49" s="54">
        <v>3.6708024374128186E-3</v>
      </c>
      <c r="I49" s="54">
        <v>2.9872207627501024</v>
      </c>
      <c r="J49" s="7">
        <v>3281</v>
      </c>
      <c r="K49" s="14">
        <v>30523</v>
      </c>
      <c r="M49" s="92"/>
      <c r="N49" s="122"/>
    </row>
    <row r="50" spans="1:14" x14ac:dyDescent="0.25">
      <c r="A50" s="40" t="s">
        <v>49</v>
      </c>
      <c r="B50" s="54">
        <v>1.2809865495320985</v>
      </c>
      <c r="C50" s="7">
        <v>25015</v>
      </c>
      <c r="D50" s="54">
        <v>1.2809865495320985</v>
      </c>
      <c r="E50" s="7">
        <v>28169</v>
      </c>
      <c r="F50" s="54">
        <v>1.2816496419458789</v>
      </c>
      <c r="G50" s="7">
        <v>7978</v>
      </c>
      <c r="H50" s="54">
        <v>1.6350021255027633E-3</v>
      </c>
      <c r="I50" s="54">
        <v>1.3305298717968395</v>
      </c>
      <c r="J50" s="7">
        <v>1462</v>
      </c>
      <c r="K50" s="14">
        <v>62624</v>
      </c>
      <c r="M50" s="92"/>
      <c r="N50" s="122"/>
    </row>
    <row r="51" spans="1:14" ht="15.75" thickBot="1" x14ac:dyDescent="0.3">
      <c r="A51" s="41" t="s">
        <v>50</v>
      </c>
      <c r="B51" s="54">
        <v>1.5268054456661118</v>
      </c>
      <c r="C51" s="7">
        <v>29815</v>
      </c>
      <c r="D51" s="54">
        <v>1.5268054456661118</v>
      </c>
      <c r="E51" s="7">
        <v>33188</v>
      </c>
      <c r="F51" s="54">
        <v>1.5182718936431296</v>
      </c>
      <c r="G51" s="7">
        <v>9450</v>
      </c>
      <c r="H51" s="54">
        <v>1.3802050984776338E-3</v>
      </c>
      <c r="I51" s="54">
        <v>1.1231814834284057</v>
      </c>
      <c r="J51" s="7">
        <v>1234</v>
      </c>
      <c r="K51" s="14">
        <v>73687</v>
      </c>
      <c r="M51" s="92"/>
      <c r="N51" s="122"/>
    </row>
    <row r="52" spans="1:14" ht="16.5" thickTop="1" thickBot="1" x14ac:dyDescent="0.3">
      <c r="A52" s="192" t="s">
        <v>51</v>
      </c>
      <c r="B52" s="54">
        <v>100</v>
      </c>
      <c r="C52" s="7">
        <v>1952778</v>
      </c>
      <c r="D52" s="54">
        <v>100</v>
      </c>
      <c r="E52" s="7">
        <v>2196874</v>
      </c>
      <c r="F52" s="54">
        <v>99.999999999999986</v>
      </c>
      <c r="G52" s="7">
        <v>622451</v>
      </c>
      <c r="H52" s="54">
        <v>0.12288353385818715</v>
      </c>
      <c r="I52" s="54">
        <v>100.00000000000003</v>
      </c>
      <c r="J52" s="7">
        <v>109841</v>
      </c>
      <c r="K52" s="7">
        <v>4881944</v>
      </c>
      <c r="M52" s="122"/>
      <c r="N52" s="122"/>
    </row>
    <row r="53" spans="1:14" ht="15.75" thickTop="1" x14ac:dyDescent="0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</row>
    <row r="54" spans="1:14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</row>
    <row r="55" spans="1:14" x14ac:dyDescent="0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</row>
    <row r="56" spans="1:14" x14ac:dyDescent="0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</row>
    <row r="57" spans="1:14" x14ac:dyDescent="0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</row>
    <row r="58" spans="1:14" x14ac:dyDescent="0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</row>
    <row r="59" spans="1:14" x14ac:dyDescent="0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</row>
    <row r="60" spans="1:14" x14ac:dyDescent="0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</row>
    <row r="61" spans="1:14" x14ac:dyDescent="0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</row>
    <row r="62" spans="1:14" x14ac:dyDescent="0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</row>
  </sheetData>
  <mergeCells count="4">
    <mergeCell ref="A2:K2"/>
    <mergeCell ref="A3:K3"/>
    <mergeCell ref="A4:K4"/>
    <mergeCell ref="A5:K5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E50"/>
  <sheetViews>
    <sheetView topLeftCell="A4" workbookViewId="0">
      <selection activeCell="P31" sqref="P31"/>
    </sheetView>
  </sheetViews>
  <sheetFormatPr baseColWidth="10" defaultRowHeight="15" x14ac:dyDescent="0.25"/>
  <cols>
    <col min="1" max="1" width="37.7109375" customWidth="1"/>
    <col min="2" max="2" width="32.42578125" customWidth="1"/>
    <col min="4" max="4" width="14.140625" bestFit="1" customWidth="1"/>
  </cols>
  <sheetData>
    <row r="1" spans="1:5" ht="15.75" thickTop="1" x14ac:dyDescent="0.25">
      <c r="A1" s="281" t="s">
        <v>0</v>
      </c>
      <c r="B1" s="283"/>
    </row>
    <row r="2" spans="1:5" x14ac:dyDescent="0.25">
      <c r="A2" s="284" t="s">
        <v>53</v>
      </c>
      <c r="B2" s="286"/>
    </row>
    <row r="3" spans="1:5" x14ac:dyDescent="0.25">
      <c r="A3" s="284" t="s">
        <v>2</v>
      </c>
      <c r="B3" s="286"/>
    </row>
    <row r="4" spans="1:5" x14ac:dyDescent="0.25">
      <c r="A4" s="284" t="s">
        <v>227</v>
      </c>
      <c r="B4" s="286"/>
    </row>
    <row r="5" spans="1:5" x14ac:dyDescent="0.25">
      <c r="A5" s="284" t="s">
        <v>298</v>
      </c>
      <c r="B5" s="286"/>
    </row>
    <row r="6" spans="1:5" ht="15.75" thickBot="1" x14ac:dyDescent="0.3">
      <c r="A6" s="256"/>
      <c r="B6" s="257"/>
    </row>
    <row r="7" spans="1:5" ht="16.5" thickTop="1" thickBot="1" x14ac:dyDescent="0.3">
      <c r="A7" s="200"/>
      <c r="B7" s="200"/>
    </row>
    <row r="8" spans="1:5" ht="15.75" thickTop="1" x14ac:dyDescent="0.25">
      <c r="A8" s="258"/>
      <c r="B8" s="183" t="s">
        <v>228</v>
      </c>
    </row>
    <row r="9" spans="1:5" ht="15.75" thickBot="1" x14ac:dyDescent="0.3">
      <c r="A9" s="259" t="s">
        <v>99</v>
      </c>
      <c r="B9" s="215" t="s">
        <v>229</v>
      </c>
    </row>
    <row r="10" spans="1:5" ht="15.75" thickTop="1" x14ac:dyDescent="0.25">
      <c r="A10" s="39" t="s">
        <v>54</v>
      </c>
      <c r="B10" s="260">
        <v>3298594</v>
      </c>
      <c r="E10" s="182"/>
    </row>
    <row r="11" spans="1:5" x14ac:dyDescent="0.25">
      <c r="A11" s="40" t="s">
        <v>55</v>
      </c>
      <c r="B11" s="261">
        <v>349118</v>
      </c>
      <c r="E11" s="182"/>
    </row>
    <row r="12" spans="1:5" x14ac:dyDescent="0.25">
      <c r="A12" s="40" t="s">
        <v>56</v>
      </c>
      <c r="B12" s="261">
        <v>188747</v>
      </c>
      <c r="E12" s="182"/>
    </row>
    <row r="13" spans="1:5" x14ac:dyDescent="0.25">
      <c r="A13" s="40" t="s">
        <v>57</v>
      </c>
      <c r="B13" s="261">
        <v>2526901</v>
      </c>
      <c r="E13" s="182"/>
    </row>
    <row r="14" spans="1:5" x14ac:dyDescent="0.25">
      <c r="A14" s="40" t="s">
        <v>58</v>
      </c>
      <c r="B14" s="261">
        <v>96673629</v>
      </c>
      <c r="E14" s="182"/>
    </row>
    <row r="15" spans="1:5" x14ac:dyDescent="0.25">
      <c r="A15" s="40" t="s">
        <v>59</v>
      </c>
      <c r="B15" s="261">
        <v>1423309</v>
      </c>
      <c r="E15" s="182"/>
    </row>
    <row r="16" spans="1:5" x14ac:dyDescent="0.25">
      <c r="A16" s="40" t="s">
        <v>60</v>
      </c>
      <c r="B16" s="261">
        <v>195766</v>
      </c>
      <c r="E16" s="182"/>
    </row>
    <row r="17" spans="1:5" x14ac:dyDescent="0.25">
      <c r="A17" s="40" t="s">
        <v>61</v>
      </c>
      <c r="B17" s="261">
        <v>81532935</v>
      </c>
      <c r="E17" s="182"/>
    </row>
    <row r="18" spans="1:5" x14ac:dyDescent="0.25">
      <c r="A18" s="40" t="s">
        <v>62</v>
      </c>
      <c r="B18" s="261">
        <v>3127889</v>
      </c>
      <c r="E18" s="182"/>
    </row>
    <row r="19" spans="1:5" x14ac:dyDescent="0.25">
      <c r="A19" s="40" t="s">
        <v>63</v>
      </c>
      <c r="B19" s="261">
        <v>1219920</v>
      </c>
      <c r="E19" s="182"/>
    </row>
    <row r="20" spans="1:5" x14ac:dyDescent="0.25">
      <c r="A20" s="40" t="s">
        <v>64</v>
      </c>
      <c r="B20" s="261">
        <v>0</v>
      </c>
      <c r="E20" s="182"/>
    </row>
    <row r="21" spans="1:5" x14ac:dyDescent="0.25">
      <c r="A21" s="40" t="s">
        <v>65</v>
      </c>
      <c r="B21" s="261">
        <v>0</v>
      </c>
      <c r="E21" s="182"/>
    </row>
    <row r="22" spans="1:5" x14ac:dyDescent="0.25">
      <c r="A22" s="40" t="s">
        <v>66</v>
      </c>
      <c r="B22" s="261">
        <v>24928328</v>
      </c>
      <c r="E22" s="182"/>
    </row>
    <row r="23" spans="1:5" x14ac:dyDescent="0.25">
      <c r="A23" s="40" t="s">
        <v>67</v>
      </c>
      <c r="B23" s="261">
        <v>0</v>
      </c>
      <c r="E23" s="182"/>
    </row>
    <row r="24" spans="1:5" x14ac:dyDescent="0.25">
      <c r="A24" s="40" t="s">
        <v>68</v>
      </c>
      <c r="B24" s="261">
        <v>2451207</v>
      </c>
      <c r="E24" s="182"/>
    </row>
    <row r="25" spans="1:5" x14ac:dyDescent="0.25">
      <c r="A25" s="40" t="s">
        <v>69</v>
      </c>
      <c r="B25" s="261">
        <v>468335</v>
      </c>
      <c r="E25" s="182"/>
    </row>
    <row r="26" spans="1:5" x14ac:dyDescent="0.25">
      <c r="A26" s="40" t="s">
        <v>70</v>
      </c>
      <c r="B26" s="261">
        <v>1202424</v>
      </c>
      <c r="E26" s="182"/>
    </row>
    <row r="27" spans="1:5" x14ac:dyDescent="0.25">
      <c r="A27" s="40" t="s">
        <v>71</v>
      </c>
      <c r="B27" s="261">
        <v>759757</v>
      </c>
      <c r="E27" s="182"/>
    </row>
    <row r="28" spans="1:5" x14ac:dyDescent="0.25">
      <c r="A28" s="40" t="s">
        <v>72</v>
      </c>
      <c r="B28" s="261">
        <v>123204</v>
      </c>
      <c r="E28" s="182"/>
    </row>
    <row r="29" spans="1:5" x14ac:dyDescent="0.25">
      <c r="A29" s="40" t="s">
        <v>73</v>
      </c>
      <c r="B29" s="261">
        <v>31916</v>
      </c>
      <c r="E29" s="182"/>
    </row>
    <row r="30" spans="1:5" x14ac:dyDescent="0.25">
      <c r="A30" s="40" t="s">
        <v>74</v>
      </c>
      <c r="B30" s="261">
        <v>110666</v>
      </c>
      <c r="E30" s="182"/>
    </row>
    <row r="31" spans="1:5" x14ac:dyDescent="0.25">
      <c r="A31" s="40" t="s">
        <v>75</v>
      </c>
      <c r="B31" s="261">
        <v>514138</v>
      </c>
      <c r="E31" s="182"/>
    </row>
    <row r="32" spans="1:5" x14ac:dyDescent="0.25">
      <c r="A32" s="40" t="s">
        <v>76</v>
      </c>
      <c r="B32" s="261">
        <v>2804267</v>
      </c>
      <c r="E32" s="182"/>
    </row>
    <row r="33" spans="1:5" x14ac:dyDescent="0.25">
      <c r="A33" s="40" t="s">
        <v>77</v>
      </c>
      <c r="B33" s="261">
        <v>1307717</v>
      </c>
      <c r="E33" s="182"/>
    </row>
    <row r="34" spans="1:5" x14ac:dyDescent="0.25">
      <c r="A34" s="40" t="s">
        <v>78</v>
      </c>
      <c r="B34" s="261">
        <v>16983</v>
      </c>
      <c r="E34" s="182"/>
    </row>
    <row r="35" spans="1:5" x14ac:dyDescent="0.25">
      <c r="A35" s="40" t="s">
        <v>79</v>
      </c>
      <c r="B35" s="261">
        <v>1149233</v>
      </c>
      <c r="E35" s="182"/>
    </row>
    <row r="36" spans="1:5" x14ac:dyDescent="0.25">
      <c r="A36" s="40" t="s">
        <v>80</v>
      </c>
      <c r="B36" s="261">
        <v>57036</v>
      </c>
      <c r="E36" s="182"/>
    </row>
    <row r="37" spans="1:5" x14ac:dyDescent="0.25">
      <c r="A37" s="40" t="s">
        <v>81</v>
      </c>
      <c r="B37" s="261">
        <v>499276</v>
      </c>
      <c r="E37" s="182"/>
    </row>
    <row r="38" spans="1:5" x14ac:dyDescent="0.25">
      <c r="A38" s="40" t="s">
        <v>82</v>
      </c>
      <c r="B38" s="261">
        <v>33094</v>
      </c>
      <c r="E38" s="182"/>
    </row>
    <row r="39" spans="1:5" x14ac:dyDescent="0.25">
      <c r="A39" s="40" t="s">
        <v>83</v>
      </c>
      <c r="B39" s="261">
        <v>0</v>
      </c>
      <c r="E39" s="182"/>
    </row>
    <row r="40" spans="1:5" x14ac:dyDescent="0.25">
      <c r="A40" s="40" t="s">
        <v>84</v>
      </c>
      <c r="B40" s="261">
        <v>7783</v>
      </c>
      <c r="E40" s="182"/>
    </row>
    <row r="41" spans="1:5" x14ac:dyDescent="0.25">
      <c r="A41" s="40" t="s">
        <v>85</v>
      </c>
      <c r="B41" s="261">
        <v>8022057</v>
      </c>
      <c r="E41" s="182"/>
    </row>
    <row r="42" spans="1:5" x14ac:dyDescent="0.25">
      <c r="A42" s="40" t="s">
        <v>86</v>
      </c>
      <c r="B42" s="261">
        <v>0</v>
      </c>
      <c r="E42" s="182"/>
    </row>
    <row r="43" spans="1:5" x14ac:dyDescent="0.25">
      <c r="A43" s="40" t="s">
        <v>87</v>
      </c>
      <c r="B43" s="261">
        <v>2216763</v>
      </c>
      <c r="E43" s="182"/>
    </row>
    <row r="44" spans="1:5" x14ac:dyDescent="0.25">
      <c r="A44" s="40" t="s">
        <v>88</v>
      </c>
      <c r="B44" s="261">
        <v>382890</v>
      </c>
      <c r="E44" s="182"/>
    </row>
    <row r="45" spans="1:5" x14ac:dyDescent="0.25">
      <c r="A45" s="40" t="s">
        <v>89</v>
      </c>
      <c r="B45" s="261">
        <v>531582</v>
      </c>
      <c r="E45" s="182"/>
    </row>
    <row r="46" spans="1:5" x14ac:dyDescent="0.25">
      <c r="A46" s="40" t="s">
        <v>90</v>
      </c>
      <c r="B46" s="261">
        <v>1245038</v>
      </c>
      <c r="E46" s="182"/>
    </row>
    <row r="47" spans="1:5" x14ac:dyDescent="0.25">
      <c r="A47" s="40" t="s">
        <v>91</v>
      </c>
      <c r="B47" s="261">
        <v>3523422</v>
      </c>
      <c r="E47" s="182"/>
    </row>
    <row r="48" spans="1:5" ht="15.75" thickBot="1" x14ac:dyDescent="0.3">
      <c r="A48" s="41" t="s">
        <v>92</v>
      </c>
      <c r="B48" s="261">
        <v>3618761</v>
      </c>
      <c r="E48" s="182"/>
    </row>
    <row r="49" spans="1:2" ht="16.5" thickTop="1" thickBot="1" x14ac:dyDescent="0.3">
      <c r="A49" s="239" t="s">
        <v>102</v>
      </c>
      <c r="B49" s="262">
        <v>246542685</v>
      </c>
    </row>
    <row r="50" spans="1:2" ht="15.75" thickTop="1" x14ac:dyDescent="0.25"/>
  </sheetData>
  <mergeCells count="5">
    <mergeCell ref="A1:B1"/>
    <mergeCell ref="A2:B2"/>
    <mergeCell ref="A3:B3"/>
    <mergeCell ref="A4:B4"/>
    <mergeCell ref="A5:B5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O98"/>
  <sheetViews>
    <sheetView workbookViewId="0">
      <selection activeCell="A2" sqref="A2:K2"/>
    </sheetView>
  </sheetViews>
  <sheetFormatPr baseColWidth="10" defaultRowHeight="15" x14ac:dyDescent="0.25"/>
  <cols>
    <col min="1" max="1" width="25.85546875" bestFit="1" customWidth="1"/>
    <col min="2" max="3" width="13.85546875" customWidth="1"/>
    <col min="4" max="4" width="15.7109375" customWidth="1"/>
    <col min="5" max="5" width="14.7109375" customWidth="1"/>
    <col min="6" max="9" width="13.85546875" customWidth="1"/>
    <col min="11" max="11" width="13.85546875" bestFit="1" customWidth="1"/>
    <col min="13" max="13" width="14.7109375" customWidth="1"/>
  </cols>
  <sheetData>
    <row r="1" spans="1:13" ht="15.75" thickBot="1" x14ac:dyDescent="0.3"/>
    <row r="2" spans="1:13" ht="15.75" thickTop="1" x14ac:dyDescent="0.25">
      <c r="A2" s="281" t="s">
        <v>0</v>
      </c>
      <c r="B2" s="282"/>
      <c r="C2" s="282"/>
      <c r="D2" s="282"/>
      <c r="E2" s="282"/>
      <c r="F2" s="282"/>
      <c r="G2" s="282"/>
      <c r="H2" s="282"/>
      <c r="I2" s="282"/>
      <c r="J2" s="282"/>
      <c r="K2" s="283"/>
      <c r="L2" s="275"/>
      <c r="M2" s="275"/>
    </row>
    <row r="3" spans="1:13" x14ac:dyDescent="0.25">
      <c r="A3" s="284" t="s">
        <v>1</v>
      </c>
      <c r="B3" s="285"/>
      <c r="C3" s="285"/>
      <c r="D3" s="285"/>
      <c r="E3" s="285"/>
      <c r="F3" s="285"/>
      <c r="G3" s="285"/>
      <c r="H3" s="285"/>
      <c r="I3" s="285"/>
      <c r="J3" s="285"/>
      <c r="K3" s="286"/>
      <c r="L3" s="275"/>
      <c r="M3" s="275"/>
    </row>
    <row r="4" spans="1:13" x14ac:dyDescent="0.25">
      <c r="A4" s="284" t="s">
        <v>2</v>
      </c>
      <c r="B4" s="285"/>
      <c r="C4" s="285"/>
      <c r="D4" s="285"/>
      <c r="E4" s="285"/>
      <c r="F4" s="285"/>
      <c r="G4" s="285"/>
      <c r="H4" s="285"/>
      <c r="I4" s="285"/>
      <c r="J4" s="285"/>
      <c r="K4" s="286"/>
      <c r="L4" s="274"/>
      <c r="M4" s="274"/>
    </row>
    <row r="5" spans="1:13" ht="15.75" customHeight="1" thickBot="1" x14ac:dyDescent="0.3">
      <c r="A5" s="293" t="s">
        <v>264</v>
      </c>
      <c r="B5" s="294"/>
      <c r="C5" s="294"/>
      <c r="D5" s="294"/>
      <c r="E5" s="294"/>
      <c r="F5" s="294"/>
      <c r="G5" s="294"/>
      <c r="H5" s="294"/>
      <c r="I5" s="294"/>
      <c r="J5" s="294"/>
      <c r="K5" s="295"/>
      <c r="L5" s="275"/>
      <c r="M5" s="275"/>
    </row>
    <row r="6" spans="1:13" ht="16.5" thickTop="1" thickBot="1" x14ac:dyDescent="0.3">
      <c r="A6" s="184"/>
      <c r="B6" s="184"/>
      <c r="C6" s="184"/>
      <c r="D6" s="184"/>
      <c r="E6" s="184"/>
      <c r="F6" s="184"/>
      <c r="G6" s="184"/>
      <c r="H6" s="184"/>
      <c r="I6" s="184"/>
      <c r="J6" s="200"/>
      <c r="K6" s="200"/>
      <c r="L6" s="276"/>
      <c r="M6" s="276"/>
    </row>
    <row r="7" spans="1:13" ht="16.5" thickTop="1" thickBot="1" x14ac:dyDescent="0.3">
      <c r="A7" s="322" t="s">
        <v>52</v>
      </c>
      <c r="B7" s="321" t="s">
        <v>178</v>
      </c>
      <c r="C7" s="318"/>
      <c r="D7" s="321" t="s">
        <v>159</v>
      </c>
      <c r="E7" s="318"/>
      <c r="F7" s="321" t="s">
        <v>181</v>
      </c>
      <c r="G7" s="318"/>
      <c r="H7" s="317" t="s">
        <v>182</v>
      </c>
      <c r="I7" s="318"/>
      <c r="J7" s="321" t="s">
        <v>183</v>
      </c>
      <c r="K7" s="318"/>
      <c r="L7" s="316"/>
      <c r="M7" s="316"/>
    </row>
    <row r="8" spans="1:13" ht="16.5" thickTop="1" thickBot="1" x14ac:dyDescent="0.3">
      <c r="A8" s="323"/>
      <c r="B8" s="109" t="s">
        <v>179</v>
      </c>
      <c r="C8" s="108" t="s">
        <v>180</v>
      </c>
      <c r="D8" s="109" t="s">
        <v>179</v>
      </c>
      <c r="E8" s="108" t="s">
        <v>180</v>
      </c>
      <c r="F8" s="106" t="s">
        <v>179</v>
      </c>
      <c r="G8" s="108" t="s">
        <v>180</v>
      </c>
      <c r="H8" s="106" t="s">
        <v>179</v>
      </c>
      <c r="I8" s="107" t="s">
        <v>180</v>
      </c>
      <c r="J8" s="109" t="s">
        <v>179</v>
      </c>
      <c r="K8" s="108" t="s">
        <v>180</v>
      </c>
      <c r="L8" s="4"/>
      <c r="M8" s="277"/>
    </row>
    <row r="9" spans="1:13" ht="15.75" thickTop="1" x14ac:dyDescent="0.25">
      <c r="A9" s="27" t="s">
        <v>12</v>
      </c>
      <c r="B9" s="128">
        <f>C9/$C$48*100</f>
        <v>1.6885929148954359</v>
      </c>
      <c r="C9" s="126">
        <f>'FONDO GENERAL PUBLICAR'!K13</f>
        <v>44574377</v>
      </c>
      <c r="D9" s="266">
        <f>E9/$E$48*100</f>
        <v>1.9513450398780112</v>
      </c>
      <c r="E9" s="126">
        <f>'FFM PARA PUBLICAR'!H11</f>
        <v>17865609</v>
      </c>
      <c r="F9" s="128">
        <f>G9/$G$48*100</f>
        <v>1.6885943625486906</v>
      </c>
      <c r="G9" s="126">
        <f>'IEPS PP'!K13</f>
        <v>1013145</v>
      </c>
      <c r="H9" s="129">
        <f>I9/$I$48*100</f>
        <v>1.6885910892030824</v>
      </c>
      <c r="I9" s="126">
        <f>+'ISAN PP'!K13</f>
        <v>666642</v>
      </c>
      <c r="J9" s="52">
        <f>K9/$K$48*100</f>
        <v>1.6886200044882986</v>
      </c>
      <c r="K9" s="14">
        <f>+'FONDO ISAN PP'!K13</f>
        <v>90746</v>
      </c>
      <c r="L9" s="278"/>
      <c r="M9" s="9"/>
    </row>
    <row r="10" spans="1:13" x14ac:dyDescent="0.25">
      <c r="A10" s="29" t="s">
        <v>13</v>
      </c>
      <c r="B10" s="128">
        <f t="shared" ref="B10:B47" si="0">C10/$C$48*100</f>
        <v>0.45231060377717541</v>
      </c>
      <c r="C10" s="126">
        <f>'FONDO GENERAL PUBLICAR'!K14</f>
        <v>11939801</v>
      </c>
      <c r="D10" s="266">
        <f t="shared" ref="D10:D47" si="1">E10/$E$48*100</f>
        <v>0.45487267784216506</v>
      </c>
      <c r="E10" s="126">
        <f>'FFM PARA PUBLICAR'!H12</f>
        <v>4164603</v>
      </c>
      <c r="F10" s="128">
        <f t="shared" ref="F10:F47" si="2">G10/$G$48*100</f>
        <v>0.45231018649013838</v>
      </c>
      <c r="G10" s="126">
        <f>'IEPS PP'!K14</f>
        <v>271383</v>
      </c>
      <c r="H10" s="129">
        <f t="shared" ref="H10:H47" si="3">I10/$I$48*100</f>
        <v>0.45230923586695121</v>
      </c>
      <c r="I10" s="126">
        <f>+'ISAN PP'!K14</f>
        <v>178568</v>
      </c>
      <c r="J10" s="52">
        <f t="shared" ref="J10:J47" si="4">K10/$K$48*100</f>
        <v>0.45230959435233586</v>
      </c>
      <c r="K10" s="14">
        <f>+'FONDO ISAN PP'!K14</f>
        <v>24307</v>
      </c>
      <c r="L10" s="278"/>
      <c r="M10" s="9"/>
    </row>
    <row r="11" spans="1:13" x14ac:dyDescent="0.25">
      <c r="A11" s="29" t="s">
        <v>14</v>
      </c>
      <c r="B11" s="128">
        <f t="shared" si="0"/>
        <v>0.44615983469219006</v>
      </c>
      <c r="C11" s="126">
        <f>'FONDO GENERAL PUBLICAR'!K15</f>
        <v>11777437</v>
      </c>
      <c r="D11" s="266">
        <f t="shared" si="1"/>
        <v>0.46599196177447888</v>
      </c>
      <c r="E11" s="126">
        <f>'FFM PARA PUBLICAR'!H13</f>
        <v>4266406</v>
      </c>
      <c r="F11" s="128">
        <f t="shared" si="2"/>
        <v>0.44616011596932975</v>
      </c>
      <c r="G11" s="126">
        <f>'IEPS PP'!K15</f>
        <v>267693</v>
      </c>
      <c r="H11" s="129">
        <f t="shared" si="3"/>
        <v>0.44615915956725044</v>
      </c>
      <c r="I11" s="126">
        <f>+'ISAN PP'!K15</f>
        <v>176140</v>
      </c>
      <c r="J11" s="52">
        <f t="shared" si="4"/>
        <v>0.44615027910443933</v>
      </c>
      <c r="K11" s="14">
        <f>+'FONDO ISAN PP'!K15</f>
        <v>23976</v>
      </c>
      <c r="L11" s="278"/>
      <c r="M11" s="9"/>
    </row>
    <row r="12" spans="1:13" x14ac:dyDescent="0.25">
      <c r="A12" s="29" t="s">
        <v>15</v>
      </c>
      <c r="B12" s="128">
        <f t="shared" si="0"/>
        <v>1.8647095752148113</v>
      </c>
      <c r="C12" s="126">
        <f>'FONDO GENERAL PUBLICAR'!K16</f>
        <v>49223390</v>
      </c>
      <c r="D12" s="266">
        <f t="shared" si="1"/>
        <v>2.0650624720796649</v>
      </c>
      <c r="E12" s="126">
        <f>'FFM PARA PUBLICAR'!H14</f>
        <v>18906753</v>
      </c>
      <c r="F12" s="128">
        <f t="shared" si="2"/>
        <v>1.8647097153380692</v>
      </c>
      <c r="G12" s="126">
        <f>'IEPS PP'!K16</f>
        <v>1118813</v>
      </c>
      <c r="H12" s="129">
        <f t="shared" si="3"/>
        <v>1.8647092132221068</v>
      </c>
      <c r="I12" s="126">
        <f>+'ISAN PP'!K16</f>
        <v>736172</v>
      </c>
      <c r="J12" s="52">
        <f t="shared" si="4"/>
        <v>1.8647094310467449</v>
      </c>
      <c r="K12" s="14">
        <f>+'FONDO ISAN PP'!K16</f>
        <v>100209</v>
      </c>
      <c r="L12" s="278"/>
      <c r="M12" s="9"/>
    </row>
    <row r="13" spans="1:13" x14ac:dyDescent="0.25">
      <c r="A13" s="29" t="s">
        <v>16</v>
      </c>
      <c r="B13" s="128">
        <f t="shared" si="0"/>
        <v>35.811684092084199</v>
      </c>
      <c r="C13" s="126">
        <f>'FONDO GENERAL PUBLICAR'!K17</f>
        <v>945333534</v>
      </c>
      <c r="D13" s="266">
        <f t="shared" si="1"/>
        <v>33.989647930603155</v>
      </c>
      <c r="E13" s="126">
        <f>'FFM PARA PUBLICAR'!H15</f>
        <v>311193432</v>
      </c>
      <c r="F13" s="128">
        <f t="shared" si="2"/>
        <v>35.8116939740909</v>
      </c>
      <c r="G13" s="126">
        <f>'IEPS PP'!K17</f>
        <v>21486770</v>
      </c>
      <c r="H13" s="129">
        <f t="shared" si="3"/>
        <v>35.811678989827172</v>
      </c>
      <c r="I13" s="126">
        <f>+'ISAN PP'!K17</f>
        <v>14138159</v>
      </c>
      <c r="J13" s="52">
        <f t="shared" si="4"/>
        <v>35.811673074711564</v>
      </c>
      <c r="K13" s="14">
        <f>+'FONDO ISAN PP'!K17</f>
        <v>1924510</v>
      </c>
      <c r="L13" s="278"/>
      <c r="M13" s="9"/>
    </row>
    <row r="14" spans="1:13" x14ac:dyDescent="0.25">
      <c r="A14" s="29" t="s">
        <v>17</v>
      </c>
      <c r="B14" s="128">
        <f t="shared" si="0"/>
        <v>0.65494947252147018</v>
      </c>
      <c r="C14" s="126">
        <f>'FONDO GENERAL PUBLICAR'!K18</f>
        <v>17288930</v>
      </c>
      <c r="D14" s="266">
        <f t="shared" si="1"/>
        <v>0.74990872106935091</v>
      </c>
      <c r="E14" s="126">
        <f>'FFM PARA PUBLICAR'!H16</f>
        <v>6865816</v>
      </c>
      <c r="F14" s="128">
        <f t="shared" si="2"/>
        <v>0.65495084343633814</v>
      </c>
      <c r="G14" s="126">
        <f>'IEPS PP'!K18</f>
        <v>392966</v>
      </c>
      <c r="H14" s="129">
        <f t="shared" si="3"/>
        <v>0.65495019717352321</v>
      </c>
      <c r="I14" s="126">
        <f>+'ISAN PP'!K18</f>
        <v>258569</v>
      </c>
      <c r="J14" s="52">
        <f t="shared" si="4"/>
        <v>0.65493431862528551</v>
      </c>
      <c r="K14" s="14">
        <f>+'FONDO ISAN PP'!K18</f>
        <v>35196</v>
      </c>
      <c r="L14" s="278"/>
      <c r="M14" s="9"/>
    </row>
    <row r="15" spans="1:13" x14ac:dyDescent="0.25">
      <c r="A15" s="29" t="s">
        <v>18</v>
      </c>
      <c r="B15" s="128">
        <f t="shared" si="0"/>
        <v>19.368344873930202</v>
      </c>
      <c r="C15" s="126">
        <f>'FONDO GENERAL PUBLICAR'!K19</f>
        <v>511272965</v>
      </c>
      <c r="D15" s="266">
        <f t="shared" si="1"/>
        <v>18.733174147962274</v>
      </c>
      <c r="E15" s="126">
        <f>'FFM PARA PUBLICAR'!H17</f>
        <v>171512243</v>
      </c>
      <c r="F15" s="128">
        <f t="shared" si="2"/>
        <v>19.368345423694191</v>
      </c>
      <c r="G15" s="126">
        <f>'IEPS PP'!K19</f>
        <v>11620874</v>
      </c>
      <c r="H15" s="129">
        <f t="shared" si="3"/>
        <v>19.368345623142929</v>
      </c>
      <c r="I15" s="126">
        <f>+'ISAN PP'!K19</f>
        <v>7646465</v>
      </c>
      <c r="J15" s="52">
        <f t="shared" si="4"/>
        <v>19.368348265175829</v>
      </c>
      <c r="K15" s="14">
        <f>+'FONDO ISAN PP'!K19</f>
        <v>1040850</v>
      </c>
      <c r="L15" s="278"/>
      <c r="M15" s="9"/>
    </row>
    <row r="16" spans="1:13" x14ac:dyDescent="0.25">
      <c r="A16" s="29" t="s">
        <v>19</v>
      </c>
      <c r="B16" s="128">
        <f t="shared" si="0"/>
        <v>1.9502042957017656</v>
      </c>
      <c r="C16" s="126">
        <f>'FONDO GENERAL PUBLICAR'!K20</f>
        <v>51480224</v>
      </c>
      <c r="D16" s="266">
        <f t="shared" si="1"/>
        <v>2.0722355095509259</v>
      </c>
      <c r="E16" s="126">
        <f>'FFM PARA PUBLICAR'!H18</f>
        <v>18972426</v>
      </c>
      <c r="F16" s="128">
        <f t="shared" si="2"/>
        <v>1.9502056956919773</v>
      </c>
      <c r="G16" s="126">
        <f>'IEPS PP'!K20</f>
        <v>1170110</v>
      </c>
      <c r="H16" s="129">
        <f t="shared" si="3"/>
        <v>1.9502048991132923</v>
      </c>
      <c r="I16" s="126">
        <f>+'ISAN PP'!K20</f>
        <v>769925</v>
      </c>
      <c r="J16" s="52">
        <f t="shared" si="4"/>
        <v>1.9502141245938294</v>
      </c>
      <c r="K16" s="14">
        <f>+'FONDO ISAN PP'!K20</f>
        <v>104804</v>
      </c>
      <c r="L16" s="278"/>
      <c r="M16" s="9"/>
    </row>
    <row r="17" spans="1:13" x14ac:dyDescent="0.25">
      <c r="A17" s="29" t="s">
        <v>20</v>
      </c>
      <c r="B17" s="128">
        <f t="shared" si="0"/>
        <v>0.64781246804958559</v>
      </c>
      <c r="C17" s="126">
        <f>'FONDO GENERAL PUBLICAR'!K21</f>
        <v>17100532</v>
      </c>
      <c r="D17" s="266">
        <f t="shared" si="1"/>
        <v>0.73705726103336078</v>
      </c>
      <c r="E17" s="126">
        <f>'FFM PARA PUBLICAR'!H19</f>
        <v>6748154</v>
      </c>
      <c r="F17" s="128">
        <f t="shared" si="2"/>
        <v>0.64781242824917717</v>
      </c>
      <c r="G17" s="126">
        <f>'IEPS PP'!K21</f>
        <v>388683</v>
      </c>
      <c r="H17" s="129">
        <f t="shared" si="3"/>
        <v>0.64781225853573221</v>
      </c>
      <c r="I17" s="126">
        <f>+'ISAN PP'!K21</f>
        <v>255751</v>
      </c>
      <c r="J17" s="52">
        <f t="shared" si="4"/>
        <v>0.64780737681276468</v>
      </c>
      <c r="K17" s="14">
        <f>+'FONDO ISAN PP'!K21</f>
        <v>34813</v>
      </c>
      <c r="L17" s="278"/>
      <c r="M17" s="9"/>
    </row>
    <row r="18" spans="1:13" x14ac:dyDescent="0.25">
      <c r="A18" s="29" t="s">
        <v>21</v>
      </c>
      <c r="B18" s="128">
        <f t="shared" si="0"/>
        <v>0.4401345706328173</v>
      </c>
      <c r="C18" s="126">
        <f>'FONDO GENERAL PUBLICAR'!K22</f>
        <v>11618386</v>
      </c>
      <c r="D18" s="266">
        <f t="shared" si="1"/>
        <v>0.46067845505327021</v>
      </c>
      <c r="E18" s="126">
        <f>'FFM PARA PUBLICAR'!H20</f>
        <v>4217758</v>
      </c>
      <c r="F18" s="128">
        <f t="shared" si="2"/>
        <v>0.44013504688187088</v>
      </c>
      <c r="G18" s="126">
        <f>'IEPS PP'!K22</f>
        <v>264078</v>
      </c>
      <c r="H18" s="129">
        <f t="shared" si="3"/>
        <v>0.4401357322852536</v>
      </c>
      <c r="I18" s="126">
        <f>+'ISAN PP'!K22</f>
        <v>173762</v>
      </c>
      <c r="J18" s="52">
        <f t="shared" si="4"/>
        <v>0.44013982948186947</v>
      </c>
      <c r="K18" s="14">
        <f>+'FONDO ISAN PP'!K22</f>
        <v>23653</v>
      </c>
      <c r="L18" s="278"/>
      <c r="M18" s="9"/>
    </row>
    <row r="19" spans="1:13" x14ac:dyDescent="0.25">
      <c r="A19" s="29" t="s">
        <v>22</v>
      </c>
      <c r="B19" s="128">
        <f t="shared" si="0"/>
        <v>0.46396810000919297</v>
      </c>
      <c r="C19" s="126">
        <f>'FONDO GENERAL PUBLICAR'!K23</f>
        <v>12247528</v>
      </c>
      <c r="D19" s="266">
        <f t="shared" si="1"/>
        <v>0.50835310988430527</v>
      </c>
      <c r="E19" s="126">
        <f>'FFM PARA PUBLICAR'!H21</f>
        <v>4654245</v>
      </c>
      <c r="F19" s="128">
        <f t="shared" si="2"/>
        <v>0.46396865350722694</v>
      </c>
      <c r="G19" s="126">
        <f>'IEPS PP'!K23</f>
        <v>278378</v>
      </c>
      <c r="H19" s="129">
        <f t="shared" si="3"/>
        <v>0.46396854443677094</v>
      </c>
      <c r="I19" s="126">
        <f>+'ISAN PP'!K23</f>
        <v>183171</v>
      </c>
      <c r="J19" s="52">
        <f t="shared" si="4"/>
        <v>0.46395832953415855</v>
      </c>
      <c r="K19" s="14">
        <f>+'FONDO ISAN PP'!K23</f>
        <v>24933</v>
      </c>
      <c r="L19" s="278"/>
      <c r="M19" s="9"/>
    </row>
    <row r="20" spans="1:13" x14ac:dyDescent="0.25">
      <c r="A20" s="29" t="s">
        <v>23</v>
      </c>
      <c r="B20" s="128">
        <f t="shared" si="0"/>
        <v>8.4983076312135619</v>
      </c>
      <c r="C20" s="126">
        <f>'FONDO GENERAL PUBLICAR'!K24</f>
        <v>224332795</v>
      </c>
      <c r="D20" s="266">
        <f t="shared" si="1"/>
        <v>7.9968572149980419</v>
      </c>
      <c r="E20" s="126">
        <f>'FFM PARA PUBLICAR'!H22</f>
        <v>73215511</v>
      </c>
      <c r="F20" s="128">
        <f t="shared" si="2"/>
        <v>8.4983074472587283</v>
      </c>
      <c r="G20" s="126">
        <f>'IEPS PP'!K24</f>
        <v>5098926</v>
      </c>
      <c r="H20" s="129">
        <f t="shared" si="3"/>
        <v>8.4983086656930737</v>
      </c>
      <c r="I20" s="126">
        <f>+'ISAN PP'!K24</f>
        <v>3355063</v>
      </c>
      <c r="J20" s="52">
        <f t="shared" si="4"/>
        <v>8.4982919530314067</v>
      </c>
      <c r="K20" s="14">
        <f>+'FONDO ISAN PP'!K24</f>
        <v>456696</v>
      </c>
      <c r="L20" s="278"/>
      <c r="M20" s="9"/>
    </row>
    <row r="21" spans="1:13" x14ac:dyDescent="0.25">
      <c r="A21" s="29" t="s">
        <v>24</v>
      </c>
      <c r="B21" s="128">
        <f t="shared" si="0"/>
        <v>1.4571125897099069</v>
      </c>
      <c r="C21" s="126">
        <f>'FONDO GENERAL PUBLICAR'!K25</f>
        <v>38463910</v>
      </c>
      <c r="D21" s="266">
        <f t="shared" si="1"/>
        <v>1.5305697664147908</v>
      </c>
      <c r="E21" s="126">
        <f>'FFM PARA PUBLICAR'!H23</f>
        <v>14013186</v>
      </c>
      <c r="F21" s="128">
        <f t="shared" si="2"/>
        <v>1.4571117082142542</v>
      </c>
      <c r="G21" s="126">
        <f>'IEPS PP'!K25</f>
        <v>874257</v>
      </c>
      <c r="H21" s="129">
        <f t="shared" si="3"/>
        <v>1.4571146795456897</v>
      </c>
      <c r="I21" s="126">
        <f>+'ISAN PP'!K25</f>
        <v>575257</v>
      </c>
      <c r="J21" s="52">
        <f t="shared" si="4"/>
        <v>1.4571339571051145</v>
      </c>
      <c r="K21" s="14">
        <f>+'FONDO ISAN PP'!K25</f>
        <v>78306</v>
      </c>
      <c r="L21" s="278"/>
      <c r="M21" s="9"/>
    </row>
    <row r="22" spans="1:13" x14ac:dyDescent="0.25">
      <c r="A22" s="29" t="s">
        <v>25</v>
      </c>
      <c r="B22" s="128">
        <f t="shared" si="0"/>
        <v>2.543283844033537</v>
      </c>
      <c r="C22" s="126">
        <f>'FONDO GENERAL PUBLICAR'!K26</f>
        <v>67135952</v>
      </c>
      <c r="D22" s="266">
        <f t="shared" si="1"/>
        <v>2.2079565697849981</v>
      </c>
      <c r="E22" s="126">
        <f>'FFM PARA PUBLICAR'!H24</f>
        <v>20215025</v>
      </c>
      <c r="F22" s="128">
        <f t="shared" si="2"/>
        <v>2.5432824963059577</v>
      </c>
      <c r="G22" s="126">
        <f>'IEPS PP'!K26</f>
        <v>1525952</v>
      </c>
      <c r="H22" s="129">
        <f t="shared" si="3"/>
        <v>2.5432870511384671</v>
      </c>
      <c r="I22" s="126">
        <f>+'ISAN PP'!K26</f>
        <v>1004069</v>
      </c>
      <c r="J22" s="52">
        <f t="shared" si="4"/>
        <v>2.5432761676926612</v>
      </c>
      <c r="K22" s="14">
        <f>+'FONDO ISAN PP'!K26</f>
        <v>136675</v>
      </c>
      <c r="L22" s="278"/>
      <c r="M22" s="9"/>
    </row>
    <row r="23" spans="1:13" x14ac:dyDescent="0.25">
      <c r="A23" s="29" t="s">
        <v>26</v>
      </c>
      <c r="B23" s="128">
        <f t="shared" si="0"/>
        <v>0.7790761779251828</v>
      </c>
      <c r="C23" s="126">
        <f>'FONDO GENERAL PUBLICAR'!K27</f>
        <v>20565546</v>
      </c>
      <c r="D23" s="266">
        <f t="shared" si="1"/>
        <v>0.85164509561663981</v>
      </c>
      <c r="E23" s="126">
        <f>'FFM PARA PUBLICAR'!H25</f>
        <v>7797267</v>
      </c>
      <c r="F23" s="128">
        <f t="shared" si="2"/>
        <v>0.7790756000668807</v>
      </c>
      <c r="G23" s="126">
        <f>'IEPS PP'!K27</f>
        <v>467440</v>
      </c>
      <c r="H23" s="129">
        <f t="shared" si="3"/>
        <v>0.77907636644474809</v>
      </c>
      <c r="I23" s="126">
        <f>+'ISAN PP'!K27</f>
        <v>307573</v>
      </c>
      <c r="J23" s="52">
        <f t="shared" si="4"/>
        <v>0.77906964194467632</v>
      </c>
      <c r="K23" s="14">
        <f>+'FONDO ISAN PP'!K27</f>
        <v>41867</v>
      </c>
      <c r="L23" s="278"/>
      <c r="M23" s="9"/>
    </row>
    <row r="24" spans="1:13" x14ac:dyDescent="0.25">
      <c r="A24" s="29" t="s">
        <v>27</v>
      </c>
      <c r="B24" s="128">
        <f t="shared" si="0"/>
        <v>1.0696488756922271</v>
      </c>
      <c r="C24" s="126">
        <f>'FONDO GENERAL PUBLICAR'!K28</f>
        <v>28235895</v>
      </c>
      <c r="D24" s="266">
        <f t="shared" si="1"/>
        <v>1.1830420918432756</v>
      </c>
      <c r="E24" s="126">
        <f>'FFM PARA PUBLICAR'!H26</f>
        <v>10831384</v>
      </c>
      <c r="F24" s="128">
        <f t="shared" si="2"/>
        <v>1.06964893197442</v>
      </c>
      <c r="G24" s="126">
        <f>'IEPS PP'!K28</f>
        <v>641782</v>
      </c>
      <c r="H24" s="129">
        <f t="shared" si="3"/>
        <v>1.0696472077627743</v>
      </c>
      <c r="I24" s="126">
        <f>+'ISAN PP'!K28</f>
        <v>422288</v>
      </c>
      <c r="J24" s="52">
        <f t="shared" si="4"/>
        <v>1.0696367343794371</v>
      </c>
      <c r="K24" s="14">
        <f>+'FONDO ISAN PP'!K28</f>
        <v>57482</v>
      </c>
      <c r="L24" s="278"/>
      <c r="M24" s="9"/>
    </row>
    <row r="25" spans="1:13" x14ac:dyDescent="0.25">
      <c r="A25" s="29" t="s">
        <v>28</v>
      </c>
      <c r="B25" s="128">
        <f t="shared" si="0"/>
        <v>0.57451772250481226</v>
      </c>
      <c r="C25" s="126">
        <f>'FONDO GENERAL PUBLICAR'!K29</f>
        <v>15165745</v>
      </c>
      <c r="D25" s="266">
        <f t="shared" si="1"/>
        <v>0.69329521181339171</v>
      </c>
      <c r="E25" s="126">
        <f>'FFM PARA PUBLICAR'!H27</f>
        <v>6347489</v>
      </c>
      <c r="F25" s="128">
        <f t="shared" si="2"/>
        <v>0.5745149211044287</v>
      </c>
      <c r="G25" s="126">
        <f>'IEPS PP'!K29</f>
        <v>344705</v>
      </c>
      <c r="H25" s="129">
        <f t="shared" si="3"/>
        <v>0.57452047199049316</v>
      </c>
      <c r="I25" s="126">
        <f>+'ISAN PP'!K29</f>
        <v>226816</v>
      </c>
      <c r="J25" s="52">
        <f t="shared" si="4"/>
        <v>0.57452827274564411</v>
      </c>
      <c r="K25" s="14">
        <f>+'FONDO ISAN PP'!K29</f>
        <v>30875</v>
      </c>
      <c r="L25" s="278"/>
      <c r="M25" s="9"/>
    </row>
    <row r="26" spans="1:13" x14ac:dyDescent="0.25">
      <c r="A26" s="29" t="s">
        <v>29</v>
      </c>
      <c r="B26" s="128">
        <f t="shared" si="0"/>
        <v>0.67044439950643075</v>
      </c>
      <c r="C26" s="126">
        <f>'FONDO GENERAL PUBLICAR'!K30</f>
        <v>17697955</v>
      </c>
      <c r="D26" s="266">
        <f t="shared" si="1"/>
        <v>0.79878439793431144</v>
      </c>
      <c r="E26" s="126">
        <f>'FFM PARA PUBLICAR'!H28</f>
        <v>7313299</v>
      </c>
      <c r="F26" s="128">
        <f t="shared" si="2"/>
        <v>0.67044435442859751</v>
      </c>
      <c r="G26" s="126">
        <f>'IEPS PP'!K30</f>
        <v>402262</v>
      </c>
      <c r="H26" s="129">
        <f t="shared" si="3"/>
        <v>0.67044443799941666</v>
      </c>
      <c r="I26" s="126">
        <f>+'ISAN PP'!K30</f>
        <v>264686</v>
      </c>
      <c r="J26" s="52">
        <f t="shared" si="4"/>
        <v>0.67045356006560508</v>
      </c>
      <c r="K26" s="14">
        <f>+'FONDO ISAN PP'!K30</f>
        <v>36030</v>
      </c>
      <c r="L26" s="278"/>
      <c r="M26" s="9"/>
    </row>
    <row r="27" spans="1:13" x14ac:dyDescent="0.25">
      <c r="A27" s="29" t="s">
        <v>30</v>
      </c>
      <c r="B27" s="128">
        <f t="shared" si="0"/>
        <v>0.46905861112350394</v>
      </c>
      <c r="C27" s="126">
        <f>'FONDO GENERAL PUBLICAR'!K31</f>
        <v>12381904</v>
      </c>
      <c r="D27" s="266">
        <f t="shared" si="1"/>
        <v>0.48268809038032895</v>
      </c>
      <c r="E27" s="126">
        <f>'FFM PARA PUBLICAR'!H29</f>
        <v>4419268</v>
      </c>
      <c r="F27" s="128">
        <f t="shared" si="2"/>
        <v>0.46905871187322945</v>
      </c>
      <c r="G27" s="126">
        <f>'IEPS PP'!K31</f>
        <v>281432</v>
      </c>
      <c r="H27" s="129">
        <f t="shared" si="3"/>
        <v>0.46905730196811307</v>
      </c>
      <c r="I27" s="126">
        <f>+'ISAN PP'!K31</f>
        <v>185180</v>
      </c>
      <c r="J27" s="52">
        <f t="shared" si="4"/>
        <v>0.46907558540476751</v>
      </c>
      <c r="K27" s="14">
        <f>+'FONDO ISAN PP'!K31</f>
        <v>25208</v>
      </c>
      <c r="L27" s="278"/>
      <c r="M27" s="9"/>
    </row>
    <row r="28" spans="1:13" x14ac:dyDescent="0.25">
      <c r="A28" s="29" t="s">
        <v>31</v>
      </c>
      <c r="B28" s="128">
        <f t="shared" si="0"/>
        <v>0.76790323792093784</v>
      </c>
      <c r="C28" s="126">
        <f>'FONDO GENERAL PUBLICAR'!K32</f>
        <v>20270610</v>
      </c>
      <c r="D28" s="266">
        <f t="shared" si="1"/>
        <v>0.87170268785618321</v>
      </c>
      <c r="E28" s="126">
        <f>'FFM PARA PUBLICAR'!H30</f>
        <v>7980905</v>
      </c>
      <c r="F28" s="128">
        <f t="shared" si="2"/>
        <v>0.7679021386111895</v>
      </c>
      <c r="G28" s="126">
        <f>'IEPS PP'!K32</f>
        <v>460736</v>
      </c>
      <c r="H28" s="129">
        <f t="shared" si="3"/>
        <v>0.76790592308326522</v>
      </c>
      <c r="I28" s="126">
        <f>+'ISAN PP'!K32</f>
        <v>303163</v>
      </c>
      <c r="J28" s="52">
        <f t="shared" si="4"/>
        <v>0.76790472004516586</v>
      </c>
      <c r="K28" s="14">
        <f>+'FONDO ISAN PP'!K32</f>
        <v>41267</v>
      </c>
      <c r="L28" s="278"/>
      <c r="M28" s="9"/>
    </row>
    <row r="29" spans="1:13" x14ac:dyDescent="0.25">
      <c r="A29" s="29" t="s">
        <v>32</v>
      </c>
      <c r="B29" s="128">
        <f t="shared" si="0"/>
        <v>0.70043722155087751</v>
      </c>
      <c r="C29" s="126">
        <f>'FONDO GENERAL PUBLICAR'!K33</f>
        <v>18489686</v>
      </c>
      <c r="D29" s="266">
        <f t="shared" si="1"/>
        <v>0.75506450900036426</v>
      </c>
      <c r="E29" s="126">
        <f>'FFM PARA PUBLICAR'!H31</f>
        <v>6913020</v>
      </c>
      <c r="F29" s="128">
        <f t="shared" si="2"/>
        <v>0.70043469831787408</v>
      </c>
      <c r="G29" s="126">
        <f>'IEPS PP'!K33</f>
        <v>420256</v>
      </c>
      <c r="H29" s="129">
        <f t="shared" si="3"/>
        <v>0.70043492539169694</v>
      </c>
      <c r="I29" s="126">
        <f>+'ISAN PP'!K33</f>
        <v>276526</v>
      </c>
      <c r="J29" s="52">
        <f t="shared" si="4"/>
        <v>0.70043137536579081</v>
      </c>
      <c r="K29" s="14">
        <f>+'FONDO ISAN PP'!K33</f>
        <v>37641</v>
      </c>
      <c r="L29" s="278"/>
      <c r="M29" s="9"/>
    </row>
    <row r="30" spans="1:13" x14ac:dyDescent="0.25">
      <c r="A30" s="29" t="s">
        <v>33</v>
      </c>
      <c r="B30" s="128">
        <f t="shared" si="0"/>
        <v>1.3918979357522083</v>
      </c>
      <c r="C30" s="126">
        <f>'FONDO GENERAL PUBLICAR'!K34</f>
        <v>36742416</v>
      </c>
      <c r="D30" s="266">
        <f t="shared" si="1"/>
        <v>1.5565915099968683</v>
      </c>
      <c r="E30" s="126">
        <f>'FFM PARA PUBLICAR'!H32</f>
        <v>14251429</v>
      </c>
      <c r="F30" s="128">
        <f t="shared" si="2"/>
        <v>1.3918992937785688</v>
      </c>
      <c r="G30" s="126">
        <f>'IEPS PP'!K34</f>
        <v>835130</v>
      </c>
      <c r="H30" s="129">
        <f t="shared" si="3"/>
        <v>1.3918980343692506</v>
      </c>
      <c r="I30" s="126">
        <f>+'ISAN PP'!K34</f>
        <v>549510</v>
      </c>
      <c r="J30" s="52">
        <f t="shared" si="4"/>
        <v>1.3918935968056414</v>
      </c>
      <c r="K30" s="14">
        <f>+'FONDO ISAN PP'!K34</f>
        <v>74800</v>
      </c>
      <c r="L30" s="278"/>
      <c r="M30" s="9"/>
    </row>
    <row r="31" spans="1:13" x14ac:dyDescent="0.25">
      <c r="A31" s="29" t="s">
        <v>34</v>
      </c>
      <c r="B31" s="128">
        <f t="shared" si="0"/>
        <v>2.6994610780863515</v>
      </c>
      <c r="C31" s="126">
        <f>'FONDO GENERAL PUBLICAR'!K35</f>
        <v>71258617</v>
      </c>
      <c r="D31" s="266">
        <f t="shared" si="1"/>
        <v>2.8580287505429736</v>
      </c>
      <c r="E31" s="126">
        <f>'FFM PARA PUBLICAR'!H33</f>
        <v>26166784</v>
      </c>
      <c r="F31" s="128">
        <f t="shared" si="2"/>
        <v>2.6994592871331591</v>
      </c>
      <c r="G31" s="126">
        <f>'IEPS PP'!K35</f>
        <v>1619657</v>
      </c>
      <c r="H31" s="129">
        <f t="shared" si="3"/>
        <v>2.6994604878494832</v>
      </c>
      <c r="I31" s="126">
        <f>+'ISAN PP'!K35</f>
        <v>1065725</v>
      </c>
      <c r="J31" s="52">
        <f t="shared" si="4"/>
        <v>2.6994548168636467</v>
      </c>
      <c r="K31" s="14">
        <f>+'FONDO ISAN PP'!K35</f>
        <v>145068</v>
      </c>
      <c r="L31" s="278"/>
      <c r="M31" s="9"/>
    </row>
    <row r="32" spans="1:13" x14ac:dyDescent="0.25">
      <c r="A32" s="29" t="s">
        <v>35</v>
      </c>
      <c r="B32" s="128">
        <f t="shared" si="0"/>
        <v>0.77645133104330288</v>
      </c>
      <c r="C32" s="126">
        <f>'FONDO GENERAL PUBLICAR'!K36</f>
        <v>20496257</v>
      </c>
      <c r="D32" s="266">
        <f t="shared" si="1"/>
        <v>0.8567658227916608</v>
      </c>
      <c r="E32" s="126">
        <f>'FFM PARA PUBLICAR'!H34</f>
        <v>7844150</v>
      </c>
      <c r="F32" s="128">
        <f t="shared" si="2"/>
        <v>0.77645223665231355</v>
      </c>
      <c r="G32" s="126">
        <f>'IEPS PP'!K36</f>
        <v>465866</v>
      </c>
      <c r="H32" s="129">
        <f t="shared" si="3"/>
        <v>0.77645219879792349</v>
      </c>
      <c r="I32" s="126">
        <f>+'ISAN PP'!K36</f>
        <v>306537</v>
      </c>
      <c r="J32" s="52">
        <f t="shared" si="4"/>
        <v>0.77646449350145719</v>
      </c>
      <c r="K32" s="14">
        <f>+'FONDO ISAN PP'!K36</f>
        <v>41727</v>
      </c>
      <c r="L32" s="278"/>
      <c r="M32" s="9"/>
    </row>
    <row r="33" spans="1:13" x14ac:dyDescent="0.25">
      <c r="A33" s="29" t="s">
        <v>36</v>
      </c>
      <c r="B33" s="128">
        <f t="shared" si="0"/>
        <v>0.41821661237781926</v>
      </c>
      <c r="C33" s="126">
        <f>'FONDO GENERAL PUBLICAR'!K37</f>
        <v>11039810</v>
      </c>
      <c r="D33" s="266">
        <f t="shared" si="1"/>
        <v>0.44045167555194514</v>
      </c>
      <c r="E33" s="126">
        <f>'FFM PARA PUBLICAR'!H35</f>
        <v>4032571</v>
      </c>
      <c r="F33" s="128">
        <f t="shared" si="2"/>
        <v>0.41821646221543335</v>
      </c>
      <c r="G33" s="126">
        <f>'IEPS PP'!K37</f>
        <v>250927</v>
      </c>
      <c r="H33" s="129">
        <f t="shared" si="3"/>
        <v>0.41821532030106501</v>
      </c>
      <c r="I33" s="126">
        <f>+'ISAN PP'!K37</f>
        <v>165108</v>
      </c>
      <c r="J33" s="52">
        <f t="shared" si="4"/>
        <v>0.41821936615249716</v>
      </c>
      <c r="K33" s="14">
        <f>+'FONDO ISAN PP'!K37</f>
        <v>22475</v>
      </c>
      <c r="L33" s="278"/>
      <c r="M33" s="9"/>
    </row>
    <row r="34" spans="1:13" x14ac:dyDescent="0.25">
      <c r="A34" s="29" t="s">
        <v>37</v>
      </c>
      <c r="B34" s="128">
        <f t="shared" si="0"/>
        <v>0.98897255566489772</v>
      </c>
      <c r="C34" s="126">
        <f>'FONDO GENERAL PUBLICAR'!K38</f>
        <v>26106254</v>
      </c>
      <c r="D34" s="266">
        <f t="shared" si="1"/>
        <v>1.2521897667546726</v>
      </c>
      <c r="E34" s="126">
        <f>'FFM PARA PUBLICAR'!H36</f>
        <v>11464468</v>
      </c>
      <c r="F34" s="128">
        <f t="shared" si="2"/>
        <v>0.98897467357625701</v>
      </c>
      <c r="G34" s="126">
        <f>'IEPS PP'!K38</f>
        <v>593378</v>
      </c>
      <c r="H34" s="129">
        <f t="shared" si="3"/>
        <v>0.98897431646575285</v>
      </c>
      <c r="I34" s="126">
        <f>+'ISAN PP'!K38</f>
        <v>390439</v>
      </c>
      <c r="J34" s="52">
        <f t="shared" si="4"/>
        <v>0.98897017365547368</v>
      </c>
      <c r="K34" s="14">
        <f>+'FONDO ISAN PP'!K38</f>
        <v>53147</v>
      </c>
      <c r="L34" s="278"/>
      <c r="M34" s="9"/>
    </row>
    <row r="35" spans="1:13" x14ac:dyDescent="0.25">
      <c r="A35" s="29" t="s">
        <v>38</v>
      </c>
      <c r="B35" s="128">
        <f t="shared" si="0"/>
        <v>0.47870401139102253</v>
      </c>
      <c r="C35" s="126">
        <f>'FONDO GENERAL PUBLICAR'!K39</f>
        <v>12636517</v>
      </c>
      <c r="D35" s="266">
        <f t="shared" si="1"/>
        <v>0.53041484483942714</v>
      </c>
      <c r="E35" s="126">
        <f>'FFM PARA PUBLICAR'!H37</f>
        <v>4856232</v>
      </c>
      <c r="F35" s="128">
        <f t="shared" si="2"/>
        <v>0.4787021557847197</v>
      </c>
      <c r="G35" s="126">
        <f>'IEPS PP'!K39</f>
        <v>287218</v>
      </c>
      <c r="H35" s="129">
        <f t="shared" si="3"/>
        <v>0.47870289115644105</v>
      </c>
      <c r="I35" s="126">
        <f>+'ISAN PP'!K39</f>
        <v>188988</v>
      </c>
      <c r="J35" s="52">
        <f t="shared" si="4"/>
        <v>0.47871463464467817</v>
      </c>
      <c r="K35" s="14">
        <f>+'FONDO ISAN PP'!K39</f>
        <v>25726</v>
      </c>
      <c r="L35" s="278"/>
      <c r="M35" s="9"/>
    </row>
    <row r="36" spans="1:13" x14ac:dyDescent="0.25">
      <c r="A36" s="29" t="s">
        <v>39</v>
      </c>
      <c r="B36" s="128">
        <f t="shared" si="0"/>
        <v>0.74051757158814424</v>
      </c>
      <c r="C36" s="126">
        <f>'FONDO GENERAL PUBLICAR'!K40</f>
        <v>19547701</v>
      </c>
      <c r="D36" s="266">
        <f t="shared" si="1"/>
        <v>0.84180896981951669</v>
      </c>
      <c r="E36" s="126">
        <f>'FFM PARA PUBLICAR'!H38</f>
        <v>7707212</v>
      </c>
      <c r="F36" s="128">
        <f t="shared" si="2"/>
        <v>0.74051682459292201</v>
      </c>
      <c r="G36" s="126">
        <f>'IEPS PP'!K40</f>
        <v>444305</v>
      </c>
      <c r="H36" s="129">
        <f t="shared" si="3"/>
        <v>0.74051933949497695</v>
      </c>
      <c r="I36" s="126">
        <f>+'ISAN PP'!K40</f>
        <v>292351</v>
      </c>
      <c r="J36" s="52">
        <f t="shared" si="4"/>
        <v>0.74053205318819926</v>
      </c>
      <c r="K36" s="14">
        <f>+'FONDO ISAN PP'!K40</f>
        <v>39796</v>
      </c>
      <c r="L36" s="278"/>
      <c r="M36" s="9"/>
    </row>
    <row r="37" spans="1:13" x14ac:dyDescent="0.25">
      <c r="A37" s="29" t="s">
        <v>40</v>
      </c>
      <c r="B37" s="128">
        <f t="shared" si="0"/>
        <v>0.4055987545688915</v>
      </c>
      <c r="C37" s="126">
        <f>'FONDO GENERAL PUBLICAR'!K41</f>
        <v>10706732</v>
      </c>
      <c r="D37" s="266">
        <f t="shared" si="1"/>
        <v>0.38613328051923773</v>
      </c>
      <c r="E37" s="126">
        <f>'FFM PARA PUBLICAR'!H39</f>
        <v>3535257</v>
      </c>
      <c r="F37" s="128">
        <f t="shared" si="2"/>
        <v>0.4055979841902187</v>
      </c>
      <c r="G37" s="126">
        <f>'IEPS PP'!K41</f>
        <v>243356</v>
      </c>
      <c r="H37" s="129">
        <f t="shared" si="3"/>
        <v>0.40559854515740384</v>
      </c>
      <c r="I37" s="126">
        <f>+'ISAN PP'!K41</f>
        <v>160127</v>
      </c>
      <c r="J37" s="52">
        <f t="shared" si="4"/>
        <v>0.40560300440605029</v>
      </c>
      <c r="K37" s="14">
        <f>+'FONDO ISAN PP'!K41</f>
        <v>21797</v>
      </c>
      <c r="L37" s="278"/>
      <c r="M37" s="9"/>
    </row>
    <row r="38" spans="1:13" x14ac:dyDescent="0.25">
      <c r="A38" s="29" t="s">
        <v>41</v>
      </c>
      <c r="B38" s="128">
        <f t="shared" si="0"/>
        <v>0.39917087432714315</v>
      </c>
      <c r="C38" s="126">
        <f>'FONDO GENERAL PUBLICAR'!K42</f>
        <v>10537053</v>
      </c>
      <c r="D38" s="266">
        <f t="shared" si="1"/>
        <v>0.37893446629279182</v>
      </c>
      <c r="E38" s="126">
        <f>'FFM PARA PUBLICAR'!H40</f>
        <v>3469348</v>
      </c>
      <c r="F38" s="128">
        <f t="shared" si="2"/>
        <v>0.39916957714448453</v>
      </c>
      <c r="G38" s="126">
        <f>'IEPS PP'!K42</f>
        <v>239499</v>
      </c>
      <c r="H38" s="129">
        <f t="shared" si="3"/>
        <v>0.39916984101875452</v>
      </c>
      <c r="I38" s="126">
        <f>+'ISAN PP'!K42</f>
        <v>157589</v>
      </c>
      <c r="J38" s="52">
        <f t="shared" si="4"/>
        <v>0.39916456611066592</v>
      </c>
      <c r="K38" s="14">
        <f>+'FONDO ISAN PP'!K42</f>
        <v>21451</v>
      </c>
      <c r="L38" s="278"/>
      <c r="M38" s="9"/>
    </row>
    <row r="39" spans="1:13" x14ac:dyDescent="0.25">
      <c r="A39" s="29" t="s">
        <v>42</v>
      </c>
      <c r="B39" s="128">
        <f t="shared" si="0"/>
        <v>0.52695146932802084</v>
      </c>
      <c r="C39" s="126">
        <f>'FONDO GENERAL PUBLICAR'!K43</f>
        <v>13910122</v>
      </c>
      <c r="D39" s="266">
        <f t="shared" si="1"/>
        <v>0.57143243419704204</v>
      </c>
      <c r="E39" s="126">
        <f>'FFM PARA PUBLICAR'!H41</f>
        <v>5231770</v>
      </c>
      <c r="F39" s="128">
        <f t="shared" si="2"/>
        <v>0.52695104237195256</v>
      </c>
      <c r="G39" s="126">
        <f>'IEPS PP'!K43</f>
        <v>316167</v>
      </c>
      <c r="H39" s="129">
        <f t="shared" si="3"/>
        <v>0.52695110094091346</v>
      </c>
      <c r="I39" s="126">
        <f>+'ISAN PP'!K43</f>
        <v>208036</v>
      </c>
      <c r="J39" s="52">
        <f t="shared" si="4"/>
        <v>0.52694709725056355</v>
      </c>
      <c r="K39" s="14">
        <f>+'FONDO ISAN PP'!K43</f>
        <v>28318</v>
      </c>
      <c r="L39" s="278"/>
      <c r="M39" s="9"/>
    </row>
    <row r="40" spans="1:13" x14ac:dyDescent="0.25">
      <c r="A40" s="29" t="s">
        <v>43</v>
      </c>
      <c r="B40" s="128">
        <f t="shared" si="0"/>
        <v>2.5927770709917453</v>
      </c>
      <c r="C40" s="126">
        <f>'FONDO GENERAL PUBLICAR'!K44</f>
        <v>68442442</v>
      </c>
      <c r="D40" s="266">
        <f t="shared" si="1"/>
        <v>2.7433419594334358</v>
      </c>
      <c r="E40" s="126">
        <f>'FFM PARA PUBLICAR'!H42</f>
        <v>25116765</v>
      </c>
      <c r="F40" s="128">
        <f t="shared" si="2"/>
        <v>2.592776397169354</v>
      </c>
      <c r="G40" s="126">
        <f>'IEPS PP'!K44</f>
        <v>1555648</v>
      </c>
      <c r="H40" s="129">
        <f t="shared" si="3"/>
        <v>2.5927764212964379</v>
      </c>
      <c r="I40" s="126">
        <f>+'ISAN PP'!K44</f>
        <v>1023607</v>
      </c>
      <c r="J40" s="52">
        <f t="shared" si="4"/>
        <v>2.5927739881138239</v>
      </c>
      <c r="K40" s="14">
        <f>+'FONDO ISAN PP'!K44</f>
        <v>139335</v>
      </c>
      <c r="L40" s="278"/>
      <c r="M40" s="9"/>
    </row>
    <row r="41" spans="1:13" x14ac:dyDescent="0.25">
      <c r="A41" s="29" t="s">
        <v>44</v>
      </c>
      <c r="B41" s="128">
        <f t="shared" si="0"/>
        <v>0.53319399004959933</v>
      </c>
      <c r="C41" s="126">
        <f>'FONDO GENERAL PUBLICAR'!K45</f>
        <v>14074908</v>
      </c>
      <c r="D41" s="266">
        <f t="shared" si="1"/>
        <v>0.57196752031419384</v>
      </c>
      <c r="E41" s="126">
        <f>'FFM PARA PUBLICAR'!H43</f>
        <v>5236669</v>
      </c>
      <c r="F41" s="128">
        <f t="shared" si="2"/>
        <v>0.53319278061055098</v>
      </c>
      <c r="G41" s="126">
        <f>'IEPS PP'!K45</f>
        <v>319912</v>
      </c>
      <c r="H41" s="129">
        <f t="shared" si="3"/>
        <v>0.53319489751371507</v>
      </c>
      <c r="I41" s="126">
        <f>+'ISAN PP'!K45</f>
        <v>210501</v>
      </c>
      <c r="J41" s="52">
        <f t="shared" si="4"/>
        <v>0.53319945351428943</v>
      </c>
      <c r="K41" s="14">
        <f>+'FONDO ISAN PP'!K45</f>
        <v>28654</v>
      </c>
      <c r="L41" s="278"/>
      <c r="M41" s="9"/>
    </row>
    <row r="42" spans="1:13" x14ac:dyDescent="0.25">
      <c r="A42" s="29" t="s">
        <v>45</v>
      </c>
      <c r="B42" s="128">
        <f t="shared" si="0"/>
        <v>1.4271857591398391</v>
      </c>
      <c r="C42" s="126">
        <f>'FONDO GENERAL PUBLICAR'!K46</f>
        <v>37673921</v>
      </c>
      <c r="D42" s="266">
        <f t="shared" si="1"/>
        <v>1.6311010776572141</v>
      </c>
      <c r="E42" s="126">
        <f>'FFM PARA PUBLICAR'!H44</f>
        <v>14933604</v>
      </c>
      <c r="F42" s="128">
        <f t="shared" si="2"/>
        <v>1.4271863650703196</v>
      </c>
      <c r="G42" s="126">
        <f>'IEPS PP'!K46</f>
        <v>856302</v>
      </c>
      <c r="H42" s="129">
        <f t="shared" si="3"/>
        <v>1.4271849836819073</v>
      </c>
      <c r="I42" s="126">
        <f>+'ISAN PP'!K46</f>
        <v>563441</v>
      </c>
      <c r="J42" s="52">
        <f t="shared" si="4"/>
        <v>1.4271747500080945</v>
      </c>
      <c r="K42" s="14">
        <f>+'FONDO ISAN PP'!K46</f>
        <v>76696</v>
      </c>
      <c r="L42" s="278"/>
      <c r="M42" s="9"/>
    </row>
    <row r="43" spans="1:13" x14ac:dyDescent="0.25">
      <c r="A43" s="29" t="s">
        <v>46</v>
      </c>
      <c r="B43" s="128">
        <f t="shared" si="0"/>
        <v>0.71158118137263127</v>
      </c>
      <c r="C43" s="126">
        <f>'FONDO GENERAL PUBLICAR'!K47</f>
        <v>18783857</v>
      </c>
      <c r="D43" s="266">
        <f t="shared" si="1"/>
        <v>0.82955856691818375</v>
      </c>
      <c r="E43" s="126">
        <f>'FFM PARA PUBLICAR'!H45</f>
        <v>7595053</v>
      </c>
      <c r="F43" s="128">
        <f t="shared" si="2"/>
        <v>0.71158149280111749</v>
      </c>
      <c r="G43" s="126">
        <f>'IEPS PP'!K47</f>
        <v>426944</v>
      </c>
      <c r="H43" s="129">
        <f t="shared" si="3"/>
        <v>0.71158257192999297</v>
      </c>
      <c r="I43" s="126">
        <f>+'ISAN PP'!K47</f>
        <v>280927</v>
      </c>
      <c r="J43" s="52">
        <f t="shared" si="4"/>
        <v>0.71159629726530127</v>
      </c>
      <c r="K43" s="14">
        <f>+'FONDO ISAN PP'!K47</f>
        <v>38241</v>
      </c>
      <c r="L43" s="278"/>
      <c r="M43" s="9"/>
    </row>
    <row r="44" spans="1:13" x14ac:dyDescent="0.25">
      <c r="A44" s="29" t="s">
        <v>47</v>
      </c>
      <c r="B44" s="128">
        <f t="shared" si="0"/>
        <v>1.1733003055727265</v>
      </c>
      <c r="C44" s="126">
        <f>'FONDO GENERAL PUBLICAR'!K48</f>
        <v>30972018</v>
      </c>
      <c r="D44" s="266">
        <f t="shared" si="1"/>
        <v>1.3332665089159104</v>
      </c>
      <c r="E44" s="126">
        <f>'FFM PARA PUBLICAR'!H46</f>
        <v>12206769</v>
      </c>
      <c r="F44" s="128">
        <f t="shared" si="2"/>
        <v>1.1733001205080484</v>
      </c>
      <c r="G44" s="126">
        <f>'IEPS PP'!K48</f>
        <v>703972</v>
      </c>
      <c r="H44" s="129">
        <f t="shared" si="3"/>
        <v>1.1732992968319886</v>
      </c>
      <c r="I44" s="126">
        <f>+'ISAN PP'!K48</f>
        <v>463209</v>
      </c>
      <c r="J44" s="52">
        <f t="shared" si="4"/>
        <v>1.173284426013226</v>
      </c>
      <c r="K44" s="14">
        <f>+'FONDO ISAN PP'!K48</f>
        <v>63052</v>
      </c>
      <c r="L44" s="278"/>
      <c r="M44" s="9"/>
    </row>
    <row r="45" spans="1:13" x14ac:dyDescent="0.25">
      <c r="A45" s="29" t="s">
        <v>48</v>
      </c>
      <c r="B45" s="128">
        <f t="shared" si="0"/>
        <v>0.62522860960134363</v>
      </c>
      <c r="C45" s="126">
        <f>'FONDO GENERAL PUBLICAR'!K49</f>
        <v>16504378</v>
      </c>
      <c r="D45" s="266">
        <f t="shared" si="1"/>
        <v>0.65572515423813638</v>
      </c>
      <c r="E45" s="126">
        <f>'FFM PARA PUBLICAR'!H47</f>
        <v>6003515</v>
      </c>
      <c r="F45" s="128">
        <f t="shared" si="2"/>
        <v>0.62522716927154098</v>
      </c>
      <c r="G45" s="126">
        <f>'IEPS PP'!K49</f>
        <v>375132</v>
      </c>
      <c r="H45" s="129">
        <f t="shared" si="3"/>
        <v>0.62523073867912926</v>
      </c>
      <c r="I45" s="126">
        <f>+'ISAN PP'!K49</f>
        <v>246836</v>
      </c>
      <c r="J45" s="52">
        <f t="shared" si="4"/>
        <v>0.62521701816942177</v>
      </c>
      <c r="K45" s="14">
        <f>+'FONDO ISAN PP'!K49</f>
        <v>33599</v>
      </c>
      <c r="L45" s="278"/>
      <c r="M45" s="9"/>
    </row>
    <row r="46" spans="1:13" x14ac:dyDescent="0.25">
      <c r="A46" s="29" t="s">
        <v>49</v>
      </c>
      <c r="B46" s="128">
        <f t="shared" si="0"/>
        <v>1.2827539089313031</v>
      </c>
      <c r="C46" s="126">
        <f>'FONDO GENERAL PUBLICAR'!K50</f>
        <v>33861303</v>
      </c>
      <c r="D46" s="266">
        <f t="shared" si="1"/>
        <v>1.3402701406783126</v>
      </c>
      <c r="E46" s="126">
        <f>'FFM PARA PUBLICAR'!H48</f>
        <v>12270891</v>
      </c>
      <c r="F46" s="128">
        <f t="shared" si="2"/>
        <v>1.2827530422348843</v>
      </c>
      <c r="G46" s="126">
        <f>'IEPS PP'!K50</f>
        <v>769643</v>
      </c>
      <c r="H46" s="129">
        <f t="shared" si="3"/>
        <v>1.2827519109120413</v>
      </c>
      <c r="I46" s="126">
        <f>+'ISAN PP'!K50</f>
        <v>506420</v>
      </c>
      <c r="J46" s="52">
        <f t="shared" si="4"/>
        <v>1.2827564852379263</v>
      </c>
      <c r="K46" s="14">
        <f>+'FONDO ISAN PP'!K50</f>
        <v>68935</v>
      </c>
      <c r="L46" s="278"/>
      <c r="M46" s="9"/>
    </row>
    <row r="47" spans="1:13" ht="15.75" thickBot="1" x14ac:dyDescent="0.3">
      <c r="A47" s="191" t="s">
        <v>50</v>
      </c>
      <c r="B47" s="128">
        <f t="shared" si="0"/>
        <v>1.5093758675231834</v>
      </c>
      <c r="C47" s="126">
        <f>'FONDO GENERAL PUBLICAR'!K51</f>
        <v>39843522</v>
      </c>
      <c r="D47" s="266">
        <f t="shared" si="1"/>
        <v>1.6620846281651895</v>
      </c>
      <c r="E47" s="126">
        <f>'FFM PARA PUBLICAR'!H49</f>
        <v>15217275</v>
      </c>
      <c r="F47" s="128">
        <f t="shared" si="2"/>
        <v>1.5093756408406818</v>
      </c>
      <c r="G47" s="126">
        <f>'IEPS PP'!K51</f>
        <v>905615</v>
      </c>
      <c r="H47" s="129">
        <f t="shared" si="3"/>
        <v>1.5093751302110212</v>
      </c>
      <c r="I47" s="126">
        <f>+'ISAN PP'!K51</f>
        <v>595889</v>
      </c>
      <c r="J47" s="52">
        <f t="shared" si="4"/>
        <v>1.5093671833916575</v>
      </c>
      <c r="K47" s="14">
        <f>+'FONDO ISAN PP'!K51</f>
        <v>81113</v>
      </c>
      <c r="L47" s="278"/>
      <c r="M47" s="9"/>
    </row>
    <row r="48" spans="1:13" ht="16.5" thickTop="1" thickBot="1" x14ac:dyDescent="0.3">
      <c r="A48" s="192" t="s">
        <v>51</v>
      </c>
      <c r="B48" s="130">
        <f t="shared" ref="B48:I48" si="5">SUM(B9:B47)</f>
        <v>99.999999999999986</v>
      </c>
      <c r="C48" s="127">
        <f t="shared" si="5"/>
        <v>2639734930</v>
      </c>
      <c r="D48" s="131">
        <f t="shared" si="5"/>
        <v>99.999999999999986</v>
      </c>
      <c r="E48" s="127">
        <f t="shared" si="5"/>
        <v>915553561</v>
      </c>
      <c r="F48" s="131">
        <f t="shared" si="5"/>
        <v>100</v>
      </c>
      <c r="G48" s="127">
        <f t="shared" si="5"/>
        <v>59999312</v>
      </c>
      <c r="H48" s="131">
        <f t="shared" si="5"/>
        <v>100.00000000000001</v>
      </c>
      <c r="I48" s="127">
        <f t="shared" si="5"/>
        <v>39479185</v>
      </c>
      <c r="J48" s="95">
        <f t="shared" ref="J48:K48" si="6">SUM(J9:J47)</f>
        <v>100.00000000000003</v>
      </c>
      <c r="K48" s="55">
        <f t="shared" si="6"/>
        <v>5373974</v>
      </c>
      <c r="L48" s="278"/>
      <c r="M48" s="279"/>
    </row>
    <row r="49" spans="1:15" ht="16.5" thickTop="1" thickBot="1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1:15" ht="15.75" thickTop="1" x14ac:dyDescent="0.25">
      <c r="A50" s="281" t="s">
        <v>0</v>
      </c>
      <c r="B50" s="282"/>
      <c r="C50" s="282"/>
      <c r="D50" s="282"/>
      <c r="E50" s="282"/>
      <c r="F50" s="282"/>
      <c r="G50" s="282"/>
      <c r="H50" s="282"/>
      <c r="I50" s="282"/>
      <c r="J50" s="282"/>
      <c r="K50" s="282"/>
      <c r="L50" s="282"/>
      <c r="M50" s="283"/>
    </row>
    <row r="51" spans="1:15" x14ac:dyDescent="0.25">
      <c r="A51" s="284" t="s">
        <v>1</v>
      </c>
      <c r="B51" s="285"/>
      <c r="C51" s="285"/>
      <c r="D51" s="285"/>
      <c r="E51" s="285"/>
      <c r="F51" s="285"/>
      <c r="G51" s="285"/>
      <c r="H51" s="285"/>
      <c r="I51" s="285"/>
      <c r="J51" s="285"/>
      <c r="K51" s="285"/>
      <c r="L51" s="285"/>
      <c r="M51" s="286"/>
    </row>
    <row r="52" spans="1:15" x14ac:dyDescent="0.25">
      <c r="A52" s="284" t="s">
        <v>2</v>
      </c>
      <c r="B52" s="285"/>
      <c r="C52" s="285"/>
      <c r="D52" s="285"/>
      <c r="E52" s="285"/>
      <c r="F52" s="285"/>
      <c r="G52" s="285"/>
      <c r="H52" s="285"/>
      <c r="I52" s="285"/>
      <c r="J52" s="285"/>
      <c r="K52" s="285"/>
      <c r="L52" s="285"/>
      <c r="M52" s="286"/>
      <c r="N52" s="280"/>
    </row>
    <row r="53" spans="1:15" ht="15.75" customHeight="1" thickBot="1" x14ac:dyDescent="0.3">
      <c r="A53" s="293" t="s">
        <v>264</v>
      </c>
      <c r="B53" s="294"/>
      <c r="C53" s="294"/>
      <c r="D53" s="294"/>
      <c r="E53" s="294"/>
      <c r="F53" s="294"/>
      <c r="G53" s="294"/>
      <c r="H53" s="294"/>
      <c r="I53" s="294"/>
      <c r="J53" s="294"/>
      <c r="K53" s="294"/>
      <c r="L53" s="294"/>
      <c r="M53" s="295"/>
    </row>
    <row r="54" spans="1:15" ht="16.5" thickTop="1" thickBot="1" x14ac:dyDescent="0.3">
      <c r="A54" s="226"/>
      <c r="B54" s="226"/>
      <c r="C54" s="226"/>
      <c r="D54" s="226"/>
      <c r="E54" s="226"/>
      <c r="F54" s="226"/>
      <c r="G54" s="226"/>
      <c r="H54" s="226"/>
      <c r="I54" s="226"/>
      <c r="J54" s="200"/>
      <c r="K54" s="200"/>
      <c r="L54" s="200"/>
      <c r="M54" s="200"/>
    </row>
    <row r="55" spans="1:15" ht="16.5" thickTop="1" thickBot="1" x14ac:dyDescent="0.3">
      <c r="A55" s="322" t="s">
        <v>52</v>
      </c>
      <c r="B55" s="317" t="s">
        <v>186</v>
      </c>
      <c r="C55" s="318"/>
      <c r="D55" s="317" t="s">
        <v>184</v>
      </c>
      <c r="E55" s="318"/>
      <c r="F55" s="317" t="s">
        <v>185</v>
      </c>
      <c r="G55" s="318"/>
      <c r="H55" s="317" t="s">
        <v>247</v>
      </c>
      <c r="I55" s="318"/>
      <c r="J55" s="317" t="s">
        <v>248</v>
      </c>
      <c r="K55" s="318"/>
      <c r="L55" s="321" t="s">
        <v>187</v>
      </c>
      <c r="M55" s="318"/>
      <c r="N55" s="319"/>
      <c r="O55" s="320"/>
    </row>
    <row r="56" spans="1:15" ht="16.5" thickTop="1" thickBot="1" x14ac:dyDescent="0.3">
      <c r="A56" s="323"/>
      <c r="B56" s="109" t="s">
        <v>179</v>
      </c>
      <c r="C56" s="108" t="s">
        <v>180</v>
      </c>
      <c r="D56" s="109" t="s">
        <v>179</v>
      </c>
      <c r="E56" s="108" t="s">
        <v>180</v>
      </c>
      <c r="F56" s="106" t="s">
        <v>179</v>
      </c>
      <c r="G56" s="108" t="s">
        <v>180</v>
      </c>
      <c r="H56" s="106" t="s">
        <v>179</v>
      </c>
      <c r="I56" s="107" t="s">
        <v>180</v>
      </c>
      <c r="J56" s="106" t="s">
        <v>179</v>
      </c>
      <c r="K56" s="107" t="s">
        <v>180</v>
      </c>
      <c r="L56" s="106" t="s">
        <v>179</v>
      </c>
      <c r="M56" s="106" t="s">
        <v>180</v>
      </c>
    </row>
    <row r="57" spans="1:15" ht="15.75" thickTop="1" x14ac:dyDescent="0.25">
      <c r="A57" s="27" t="s">
        <v>12</v>
      </c>
      <c r="B57" s="52">
        <v>0</v>
      </c>
      <c r="C57" s="7">
        <f>+'TENENCIA PP'!F13</f>
        <v>0</v>
      </c>
      <c r="D57" s="190">
        <f>E57/$E$96*100</f>
        <v>1.6885928469284679</v>
      </c>
      <c r="E57" s="7">
        <f>+'FONDO FISCALIZACION PP'!K13</f>
        <v>2558393</v>
      </c>
      <c r="F57" s="52">
        <f>G57/$G$96*100</f>
        <v>1.707996774130131</v>
      </c>
      <c r="G57" s="7">
        <f>+'IEPS GASOLINA Y DIESEL pp'!G14</f>
        <v>1264964</v>
      </c>
      <c r="H57" s="54">
        <f>I57/$I$96*100</f>
        <v>1.3379403246135653</v>
      </c>
      <c r="I57" s="7">
        <f>+'ISR PARTICIPABLE PP'!B10</f>
        <v>3298594</v>
      </c>
      <c r="J57" s="117">
        <f>K57/$K$96*100</f>
        <v>1.6885896274107199</v>
      </c>
      <c r="K57" s="7">
        <f>+'ENAJ BI ART 126 LISR PP'!K13</f>
        <v>82436</v>
      </c>
      <c r="L57" s="117">
        <f>M57/$M$96*100</f>
        <v>1.7261913828877313</v>
      </c>
      <c r="M57" s="111">
        <f>E9+G9+I9+K9+E57+G57+I57+K57+M9+C9+C57</f>
        <v>71414906</v>
      </c>
    </row>
    <row r="58" spans="1:15" x14ac:dyDescent="0.25">
      <c r="A58" s="29" t="s">
        <v>13</v>
      </c>
      <c r="B58" s="52">
        <v>0</v>
      </c>
      <c r="C58" s="7">
        <f>+'TENENCIA PP'!F14</f>
        <v>0</v>
      </c>
      <c r="D58" s="190">
        <f t="shared" ref="D58:D95" si="7">E58/$E$96*100</f>
        <v>0.4523103417737378</v>
      </c>
      <c r="E58" s="7">
        <f>+'FONDO FISCALIZACION PP'!K14</f>
        <v>685297</v>
      </c>
      <c r="F58" s="52">
        <f t="shared" ref="F58:F95" si="8">G58/$G$96*100</f>
        <v>0.30073885857524657</v>
      </c>
      <c r="G58" s="7">
        <f>+'IEPS GASOLINA Y DIESEL pp'!G15</f>
        <v>222731</v>
      </c>
      <c r="H58" s="54">
        <f t="shared" ref="H58:H95" si="9">I58/$I$96*100</f>
        <v>0.14160549926679025</v>
      </c>
      <c r="I58" s="7">
        <f>+'ISR PARTICIPABLE PP'!B11</f>
        <v>349118</v>
      </c>
      <c r="J58" s="117">
        <f t="shared" ref="J58:J95" si="10">K58/$K$96*100</f>
        <v>0.45231981358245815</v>
      </c>
      <c r="K58" s="7">
        <f>+'ENAJ BI ART 126 LISR PP'!K14</f>
        <v>22082</v>
      </c>
      <c r="L58" s="117">
        <f>M58/$M$96*100</f>
        <v>0.43164848294496094</v>
      </c>
      <c r="M58" s="112">
        <f>E10+G10+I10+K10+E58+G58+I58+K58+M10+C10+C58</f>
        <v>17857890</v>
      </c>
    </row>
    <row r="59" spans="1:15" x14ac:dyDescent="0.25">
      <c r="A59" s="29" t="s">
        <v>14</v>
      </c>
      <c r="B59" s="52">
        <v>0</v>
      </c>
      <c r="C59" s="7">
        <f>+'TENENCIA PP'!F15</f>
        <v>0</v>
      </c>
      <c r="D59" s="190">
        <f t="shared" si="7"/>
        <v>0.44616026704023148</v>
      </c>
      <c r="E59" s="7">
        <f>+'FONDO FISCALIZACION PP'!K15</f>
        <v>675979</v>
      </c>
      <c r="F59" s="52">
        <f t="shared" si="8"/>
        <v>0.28983977373110997</v>
      </c>
      <c r="G59" s="7">
        <f>+'IEPS GASOLINA Y DIESEL pp'!G16</f>
        <v>214659</v>
      </c>
      <c r="H59" s="54">
        <f t="shared" si="9"/>
        <v>7.655753404324285E-2</v>
      </c>
      <c r="I59" s="7">
        <f>+'ISR PARTICIPABLE PP'!B12</f>
        <v>188747</v>
      </c>
      <c r="J59" s="117">
        <f t="shared" si="10"/>
        <v>0.44617472056213675</v>
      </c>
      <c r="K59" s="7">
        <f>+'ENAJ BI ART 126 LISR PP'!K15</f>
        <v>21782</v>
      </c>
      <c r="L59" s="117">
        <f t="shared" ref="L59:L95" si="11">M59/$M$96*100</f>
        <v>0.42572479737159236</v>
      </c>
      <c r="M59" s="112">
        <f t="shared" ref="M59:M95" si="12">E11+G11+I11+K11+E59+G59+I59+K59+M11+C11+C59</f>
        <v>17612819</v>
      </c>
    </row>
    <row r="60" spans="1:15" x14ac:dyDescent="0.25">
      <c r="A60" s="29" t="s">
        <v>15</v>
      </c>
      <c r="B60" s="52">
        <v>0</v>
      </c>
      <c r="C60" s="7">
        <f>+'TENENCIA PP'!F16</f>
        <v>0</v>
      </c>
      <c r="D60" s="190">
        <f t="shared" si="7"/>
        <v>1.8647095234164655</v>
      </c>
      <c r="E60" s="7">
        <f>+'FONDO FISCALIZACION PP'!K16</f>
        <v>2825228</v>
      </c>
      <c r="F60" s="52">
        <f t="shared" si="8"/>
        <v>1.8945558369082116</v>
      </c>
      <c r="G60" s="7">
        <f>+'IEPS GASOLINA Y DIESEL pp'!G17</f>
        <v>1403132</v>
      </c>
      <c r="H60" s="54">
        <f t="shared" si="9"/>
        <v>1.0249344854827065</v>
      </c>
      <c r="I60" s="7">
        <f>+'ISR PARTICIPABLE PP'!B13</f>
        <v>2526901</v>
      </c>
      <c r="J60" s="117">
        <f t="shared" si="10"/>
        <v>1.8647284770165327</v>
      </c>
      <c r="K60" s="7">
        <f>+'ENAJ BI ART 126 LISR PP'!K16</f>
        <v>91035</v>
      </c>
      <c r="L60" s="117">
        <f t="shared" si="11"/>
        <v>1.8595378667316518</v>
      </c>
      <c r="M60" s="112">
        <f t="shared" si="12"/>
        <v>76931633</v>
      </c>
    </row>
    <row r="61" spans="1:15" x14ac:dyDescent="0.25">
      <c r="A61" s="29" t="s">
        <v>16</v>
      </c>
      <c r="B61" s="52">
        <v>0</v>
      </c>
      <c r="C61" s="7">
        <f>+'TENENCIA PP'!F17</f>
        <v>0</v>
      </c>
      <c r="D61" s="190">
        <f t="shared" si="7"/>
        <v>35.811686506916878</v>
      </c>
      <c r="E61" s="7">
        <f>+'FONDO FISCALIZACION PP'!K17</f>
        <v>54258413</v>
      </c>
      <c r="F61" s="52">
        <f t="shared" si="8"/>
        <v>37.049015258502742</v>
      </c>
      <c r="G61" s="7">
        <f>+'IEPS GASOLINA Y DIESEL pp'!G18</f>
        <v>27438969</v>
      </c>
      <c r="H61" s="54">
        <f t="shared" si="9"/>
        <v>39.211720680335738</v>
      </c>
      <c r="I61" s="7">
        <f>+'ISR PARTICIPABLE PP'!B14</f>
        <v>96673629</v>
      </c>
      <c r="J61" s="117">
        <f t="shared" si="10"/>
        <v>35.811676659953498</v>
      </c>
      <c r="K61" s="7">
        <f>+'ENAJ BI ART 126 LISR PP'!K17</f>
        <v>1748306</v>
      </c>
      <c r="L61" s="117">
        <f t="shared" si="11"/>
        <v>35.63323253560479</v>
      </c>
      <c r="M61" s="112">
        <f t="shared" si="12"/>
        <v>1474195722</v>
      </c>
    </row>
    <row r="62" spans="1:15" x14ac:dyDescent="0.25">
      <c r="A62" s="29" t="s">
        <v>17</v>
      </c>
      <c r="B62" s="52">
        <v>0</v>
      </c>
      <c r="C62" s="7">
        <f>+'TENENCIA PP'!F18</f>
        <v>0</v>
      </c>
      <c r="D62" s="190">
        <f t="shared" si="7"/>
        <v>0.65494929805259383</v>
      </c>
      <c r="E62" s="7">
        <f>+'FONDO FISCALIZACION PP'!K18</f>
        <v>992316</v>
      </c>
      <c r="F62" s="52">
        <f t="shared" si="8"/>
        <v>0.57989693505636086</v>
      </c>
      <c r="G62" s="7">
        <f>+'IEPS GASOLINA Y DIESEL pp'!G19</f>
        <v>429479</v>
      </c>
      <c r="H62" s="54">
        <f t="shared" si="9"/>
        <v>0.5773073332108799</v>
      </c>
      <c r="I62" s="7">
        <f>+'ISR PARTICIPABLE PP'!B15</f>
        <v>1423309</v>
      </c>
      <c r="J62" s="117">
        <f t="shared" si="10"/>
        <v>0.65494401410585612</v>
      </c>
      <c r="K62" s="7">
        <f>+'ENAJ BI ART 126 LISR PP'!K18</f>
        <v>31974</v>
      </c>
      <c r="L62" s="117">
        <f t="shared" si="11"/>
        <v>0.66999361151717607</v>
      </c>
      <c r="M62" s="112">
        <f t="shared" si="12"/>
        <v>27718555</v>
      </c>
    </row>
    <row r="63" spans="1:15" x14ac:dyDescent="0.25">
      <c r="A63" s="29" t="s">
        <v>18</v>
      </c>
      <c r="B63" s="52">
        <v>0</v>
      </c>
      <c r="C63" s="7">
        <f>+'TENENCIA PP'!F19</f>
        <v>0</v>
      </c>
      <c r="D63" s="190">
        <f t="shared" si="7"/>
        <v>19.368344291506308</v>
      </c>
      <c r="E63" s="7">
        <f>+'FONDO FISCALIZACION PP'!K19</f>
        <v>29345047</v>
      </c>
      <c r="F63" s="52">
        <f t="shared" si="8"/>
        <v>20.048082085123472</v>
      </c>
      <c r="G63" s="7">
        <f>+'IEPS GASOLINA Y DIESEL pp'!G20</f>
        <v>14847863</v>
      </c>
      <c r="H63" s="54">
        <f t="shared" si="9"/>
        <v>7.9404505552456359E-2</v>
      </c>
      <c r="I63" s="7">
        <f>+'ISR PARTICIPABLE PP'!B16</f>
        <v>195766</v>
      </c>
      <c r="J63" s="117">
        <f t="shared" si="10"/>
        <v>19.368329501526439</v>
      </c>
      <c r="K63" s="7">
        <f>+'ENAJ BI ART 126 LISR PP'!K19</f>
        <v>945551</v>
      </c>
      <c r="L63" s="117">
        <f t="shared" si="11"/>
        <v>18.090471410323484</v>
      </c>
      <c r="M63" s="112">
        <f t="shared" si="12"/>
        <v>748427624</v>
      </c>
    </row>
    <row r="64" spans="1:15" x14ac:dyDescent="0.25">
      <c r="A64" s="29" t="s">
        <v>19</v>
      </c>
      <c r="B64" s="52">
        <v>0</v>
      </c>
      <c r="C64" s="7">
        <f>+'TENENCIA PP'!F20</f>
        <v>0</v>
      </c>
      <c r="D64" s="190">
        <f t="shared" si="7"/>
        <v>1.9502046705006049</v>
      </c>
      <c r="E64" s="7">
        <f>+'FONDO FISCALIZACION PP'!K20</f>
        <v>2954762</v>
      </c>
      <c r="F64" s="52">
        <f t="shared" si="8"/>
        <v>1.9866660660828039</v>
      </c>
      <c r="G64" s="7">
        <f>+'IEPS GASOLINA Y DIESEL pp'!G21</f>
        <v>1471350</v>
      </c>
      <c r="H64" s="54">
        <f t="shared" si="9"/>
        <v>33.070514746766868</v>
      </c>
      <c r="I64" s="7">
        <f>+'ISR PARTICIPABLE PP'!B17</f>
        <v>81532935</v>
      </c>
      <c r="J64" s="117">
        <f t="shared" si="10"/>
        <v>1.9502067209292036</v>
      </c>
      <c r="K64" s="7">
        <f>+'ENAJ BI ART 126 LISR PP'!K20</f>
        <v>95208</v>
      </c>
      <c r="L64" s="117">
        <f t="shared" si="11"/>
        <v>3.8324023591744498</v>
      </c>
      <c r="M64" s="112">
        <f t="shared" si="12"/>
        <v>158551744</v>
      </c>
    </row>
    <row r="65" spans="1:13" x14ac:dyDescent="0.25">
      <c r="A65" s="29" t="s">
        <v>20</v>
      </c>
      <c r="B65" s="52">
        <v>0</v>
      </c>
      <c r="C65" s="7">
        <f>+'TENENCIA PP'!F21</f>
        <v>0</v>
      </c>
      <c r="D65" s="190">
        <f t="shared" si="7"/>
        <v>0.64781183205472548</v>
      </c>
      <c r="E65" s="7">
        <f>+'FONDO FISCALIZACION PP'!K21</f>
        <v>981502</v>
      </c>
      <c r="F65" s="52">
        <f t="shared" si="8"/>
        <v>0.57129999833651235</v>
      </c>
      <c r="G65" s="7">
        <f>+'IEPS GASOLINA Y DIESEL pp'!G22</f>
        <v>423112</v>
      </c>
      <c r="H65" s="54">
        <f t="shared" si="9"/>
        <v>1.2687007931304066</v>
      </c>
      <c r="I65" s="7">
        <f>+'ISR PARTICIPABLE PP'!B18</f>
        <v>3127889</v>
      </c>
      <c r="J65" s="117">
        <f t="shared" si="10"/>
        <v>0.64781570620228335</v>
      </c>
      <c r="K65" s="7">
        <f>+'ENAJ BI ART 126 LISR PP'!K21</f>
        <v>31626</v>
      </c>
      <c r="L65" s="117">
        <f t="shared" si="11"/>
        <v>0.70319306637238477</v>
      </c>
      <c r="M65" s="112">
        <f t="shared" si="12"/>
        <v>29092062</v>
      </c>
    </row>
    <row r="66" spans="1:13" x14ac:dyDescent="0.25">
      <c r="A66" s="29" t="s">
        <v>21</v>
      </c>
      <c r="B66" s="52">
        <v>0</v>
      </c>
      <c r="C66" s="7">
        <f>+'TENENCIA PP'!F22</f>
        <v>0</v>
      </c>
      <c r="D66" s="190">
        <f t="shared" si="7"/>
        <v>0.44013427623566898</v>
      </c>
      <c r="E66" s="7">
        <f>+'FONDO FISCALIZACION PP'!K22</f>
        <v>666849</v>
      </c>
      <c r="F66" s="52">
        <f t="shared" si="8"/>
        <v>0.27882861950614291</v>
      </c>
      <c r="G66" s="7">
        <f>+'IEPS GASOLINA Y DIESEL pp'!G23</f>
        <v>206504</v>
      </c>
      <c r="H66" s="54">
        <f t="shared" si="9"/>
        <v>0.49481086814642261</v>
      </c>
      <c r="I66" s="7">
        <f>+'ISR PARTICIPABLE PP'!B19</f>
        <v>1219920</v>
      </c>
      <c r="J66" s="117">
        <f t="shared" si="10"/>
        <v>0.44005011118521642</v>
      </c>
      <c r="K66" s="7">
        <f>+'ENAJ BI ART 126 LISR PP'!K22</f>
        <v>21483</v>
      </c>
      <c r="L66" s="117">
        <f t="shared" si="11"/>
        <v>0.44505154337026487</v>
      </c>
      <c r="M66" s="112">
        <f t="shared" si="12"/>
        <v>18412393</v>
      </c>
    </row>
    <row r="67" spans="1:13" x14ac:dyDescent="0.25">
      <c r="A67" s="29" t="s">
        <v>22</v>
      </c>
      <c r="B67" s="52">
        <v>0</v>
      </c>
      <c r="C67" s="7">
        <f>+'TENENCIA PP'!F23</f>
        <v>0</v>
      </c>
      <c r="D67" s="190">
        <f t="shared" si="7"/>
        <v>0.46396829090637592</v>
      </c>
      <c r="E67" s="7">
        <f>+'FONDO FISCALIZACION PP'!K23</f>
        <v>702960</v>
      </c>
      <c r="F67" s="52">
        <f t="shared" si="8"/>
        <v>0.32054543384514744</v>
      </c>
      <c r="G67" s="7">
        <f>+'IEPS GASOLINA Y DIESEL pp'!G24</f>
        <v>237400</v>
      </c>
      <c r="H67" s="54">
        <f t="shared" si="9"/>
        <v>0</v>
      </c>
      <c r="I67" s="7">
        <f>+'ISR PARTICIPABLE PP'!B20</f>
        <v>0</v>
      </c>
      <c r="J67" s="117">
        <f t="shared" si="10"/>
        <v>0.46397500667766778</v>
      </c>
      <c r="K67" s="7">
        <f>+'ENAJ BI ART 126 LISR PP'!K23</f>
        <v>22651</v>
      </c>
      <c r="L67" s="117">
        <f t="shared" si="11"/>
        <v>0.44357402408792096</v>
      </c>
      <c r="M67" s="112">
        <f t="shared" si="12"/>
        <v>18351266</v>
      </c>
    </row>
    <row r="68" spans="1:13" x14ac:dyDescent="0.25">
      <c r="A68" s="29" t="s">
        <v>23</v>
      </c>
      <c r="B68" s="52">
        <v>0</v>
      </c>
      <c r="C68" s="7">
        <f>+'TENENCIA PP'!F24</f>
        <v>0</v>
      </c>
      <c r="D68" s="190">
        <f t="shared" si="7"/>
        <v>8.4983076470140126</v>
      </c>
      <c r="E68" s="7">
        <f>+'FONDO FISCALIZACION PP'!K24</f>
        <v>12875816</v>
      </c>
      <c r="F68" s="52">
        <f t="shared" si="8"/>
        <v>8.7874047086206897</v>
      </c>
      <c r="G68" s="7">
        <f>+'IEPS GASOLINA Y DIESEL pp'!G25</f>
        <v>6508063</v>
      </c>
      <c r="H68" s="54">
        <f t="shared" si="9"/>
        <v>0</v>
      </c>
      <c r="I68" s="7">
        <f>+'ISR PARTICIPABLE PP'!B21</f>
        <v>0</v>
      </c>
      <c r="J68" s="117">
        <f t="shared" si="10"/>
        <v>8.4983154251666964</v>
      </c>
      <c r="K68" s="7">
        <f>+'ENAJ BI ART 126 LISR PP'!K24</f>
        <v>414883</v>
      </c>
      <c r="L68" s="117">
        <f t="shared" si="11"/>
        <v>7.8860752379750236</v>
      </c>
      <c r="M68" s="112">
        <f t="shared" si="12"/>
        <v>326257753</v>
      </c>
    </row>
    <row r="69" spans="1:13" x14ac:dyDescent="0.25">
      <c r="A69" s="29" t="s">
        <v>24</v>
      </c>
      <c r="B69" s="52">
        <v>0</v>
      </c>
      <c r="C69" s="7">
        <f>+'TENENCIA PP'!F25</f>
        <v>0</v>
      </c>
      <c r="D69" s="190">
        <f t="shared" si="7"/>
        <v>1.4571122974209407</v>
      </c>
      <c r="E69" s="7">
        <f>+'FONDO FISCALIZACION PP'!K25</f>
        <v>2207676</v>
      </c>
      <c r="F69" s="52">
        <f t="shared" si="8"/>
        <v>1.4658296947240868</v>
      </c>
      <c r="G69" s="7">
        <f>+'IEPS GASOLINA Y DIESEL pp'!G26</f>
        <v>1085612</v>
      </c>
      <c r="H69" s="54">
        <f t="shared" si="9"/>
        <v>10.111161075413778</v>
      </c>
      <c r="I69" s="7">
        <f>+'ISR PARTICIPABLE PP'!B22</f>
        <v>24928328</v>
      </c>
      <c r="J69" s="117">
        <f t="shared" si="10"/>
        <v>1.4571244569786135</v>
      </c>
      <c r="K69" s="7">
        <f>+'ENAJ BI ART 126 LISR PP'!K25</f>
        <v>71136</v>
      </c>
      <c r="L69" s="117">
        <f t="shared" si="11"/>
        <v>1.9892419284757639</v>
      </c>
      <c r="M69" s="112">
        <f t="shared" si="12"/>
        <v>82297668</v>
      </c>
    </row>
    <row r="70" spans="1:13" x14ac:dyDescent="0.25">
      <c r="A70" s="29" t="s">
        <v>25</v>
      </c>
      <c r="B70" s="52">
        <v>0</v>
      </c>
      <c r="C70" s="7">
        <f>+'TENENCIA PP'!F26</f>
        <v>0</v>
      </c>
      <c r="D70" s="190">
        <f t="shared" si="7"/>
        <v>2.5432842695357971</v>
      </c>
      <c r="E70" s="7">
        <f>+'FONDO FISCALIZACION PP'!K26</f>
        <v>3853339</v>
      </c>
      <c r="F70" s="52">
        <f t="shared" si="8"/>
        <v>2.6186631111237855</v>
      </c>
      <c r="G70" s="7">
        <f>+'IEPS GASOLINA Y DIESEL pp'!G27</f>
        <v>1939415</v>
      </c>
      <c r="H70" s="54">
        <f t="shared" si="9"/>
        <v>0</v>
      </c>
      <c r="I70" s="7">
        <f>+'ISR PARTICIPABLE PP'!B23</f>
        <v>0</v>
      </c>
      <c r="J70" s="117">
        <f t="shared" si="10"/>
        <v>2.5432901319638246</v>
      </c>
      <c r="K70" s="7">
        <f>+'ENAJ BI ART 126 LISR PP'!K26</f>
        <v>124162</v>
      </c>
      <c r="L70" s="117">
        <f t="shared" si="11"/>
        <v>2.3188640877392763</v>
      </c>
      <c r="M70" s="112">
        <f t="shared" si="12"/>
        <v>95934589</v>
      </c>
    </row>
    <row r="71" spans="1:13" x14ac:dyDescent="0.25">
      <c r="A71" s="29" t="s">
        <v>26</v>
      </c>
      <c r="B71" s="52">
        <v>0</v>
      </c>
      <c r="C71" s="7">
        <f>+'TENENCIA PP'!F27</f>
        <v>0</v>
      </c>
      <c r="D71" s="190">
        <f t="shared" si="7"/>
        <v>0.77907612835489781</v>
      </c>
      <c r="E71" s="7">
        <f>+'FONDO FISCALIZACION PP'!K27</f>
        <v>1180381</v>
      </c>
      <c r="F71" s="52">
        <f t="shared" si="8"/>
        <v>0.72622309011631236</v>
      </c>
      <c r="G71" s="7">
        <f>+'IEPS GASOLINA Y DIESEL pp'!G28</f>
        <v>537850</v>
      </c>
      <c r="H71" s="54">
        <f t="shared" si="9"/>
        <v>0.99423229693470727</v>
      </c>
      <c r="I71" s="7">
        <f>+'ISR PARTICIPABLE PP'!B24</f>
        <v>2451207</v>
      </c>
      <c r="J71" s="117">
        <f t="shared" si="10"/>
        <v>0.77907489311634881</v>
      </c>
      <c r="K71" s="7">
        <f>+'ENAJ BI ART 126 LISR PP'!K27</f>
        <v>38034</v>
      </c>
      <c r="L71" s="117">
        <f t="shared" si="11"/>
        <v>0.8070113054836322</v>
      </c>
      <c r="M71" s="112">
        <f t="shared" si="12"/>
        <v>33387165</v>
      </c>
    </row>
    <row r="72" spans="1:13" x14ac:dyDescent="0.25">
      <c r="A72" s="29" t="s">
        <v>27</v>
      </c>
      <c r="B72" s="52">
        <v>0</v>
      </c>
      <c r="C72" s="7">
        <f>+'TENENCIA PP'!F28</f>
        <v>0</v>
      </c>
      <c r="D72" s="190">
        <f t="shared" si="7"/>
        <v>1.0696490089383595</v>
      </c>
      <c r="E72" s="7">
        <f>+'FONDO FISCALIZACION PP'!K28</f>
        <v>1620629</v>
      </c>
      <c r="F72" s="52">
        <f t="shared" si="8"/>
        <v>1.048911344532278</v>
      </c>
      <c r="G72" s="7">
        <f>+'IEPS GASOLINA Y DIESEL pp'!G29</f>
        <v>776837</v>
      </c>
      <c r="H72" s="54">
        <f t="shared" si="9"/>
        <v>0.18996102034014922</v>
      </c>
      <c r="I72" s="7">
        <f>+'ISR PARTICIPABLE PP'!B25</f>
        <v>468335</v>
      </c>
      <c r="J72" s="117">
        <f t="shared" si="10"/>
        <v>1.0696353747605463</v>
      </c>
      <c r="K72" s="7">
        <f>+'ENAJ BI ART 126 LISR PP'!K28</f>
        <v>52219</v>
      </c>
      <c r="L72" s="117">
        <f t="shared" si="11"/>
        <v>1.0419487878290479</v>
      </c>
      <c r="M72" s="112">
        <f t="shared" si="12"/>
        <v>43106851</v>
      </c>
    </row>
    <row r="73" spans="1:13" x14ac:dyDescent="0.25">
      <c r="A73" s="29" t="s">
        <v>28</v>
      </c>
      <c r="B73" s="52">
        <v>0</v>
      </c>
      <c r="C73" s="7">
        <f>+'TENENCIA PP'!F29</f>
        <v>0</v>
      </c>
      <c r="D73" s="190">
        <f t="shared" si="7"/>
        <v>0.5745171712819046</v>
      </c>
      <c r="E73" s="7">
        <f>+'FONDO FISCALIZACION PP'!K29</f>
        <v>870453</v>
      </c>
      <c r="F73" s="52">
        <f t="shared" si="8"/>
        <v>0.4780393702165277</v>
      </c>
      <c r="G73" s="7">
        <f>+'IEPS GASOLINA Y DIESEL pp'!G30</f>
        <v>354042</v>
      </c>
      <c r="H73" s="54">
        <f t="shared" si="9"/>
        <v>0.48771432825110994</v>
      </c>
      <c r="I73" s="7">
        <f>+'ISR PARTICIPABLE PP'!B26</f>
        <v>1202424</v>
      </c>
      <c r="J73" s="117">
        <f t="shared" si="10"/>
        <v>0.57452523011324996</v>
      </c>
      <c r="K73" s="7">
        <f>+'ENAJ BI ART 126 LISR PP'!K29</f>
        <v>28048</v>
      </c>
      <c r="L73" s="117">
        <f t="shared" si="11"/>
        <v>0.59390336260902099</v>
      </c>
      <c r="M73" s="112">
        <f t="shared" si="12"/>
        <v>24570597</v>
      </c>
    </row>
    <row r="74" spans="1:13" x14ac:dyDescent="0.25">
      <c r="A74" s="29" t="s">
        <v>29</v>
      </c>
      <c r="B74" s="52">
        <v>0</v>
      </c>
      <c r="C74" s="7">
        <f>+'TENENCIA PP'!F30</f>
        <v>0</v>
      </c>
      <c r="D74" s="190">
        <f t="shared" si="7"/>
        <v>0.67044460868991174</v>
      </c>
      <c r="E74" s="7">
        <f>+'FONDO FISCALIZACION PP'!K30</f>
        <v>1015793</v>
      </c>
      <c r="F74" s="52">
        <f t="shared" si="8"/>
        <v>0.59776187454753682</v>
      </c>
      <c r="G74" s="7">
        <f>+'IEPS GASOLINA Y DIESEL pp'!G31</f>
        <v>442710</v>
      </c>
      <c r="H74" s="54">
        <f t="shared" si="9"/>
        <v>0.30816448681087411</v>
      </c>
      <c r="I74" s="7">
        <f>+'ISR PARTICIPABLE PP'!B27</f>
        <v>759757</v>
      </c>
      <c r="J74" s="117">
        <f t="shared" si="10"/>
        <v>0.67045013216046723</v>
      </c>
      <c r="K74" s="7">
        <f>+'ENAJ BI ART 126 LISR PP'!K30</f>
        <v>32731</v>
      </c>
      <c r="L74" s="117">
        <f t="shared" si="11"/>
        <v>0.67595589866258177</v>
      </c>
      <c r="M74" s="112">
        <f t="shared" si="12"/>
        <v>27965223</v>
      </c>
    </row>
    <row r="75" spans="1:13" x14ac:dyDescent="0.25">
      <c r="A75" s="29" t="s">
        <v>30</v>
      </c>
      <c r="B75" s="52">
        <v>0</v>
      </c>
      <c r="C75" s="7">
        <f>+'TENENCIA PP'!F31</f>
        <v>0</v>
      </c>
      <c r="D75" s="190">
        <f t="shared" si="7"/>
        <v>0.46905837207667006</v>
      </c>
      <c r="E75" s="7">
        <f>+'FONDO FISCALIZACION PP'!K31</f>
        <v>710672</v>
      </c>
      <c r="F75" s="52">
        <f t="shared" si="8"/>
        <v>0.32879401032096889</v>
      </c>
      <c r="G75" s="7">
        <f>+'IEPS GASOLINA Y DIESEL pp'!G32</f>
        <v>243509</v>
      </c>
      <c r="H75" s="54">
        <f t="shared" si="9"/>
        <v>4.9972685257321667E-2</v>
      </c>
      <c r="I75" s="7">
        <f>+'ISR PARTICIPABLE PP'!B28</f>
        <v>123204</v>
      </c>
      <c r="J75" s="117">
        <f t="shared" si="10"/>
        <v>0.46907543388453449</v>
      </c>
      <c r="K75" s="7">
        <f>+'ENAJ BI ART 126 LISR PP'!K31</f>
        <v>22900</v>
      </c>
      <c r="L75" s="117">
        <f t="shared" si="11"/>
        <v>0.44458948472839976</v>
      </c>
      <c r="M75" s="112">
        <f t="shared" si="12"/>
        <v>18393277</v>
      </c>
    </row>
    <row r="76" spans="1:13" x14ac:dyDescent="0.25">
      <c r="A76" s="29" t="s">
        <v>31</v>
      </c>
      <c r="B76" s="52">
        <v>0</v>
      </c>
      <c r="C76" s="7">
        <f>+'TENENCIA PP'!F32</f>
        <v>0</v>
      </c>
      <c r="D76" s="190">
        <f t="shared" si="7"/>
        <v>0.7679026345618597</v>
      </c>
      <c r="E76" s="7">
        <f>+'FONDO FISCALIZACION PP'!K32</f>
        <v>1163452</v>
      </c>
      <c r="F76" s="52">
        <f t="shared" si="8"/>
        <v>0.71378068837712516</v>
      </c>
      <c r="G76" s="7">
        <f>+'IEPS GASOLINA Y DIESEL pp'!G33</f>
        <v>528635</v>
      </c>
      <c r="H76" s="54">
        <f t="shared" si="9"/>
        <v>1.2945425657224428E-2</v>
      </c>
      <c r="I76" s="7">
        <f>+'ISR PARTICIPABLE PP'!B29</f>
        <v>31916</v>
      </c>
      <c r="J76" s="117">
        <f t="shared" si="10"/>
        <v>0.76791130746276481</v>
      </c>
      <c r="K76" s="7">
        <f>+'ENAJ BI ART 126 LISR PP'!K32</f>
        <v>37489</v>
      </c>
      <c r="L76" s="117">
        <f t="shared" si="11"/>
        <v>0.74491541960362384</v>
      </c>
      <c r="M76" s="112">
        <f t="shared" si="12"/>
        <v>30818173</v>
      </c>
    </row>
    <row r="77" spans="1:13" x14ac:dyDescent="0.25">
      <c r="A77" s="29" t="s">
        <v>32</v>
      </c>
      <c r="B77" s="52">
        <v>0</v>
      </c>
      <c r="C77" s="7">
        <f>+'TENENCIA PP'!F33</f>
        <v>0</v>
      </c>
      <c r="D77" s="190">
        <f t="shared" si="7"/>
        <v>0.70043727836580727</v>
      </c>
      <c r="E77" s="7">
        <f>+'FONDO FISCALIZACION PP'!K33</f>
        <v>1061235</v>
      </c>
      <c r="F77" s="52">
        <f t="shared" si="8"/>
        <v>0.63479472886123034</v>
      </c>
      <c r="G77" s="7">
        <f>+'IEPS GASOLINA Y DIESEL pp'!G34</f>
        <v>470137</v>
      </c>
      <c r="H77" s="54">
        <f t="shared" si="9"/>
        <v>4.4887156153101848E-2</v>
      </c>
      <c r="I77" s="7">
        <f>+'ISR PARTICIPABLE PP'!B30</f>
        <v>110666</v>
      </c>
      <c r="J77" s="117">
        <f t="shared" si="10"/>
        <v>0.70043818609963571</v>
      </c>
      <c r="K77" s="7">
        <f>+'ENAJ BI ART 126 LISR PP'!K33</f>
        <v>34195</v>
      </c>
      <c r="L77" s="117">
        <f t="shared" si="11"/>
        <v>0.67228522030872773</v>
      </c>
      <c r="M77" s="112">
        <f t="shared" si="12"/>
        <v>27813362</v>
      </c>
    </row>
    <row r="78" spans="1:13" x14ac:dyDescent="0.25">
      <c r="A78" s="29" t="s">
        <v>33</v>
      </c>
      <c r="B78" s="52">
        <v>0</v>
      </c>
      <c r="C78" s="7">
        <f>+'TENENCIA PP'!F34</f>
        <v>0</v>
      </c>
      <c r="D78" s="190">
        <f t="shared" si="7"/>
        <v>1.3918982725101414</v>
      </c>
      <c r="E78" s="7">
        <f>+'FONDO FISCALIZACION PP'!K34</f>
        <v>2108870</v>
      </c>
      <c r="F78" s="52">
        <f t="shared" si="8"/>
        <v>1.3962670148324772</v>
      </c>
      <c r="G78" s="7">
        <f>+'IEPS GASOLINA Y DIESEL pp'!G35</f>
        <v>1034093</v>
      </c>
      <c r="H78" s="54">
        <f t="shared" si="9"/>
        <v>0.20853914201510379</v>
      </c>
      <c r="I78" s="7">
        <f>+'ISR PARTICIPABLE PP'!B31</f>
        <v>514138</v>
      </c>
      <c r="J78" s="117">
        <f t="shared" si="10"/>
        <v>1.3919045363896023</v>
      </c>
      <c r="K78" s="7">
        <f>+'ENAJ BI ART 126 LISR PP'!K34</f>
        <v>67952</v>
      </c>
      <c r="L78" s="117">
        <f t="shared" si="11"/>
        <v>1.3579036701463192</v>
      </c>
      <c r="M78" s="112">
        <f t="shared" si="12"/>
        <v>56178338</v>
      </c>
    </row>
    <row r="79" spans="1:13" x14ac:dyDescent="0.25">
      <c r="A79" s="29" t="s">
        <v>34</v>
      </c>
      <c r="B79" s="52">
        <v>0</v>
      </c>
      <c r="C79" s="7">
        <f>+'TENENCIA PP'!F35</f>
        <v>0</v>
      </c>
      <c r="D79" s="190">
        <f t="shared" si="7"/>
        <v>2.699461714675949</v>
      </c>
      <c r="E79" s="7">
        <f>+'FONDO FISCALIZACION PP'!K35</f>
        <v>4089964</v>
      </c>
      <c r="F79" s="52">
        <f t="shared" si="8"/>
        <v>2.7681110060449416</v>
      </c>
      <c r="G79" s="7">
        <f>+'IEPS GASOLINA Y DIESEL pp'!G36</f>
        <v>2050098</v>
      </c>
      <c r="H79" s="54">
        <f t="shared" si="9"/>
        <v>1.1374367079680341</v>
      </c>
      <c r="I79" s="7">
        <f>+'ISR PARTICIPABLE PP'!B32</f>
        <v>2804267</v>
      </c>
      <c r="J79" s="117">
        <f t="shared" si="10"/>
        <v>2.6994779128969935</v>
      </c>
      <c r="K79" s="7">
        <f>+'ENAJ BI ART 126 LISR PP'!K35</f>
        <v>131787</v>
      </c>
      <c r="L79" s="117">
        <f t="shared" si="11"/>
        <v>2.6426961803963702</v>
      </c>
      <c r="M79" s="112">
        <f t="shared" si="12"/>
        <v>109331967</v>
      </c>
    </row>
    <row r="80" spans="1:13" x14ac:dyDescent="0.25">
      <c r="A80" s="29" t="s">
        <v>35</v>
      </c>
      <c r="B80" s="52">
        <v>0</v>
      </c>
      <c r="C80" s="7">
        <f>+'TENENCIA PP'!F36</f>
        <v>0</v>
      </c>
      <c r="D80" s="190">
        <f t="shared" si="7"/>
        <v>0.77645056522011691</v>
      </c>
      <c r="E80" s="7">
        <f>+'FONDO FISCALIZACION PP'!K36</f>
        <v>1176403</v>
      </c>
      <c r="F80" s="52">
        <f t="shared" si="8"/>
        <v>0.72253290194993158</v>
      </c>
      <c r="G80" s="7">
        <f>+'IEPS GASOLINA Y DIESEL pp'!G37</f>
        <v>535117</v>
      </c>
      <c r="H80" s="54">
        <f t="shared" si="9"/>
        <v>0.53042214576352165</v>
      </c>
      <c r="I80" s="7">
        <f>+'ISR PARTICIPABLE PP'!B33</f>
        <v>1307717</v>
      </c>
      <c r="J80" s="117">
        <f t="shared" si="10"/>
        <v>0.7764529867610116</v>
      </c>
      <c r="K80" s="7">
        <f>+'ENAJ BI ART 126 LISR PP'!K36</f>
        <v>37906</v>
      </c>
      <c r="L80" s="117">
        <f t="shared" si="11"/>
        <v>0.77859830053318402</v>
      </c>
      <c r="M80" s="112">
        <f t="shared" si="12"/>
        <v>32211680</v>
      </c>
    </row>
    <row r="81" spans="1:13" x14ac:dyDescent="0.25">
      <c r="A81" s="29" t="s">
        <v>36</v>
      </c>
      <c r="B81" s="52">
        <v>0</v>
      </c>
      <c r="C81" s="7">
        <f>+'TENENCIA PP'!F37</f>
        <v>0</v>
      </c>
      <c r="D81" s="190">
        <f t="shared" si="7"/>
        <v>0.41821630223370743</v>
      </c>
      <c r="E81" s="7">
        <f>+'FONDO FISCALIZACION PP'!K37</f>
        <v>633641</v>
      </c>
      <c r="F81" s="52">
        <f t="shared" si="8"/>
        <v>0.233826687051952</v>
      </c>
      <c r="G81" s="7">
        <f>+'IEPS GASOLINA Y DIESEL pp'!G38</f>
        <v>173175</v>
      </c>
      <c r="H81" s="54">
        <f t="shared" si="9"/>
        <v>6.8884623366537931E-3</v>
      </c>
      <c r="I81" s="7">
        <f>+'ISR PARTICIPABLE PP'!B34</f>
        <v>16983</v>
      </c>
      <c r="J81" s="117">
        <f t="shared" si="10"/>
        <v>0.41821454731967428</v>
      </c>
      <c r="K81" s="7">
        <f>+'ENAJ BI ART 126 LISR PP'!K37</f>
        <v>20417</v>
      </c>
      <c r="L81" s="117">
        <f t="shared" si="11"/>
        <v>0.39532425863035958</v>
      </c>
      <c r="M81" s="112">
        <f t="shared" si="12"/>
        <v>16355107</v>
      </c>
    </row>
    <row r="82" spans="1:13" x14ac:dyDescent="0.25">
      <c r="A82" s="29" t="s">
        <v>37</v>
      </c>
      <c r="B82" s="52">
        <v>0</v>
      </c>
      <c r="C82" s="7">
        <f>+'TENENCIA PP'!F38</f>
        <v>0</v>
      </c>
      <c r="D82" s="190">
        <f t="shared" si="7"/>
        <v>0.98897267443517434</v>
      </c>
      <c r="E82" s="7">
        <f>+'FONDO FISCALIZACION PP'!K38</f>
        <v>1498396</v>
      </c>
      <c r="F82" s="52">
        <f t="shared" si="8"/>
        <v>0.9587441013699145</v>
      </c>
      <c r="G82" s="7">
        <f>+'IEPS GASOLINA Y DIESEL pp'!G39</f>
        <v>710058</v>
      </c>
      <c r="H82" s="54">
        <f t="shared" si="9"/>
        <v>0.46613956524404693</v>
      </c>
      <c r="I82" s="7">
        <f>+'ISR PARTICIPABLE PP'!B35</f>
        <v>1149233</v>
      </c>
      <c r="J82" s="117">
        <f t="shared" si="10"/>
        <v>0.98895030340372603</v>
      </c>
      <c r="K82" s="7">
        <f>+'ENAJ BI ART 126 LISR PP'!K38</f>
        <v>48280</v>
      </c>
      <c r="L82" s="117">
        <f t="shared" si="11"/>
        <v>1.0155247669476075</v>
      </c>
      <c r="M82" s="112">
        <f t="shared" si="12"/>
        <v>42013653</v>
      </c>
    </row>
    <row r="83" spans="1:13" x14ac:dyDescent="0.25">
      <c r="A83" s="29" t="s">
        <v>38</v>
      </c>
      <c r="B83" s="52">
        <v>0</v>
      </c>
      <c r="C83" s="7">
        <f>+'TENENCIA PP'!F39</f>
        <v>0</v>
      </c>
      <c r="D83" s="190">
        <f t="shared" si="7"/>
        <v>0.47870391748936186</v>
      </c>
      <c r="E83" s="7">
        <f>+'FONDO FISCALIZACION PP'!K39</f>
        <v>725286</v>
      </c>
      <c r="F83" s="52">
        <f t="shared" si="8"/>
        <v>0.34417857086533116</v>
      </c>
      <c r="G83" s="7">
        <f>+'IEPS GASOLINA Y DIESEL pp'!G40</f>
        <v>254903</v>
      </c>
      <c r="H83" s="54">
        <f t="shared" si="9"/>
        <v>2.3134330673814152E-2</v>
      </c>
      <c r="I83" s="7">
        <f>+'ISR PARTICIPABLE PP'!B36</f>
        <v>57036</v>
      </c>
      <c r="J83" s="117">
        <f t="shared" si="10"/>
        <v>0.47870274628303811</v>
      </c>
      <c r="K83" s="7">
        <f>+'ENAJ BI ART 126 LISR PP'!K39</f>
        <v>23370</v>
      </c>
      <c r="L83" s="117">
        <f t="shared" si="11"/>
        <v>0.46059086361812757</v>
      </c>
      <c r="M83" s="112">
        <f t="shared" si="12"/>
        <v>19055276</v>
      </c>
    </row>
    <row r="84" spans="1:13" x14ac:dyDescent="0.25">
      <c r="A84" s="29" t="s">
        <v>39</v>
      </c>
      <c r="B84" s="52">
        <v>0</v>
      </c>
      <c r="C84" s="7">
        <f>+'TENENCIA PP'!F40</f>
        <v>0</v>
      </c>
      <c r="D84" s="190">
        <f t="shared" si="7"/>
        <v>0.74051770745648182</v>
      </c>
      <c r="E84" s="7">
        <f>+'FONDO FISCALIZACION PP'!K40</f>
        <v>1121961</v>
      </c>
      <c r="F84" s="52">
        <f t="shared" si="8"/>
        <v>0.68100512030148441</v>
      </c>
      <c r="G84" s="7">
        <f>+'IEPS GASOLINA Y DIESEL pp'!G41</f>
        <v>504361</v>
      </c>
      <c r="H84" s="54">
        <f t="shared" si="9"/>
        <v>0.20251097695313897</v>
      </c>
      <c r="I84" s="7">
        <f>+'ISR PARTICIPABLE PP'!B37</f>
        <v>499276</v>
      </c>
      <c r="J84" s="117">
        <f t="shared" si="10"/>
        <v>0.74050419259213129</v>
      </c>
      <c r="K84" s="7">
        <f>+'ENAJ BI ART 126 LISR PP'!K40</f>
        <v>36151</v>
      </c>
      <c r="L84" s="117">
        <f t="shared" si="11"/>
        <v>0.72980692867322294</v>
      </c>
      <c r="M84" s="112">
        <f t="shared" si="12"/>
        <v>30193114</v>
      </c>
    </row>
    <row r="85" spans="1:13" x14ac:dyDescent="0.25">
      <c r="A85" s="29" t="s">
        <v>40</v>
      </c>
      <c r="B85" s="52">
        <v>0</v>
      </c>
      <c r="C85" s="7">
        <f>+'TENENCIA PP'!F41</f>
        <v>0</v>
      </c>
      <c r="D85" s="190">
        <f t="shared" si="7"/>
        <v>0.40559868271444999</v>
      </c>
      <c r="E85" s="7">
        <f>+'FONDO FISCALIZACION PP'!K41</f>
        <v>614524</v>
      </c>
      <c r="F85" s="52">
        <f t="shared" si="8"/>
        <v>0.20200573406362601</v>
      </c>
      <c r="G85" s="7">
        <f>+'IEPS GASOLINA Y DIESEL pp'!G42</f>
        <v>149608</v>
      </c>
      <c r="H85" s="54">
        <f t="shared" si="9"/>
        <v>1.342323338451514E-2</v>
      </c>
      <c r="I85" s="7">
        <f>+'ISR PARTICIPABLE PP'!B38</f>
        <v>33094</v>
      </c>
      <c r="J85" s="117">
        <f t="shared" si="10"/>
        <v>0.4055966229846143</v>
      </c>
      <c r="K85" s="7">
        <f>+'ENAJ BI ART 126 LISR PP'!K41</f>
        <v>19801</v>
      </c>
      <c r="L85" s="117">
        <f t="shared" si="11"/>
        <v>0.37427562146875848</v>
      </c>
      <c r="M85" s="112">
        <f t="shared" si="12"/>
        <v>15484296</v>
      </c>
    </row>
    <row r="86" spans="1:13" x14ac:dyDescent="0.25">
      <c r="A86" s="29" t="s">
        <v>41</v>
      </c>
      <c r="B86" s="52">
        <v>0</v>
      </c>
      <c r="C86" s="7">
        <f>+'TENENCIA PP'!F42</f>
        <v>0</v>
      </c>
      <c r="D86" s="190">
        <f t="shared" si="7"/>
        <v>0.3991707391826172</v>
      </c>
      <c r="E86" s="7">
        <f>+'FONDO FISCALIZACION PP'!K42</f>
        <v>604785</v>
      </c>
      <c r="F86" s="52">
        <f t="shared" si="8"/>
        <v>0.18212489595100617</v>
      </c>
      <c r="G86" s="7">
        <f>+'IEPS GASOLINA Y DIESEL pp'!G43</f>
        <v>134884</v>
      </c>
      <c r="H86" s="54">
        <f t="shared" si="9"/>
        <v>0</v>
      </c>
      <c r="I86" s="7">
        <f>+'ISR PARTICIPABLE PP'!B39</f>
        <v>0</v>
      </c>
      <c r="J86" s="117">
        <f t="shared" si="10"/>
        <v>0.39916475895667791</v>
      </c>
      <c r="K86" s="7">
        <f>+'ENAJ BI ART 126 LISR PP'!K42</f>
        <v>19487</v>
      </c>
      <c r="L86" s="117">
        <f t="shared" si="11"/>
        <v>0.36701939609274392</v>
      </c>
      <c r="M86" s="112">
        <f t="shared" si="12"/>
        <v>15184096</v>
      </c>
    </row>
    <row r="87" spans="1:13" x14ac:dyDescent="0.25">
      <c r="A87" s="29" t="s">
        <v>42</v>
      </c>
      <c r="B87" s="52">
        <v>0</v>
      </c>
      <c r="C87" s="7">
        <f>+'TENENCIA PP'!F43</f>
        <v>0</v>
      </c>
      <c r="D87" s="190">
        <f t="shared" si="7"/>
        <v>0.52695144517977954</v>
      </c>
      <c r="E87" s="7">
        <f>+'FONDO FISCALIZACION PP'!K43</f>
        <v>798386</v>
      </c>
      <c r="F87" s="52">
        <f t="shared" si="8"/>
        <v>0.41503072375324301</v>
      </c>
      <c r="G87" s="7">
        <f>+'IEPS GASOLINA Y DIESEL pp'!G44</f>
        <v>307377</v>
      </c>
      <c r="H87" s="54">
        <f t="shared" si="9"/>
        <v>3.1568569961830345E-3</v>
      </c>
      <c r="I87" s="7">
        <f>+'ISR PARTICIPABLE PP'!B40</f>
        <v>7783</v>
      </c>
      <c r="J87" s="117">
        <f t="shared" si="10"/>
        <v>0.52694172649256121</v>
      </c>
      <c r="K87" s="7">
        <f>+'ENAJ BI ART 126 LISR PP'!K43</f>
        <v>25725</v>
      </c>
      <c r="L87" s="117">
        <f t="shared" si="11"/>
        <v>0.50357730351988428</v>
      </c>
      <c r="M87" s="112">
        <f t="shared" si="12"/>
        <v>20833684</v>
      </c>
    </row>
    <row r="88" spans="1:13" x14ac:dyDescent="0.25">
      <c r="A88" s="29" t="s">
        <v>43</v>
      </c>
      <c r="B88" s="52">
        <v>0</v>
      </c>
      <c r="C88" s="7">
        <f>+'TENENCIA PP'!F44</f>
        <v>0</v>
      </c>
      <c r="D88" s="190">
        <f t="shared" si="7"/>
        <v>2.592777256661944</v>
      </c>
      <c r="E88" s="7">
        <f>+'FONDO FISCALIZACION PP'!K44</f>
        <v>3928326</v>
      </c>
      <c r="F88" s="52">
        <f t="shared" si="8"/>
        <v>2.657345950779344</v>
      </c>
      <c r="G88" s="7">
        <f>+'IEPS GASOLINA Y DIESEL pp'!G45</f>
        <v>1968064</v>
      </c>
      <c r="H88" s="54">
        <f t="shared" si="9"/>
        <v>3.2538207329087863</v>
      </c>
      <c r="I88" s="7">
        <f>+'ISR PARTICIPABLE PP'!B41</f>
        <v>8022057</v>
      </c>
      <c r="J88" s="117">
        <f t="shared" si="10"/>
        <v>2.5927786144208125</v>
      </c>
      <c r="K88" s="7">
        <f>+'ENAJ BI ART 126 LISR PP'!K44</f>
        <v>126578</v>
      </c>
      <c r="L88" s="117">
        <f t="shared" si="11"/>
        <v>2.6666464375414431</v>
      </c>
      <c r="M88" s="112">
        <f t="shared" si="12"/>
        <v>110322822</v>
      </c>
    </row>
    <row r="89" spans="1:13" x14ac:dyDescent="0.25">
      <c r="A89" s="29" t="s">
        <v>44</v>
      </c>
      <c r="B89" s="52">
        <v>0</v>
      </c>
      <c r="C89" s="7">
        <f>+'TENENCIA PP'!F45</f>
        <v>0</v>
      </c>
      <c r="D89" s="190">
        <f t="shared" si="7"/>
        <v>0.53319392283909517</v>
      </c>
      <c r="E89" s="7">
        <f>+'FONDO FISCALIZACION PP'!K45</f>
        <v>807844</v>
      </c>
      <c r="F89" s="52">
        <f t="shared" si="8"/>
        <v>0.42415965247366016</v>
      </c>
      <c r="G89" s="7">
        <f>+'IEPS GASOLINA Y DIESEL pp'!G46</f>
        <v>314138</v>
      </c>
      <c r="H89" s="54">
        <f t="shared" si="9"/>
        <v>0</v>
      </c>
      <c r="I89" s="7">
        <f>+'ISR PARTICIPABLE PP'!B42</f>
        <v>0</v>
      </c>
      <c r="J89" s="117">
        <f t="shared" si="10"/>
        <v>0.53318923772988791</v>
      </c>
      <c r="K89" s="7">
        <f>+'ENAJ BI ART 126 LISR PP'!K45</f>
        <v>26030</v>
      </c>
      <c r="L89" s="117">
        <f t="shared" si="11"/>
        <v>0.5080483179111307</v>
      </c>
      <c r="M89" s="112">
        <f t="shared" si="12"/>
        <v>21018656</v>
      </c>
    </row>
    <row r="90" spans="1:13" x14ac:dyDescent="0.25">
      <c r="A90" s="29" t="s">
        <v>45</v>
      </c>
      <c r="B90" s="52">
        <v>0</v>
      </c>
      <c r="C90" s="7">
        <f>+'TENENCIA PP'!F46</f>
        <v>0</v>
      </c>
      <c r="D90" s="190">
        <f t="shared" si="7"/>
        <v>1.4271856298349088</v>
      </c>
      <c r="E90" s="7">
        <f>+'FONDO FISCALIZACION PP'!K46</f>
        <v>2162334</v>
      </c>
      <c r="F90" s="52">
        <f t="shared" si="8"/>
        <v>1.4327125175719388</v>
      </c>
      <c r="G90" s="7">
        <f>+'IEPS GASOLINA Y DIESEL pp'!G47</f>
        <v>1061085</v>
      </c>
      <c r="H90" s="54">
        <f t="shared" si="9"/>
        <v>0.89913963579978051</v>
      </c>
      <c r="I90" s="7">
        <f>+'ISR PARTICIPABLE PP'!B43</f>
        <v>2216763</v>
      </c>
      <c r="J90" s="117">
        <f t="shared" si="10"/>
        <v>1.4271978539696482</v>
      </c>
      <c r="K90" s="7">
        <f>+'ENAJ BI ART 126 LISR PP'!K46</f>
        <v>69675</v>
      </c>
      <c r="L90" s="117">
        <f t="shared" si="11"/>
        <v>1.4409437731558687</v>
      </c>
      <c r="M90" s="112">
        <f t="shared" si="12"/>
        <v>59613821</v>
      </c>
    </row>
    <row r="91" spans="1:13" x14ac:dyDescent="0.25">
      <c r="A91" s="29" t="s">
        <v>46</v>
      </c>
      <c r="B91" s="52">
        <v>0</v>
      </c>
      <c r="C91" s="7">
        <f>+'TENENCIA PP'!F47</f>
        <v>0</v>
      </c>
      <c r="D91" s="190">
        <f t="shared" si="7"/>
        <v>0.71158173123930524</v>
      </c>
      <c r="E91" s="7">
        <f>+'FONDO FISCALIZACION PP'!K47</f>
        <v>1078120</v>
      </c>
      <c r="F91" s="52">
        <f t="shared" si="8"/>
        <v>0.64806887443886996</v>
      </c>
      <c r="G91" s="7">
        <f>+'IEPS GASOLINA Y DIESEL pp'!G48</f>
        <v>479968</v>
      </c>
      <c r="H91" s="54">
        <f t="shared" si="9"/>
        <v>0.15530373574052705</v>
      </c>
      <c r="I91" s="7">
        <f>+'ISR PARTICIPABLE PP'!B44</f>
        <v>382890</v>
      </c>
      <c r="J91" s="117">
        <f t="shared" si="10"/>
        <v>0.71158128810981858</v>
      </c>
      <c r="K91" s="7">
        <f>+'ENAJ BI ART 126 LISR PP'!K47</f>
        <v>34739</v>
      </c>
      <c r="L91" s="117">
        <f t="shared" si="11"/>
        <v>0.70340280077474215</v>
      </c>
      <c r="M91" s="112">
        <f t="shared" si="12"/>
        <v>29100739</v>
      </c>
    </row>
    <row r="92" spans="1:13" x14ac:dyDescent="0.25">
      <c r="A92" s="29" t="s">
        <v>47</v>
      </c>
      <c r="B92" s="52">
        <v>0</v>
      </c>
      <c r="C92" s="7">
        <f>+'TENENCIA PP'!F48</f>
        <v>0</v>
      </c>
      <c r="D92" s="190">
        <f t="shared" si="7"/>
        <v>1.173300670923124</v>
      </c>
      <c r="E92" s="7">
        <f>+'FONDO FISCALIZACION PP'!K48</f>
        <v>1777672</v>
      </c>
      <c r="F92" s="52">
        <f t="shared" si="8"/>
        <v>1.159568381117557</v>
      </c>
      <c r="G92" s="7">
        <f>+'IEPS GASOLINA Y DIESEL pp'!G49</f>
        <v>858791</v>
      </c>
      <c r="H92" s="54">
        <f t="shared" si="9"/>
        <v>0.21561459022805726</v>
      </c>
      <c r="I92" s="7">
        <f>+'ISR PARTICIPABLE PP'!B45</f>
        <v>531582</v>
      </c>
      <c r="J92" s="117">
        <f t="shared" si="10"/>
        <v>1.1733235776567696</v>
      </c>
      <c r="K92" s="7">
        <f>+'ENAJ BI ART 126 LISR PP'!K48</f>
        <v>57281</v>
      </c>
      <c r="L92" s="117">
        <f t="shared" si="11"/>
        <v>1.1513842445538287</v>
      </c>
      <c r="M92" s="112">
        <f t="shared" si="12"/>
        <v>47634346</v>
      </c>
    </row>
    <row r="93" spans="1:13" x14ac:dyDescent="0.25">
      <c r="A93" s="29" t="s">
        <v>48</v>
      </c>
      <c r="B93" s="52">
        <v>0</v>
      </c>
      <c r="C93" s="7">
        <f>+'TENENCIA PP'!F49</f>
        <v>0</v>
      </c>
      <c r="D93" s="190">
        <f t="shared" si="7"/>
        <v>0.62522789696603842</v>
      </c>
      <c r="E93" s="7">
        <f>+'FONDO FISCALIZACION PP'!K49</f>
        <v>947285</v>
      </c>
      <c r="F93" s="52">
        <f t="shared" si="8"/>
        <v>0.54355675053020969</v>
      </c>
      <c r="G93" s="7">
        <f>+'IEPS GASOLINA Y DIESEL pp'!G50</f>
        <v>402565</v>
      </c>
      <c r="H93" s="54">
        <f t="shared" si="9"/>
        <v>0.50499896194446003</v>
      </c>
      <c r="I93" s="7">
        <f>+'ISR PARTICIPABLE PP'!B46</f>
        <v>1245038</v>
      </c>
      <c r="J93" s="117">
        <f t="shared" si="10"/>
        <v>0.62522224753090161</v>
      </c>
      <c r="K93" s="7">
        <f>+'ENAJ BI ART 126 LISR PP'!K49</f>
        <v>30523</v>
      </c>
      <c r="L93" s="117">
        <f t="shared" si="11"/>
        <v>0.62335063347424025</v>
      </c>
      <c r="M93" s="112">
        <f t="shared" si="12"/>
        <v>25788871</v>
      </c>
    </row>
    <row r="94" spans="1:13" x14ac:dyDescent="0.25">
      <c r="A94" s="29" t="s">
        <v>49</v>
      </c>
      <c r="B94" s="52">
        <v>0</v>
      </c>
      <c r="C94" s="7">
        <f>+'TENENCIA PP'!F50</f>
        <v>0</v>
      </c>
      <c r="D94" s="190">
        <f t="shared" si="7"/>
        <v>1.2827532565860154</v>
      </c>
      <c r="E94" s="7">
        <f>+'FONDO FISCALIZACION PP'!K50</f>
        <v>1943504</v>
      </c>
      <c r="F94" s="52">
        <f t="shared" si="8"/>
        <v>1.281516070263127</v>
      </c>
      <c r="G94" s="7">
        <f>+'IEPS GASOLINA Y DIESEL pp'!G51</f>
        <v>949107</v>
      </c>
      <c r="H94" s="54">
        <f t="shared" si="9"/>
        <v>1.4291326469491481</v>
      </c>
      <c r="I94" s="7">
        <f>+'ISR PARTICIPABLE PP'!B47</f>
        <v>3523422</v>
      </c>
      <c r="J94" s="117">
        <f t="shared" si="10"/>
        <v>1.2827676843486937</v>
      </c>
      <c r="K94" s="7">
        <f>+'ENAJ BI ART 126 LISR PP'!K50</f>
        <v>62624</v>
      </c>
      <c r="L94" s="117">
        <f t="shared" si="11"/>
        <v>1.3041832135183602</v>
      </c>
      <c r="M94" s="112">
        <f t="shared" si="12"/>
        <v>53955849</v>
      </c>
    </row>
    <row r="95" spans="1:13" ht="15.75" thickBot="1" x14ac:dyDescent="0.3">
      <c r="A95" s="191" t="s">
        <v>50</v>
      </c>
      <c r="B95" s="52">
        <v>0</v>
      </c>
      <c r="C95" s="7">
        <f>+'TENENCIA PP'!F51</f>
        <v>0</v>
      </c>
      <c r="D95" s="190">
        <f t="shared" si="7"/>
        <v>1.5093760522795689</v>
      </c>
      <c r="E95" s="7">
        <f>+'FONDO FISCALIZACION PP'!K51</f>
        <v>2286861</v>
      </c>
      <c r="F95" s="52">
        <f t="shared" si="8"/>
        <v>1.5215767854029605</v>
      </c>
      <c r="G95" s="7">
        <f>+'IEPS GASOLINA Y DIESEL pp'!G52</f>
        <v>1126899</v>
      </c>
      <c r="H95" s="54">
        <f t="shared" si="9"/>
        <v>1.4678030297268809</v>
      </c>
      <c r="I95" s="7">
        <f>+'ISR PARTICIPABLE PP'!B48</f>
        <v>3618761</v>
      </c>
      <c r="J95" s="117">
        <f t="shared" si="10"/>
        <v>1.5093782312947466</v>
      </c>
      <c r="K95" s="7">
        <f>+'ENAJ BI ART 126 LISR PP'!K51</f>
        <v>73687</v>
      </c>
      <c r="L95" s="117">
        <f t="shared" si="11"/>
        <v>1.5409114752422994</v>
      </c>
      <c r="M95" s="112">
        <f t="shared" si="12"/>
        <v>63749622</v>
      </c>
    </row>
    <row r="96" spans="1:13" ht="16.5" thickTop="1" thickBot="1" x14ac:dyDescent="0.3">
      <c r="A96" s="192" t="s">
        <v>51</v>
      </c>
      <c r="B96" s="95">
        <f t="shared" ref="B96:K96" si="13">SUM(B57:B95)</f>
        <v>0</v>
      </c>
      <c r="C96" s="11">
        <f t="shared" si="13"/>
        <v>0</v>
      </c>
      <c r="D96" s="53">
        <f t="shared" si="13"/>
        <v>100</v>
      </c>
      <c r="E96" s="11">
        <f t="shared" si="13"/>
        <v>151510354</v>
      </c>
      <c r="F96" s="95">
        <f t="shared" si="13"/>
        <v>99.999999999999986</v>
      </c>
      <c r="G96" s="11">
        <f t="shared" si="13"/>
        <v>74061264</v>
      </c>
      <c r="H96" s="53">
        <f t="shared" si="13"/>
        <v>100</v>
      </c>
      <c r="I96" s="11">
        <f t="shared" si="13"/>
        <v>246542685</v>
      </c>
      <c r="J96" s="53">
        <f t="shared" si="13"/>
        <v>100.00000000000001</v>
      </c>
      <c r="K96" s="113">
        <f t="shared" si="13"/>
        <v>4881944</v>
      </c>
      <c r="L96" s="53">
        <f t="shared" ref="L96:M96" si="14">SUM(L57:L95)</f>
        <v>99.999999999999972</v>
      </c>
      <c r="M96" s="113">
        <f t="shared" si="14"/>
        <v>4137137209</v>
      </c>
    </row>
    <row r="97" spans="11:13" ht="15.75" thickTop="1" x14ac:dyDescent="0.25"/>
    <row r="98" spans="11:13" x14ac:dyDescent="0.25">
      <c r="K98" s="92"/>
      <c r="M98" s="42"/>
    </row>
  </sheetData>
  <mergeCells count="23">
    <mergeCell ref="N55:O55"/>
    <mergeCell ref="J7:K7"/>
    <mergeCell ref="A7:A8"/>
    <mergeCell ref="B7:C7"/>
    <mergeCell ref="D7:E7"/>
    <mergeCell ref="F7:G7"/>
    <mergeCell ref="H7:I7"/>
    <mergeCell ref="J55:K55"/>
    <mergeCell ref="L55:M55"/>
    <mergeCell ref="A50:M50"/>
    <mergeCell ref="A51:M51"/>
    <mergeCell ref="A52:M52"/>
    <mergeCell ref="A53:M53"/>
    <mergeCell ref="A55:A56"/>
    <mergeCell ref="B55:C55"/>
    <mergeCell ref="D55:E55"/>
    <mergeCell ref="L7:M7"/>
    <mergeCell ref="F55:G55"/>
    <mergeCell ref="H55:I55"/>
    <mergeCell ref="A5:K5"/>
    <mergeCell ref="A2:K2"/>
    <mergeCell ref="A3:K3"/>
    <mergeCell ref="A4:K4"/>
  </mergeCells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E55"/>
  <sheetViews>
    <sheetView workbookViewId="0">
      <selection activeCell="B10" sqref="B10:E10"/>
    </sheetView>
  </sheetViews>
  <sheetFormatPr baseColWidth="10" defaultRowHeight="15" x14ac:dyDescent="0.25"/>
  <cols>
    <col min="2" max="2" width="28.7109375" customWidth="1"/>
    <col min="3" max="3" width="21.5703125" customWidth="1"/>
    <col min="4" max="4" width="19.28515625" customWidth="1"/>
    <col min="5" max="5" width="21.5703125" customWidth="1"/>
  </cols>
  <sheetData>
    <row r="3" spans="2:5" ht="15.75" thickBot="1" x14ac:dyDescent="0.3">
      <c r="E3" s="12"/>
    </row>
    <row r="4" spans="2:5" ht="15.75" thickTop="1" x14ac:dyDescent="0.25">
      <c r="B4" s="59"/>
      <c r="C4" s="60"/>
      <c r="D4" s="60"/>
      <c r="E4" s="61"/>
    </row>
    <row r="5" spans="2:5" x14ac:dyDescent="0.25">
      <c r="B5" s="327" t="s">
        <v>0</v>
      </c>
      <c r="C5" s="328"/>
      <c r="D5" s="328"/>
      <c r="E5" s="329"/>
    </row>
    <row r="6" spans="2:5" x14ac:dyDescent="0.25">
      <c r="B6" s="327" t="s">
        <v>1</v>
      </c>
      <c r="C6" s="328"/>
      <c r="D6" s="328"/>
      <c r="E6" s="329"/>
    </row>
    <row r="7" spans="2:5" x14ac:dyDescent="0.25">
      <c r="B7" s="327" t="s">
        <v>2</v>
      </c>
      <c r="C7" s="328"/>
      <c r="D7" s="328"/>
      <c r="E7" s="329"/>
    </row>
    <row r="8" spans="2:5" x14ac:dyDescent="0.25">
      <c r="B8" s="327" t="s">
        <v>134</v>
      </c>
      <c r="C8" s="328"/>
      <c r="D8" s="328"/>
      <c r="E8" s="329"/>
    </row>
    <row r="9" spans="2:5" x14ac:dyDescent="0.25">
      <c r="B9" s="327" t="s">
        <v>135</v>
      </c>
      <c r="C9" s="328"/>
      <c r="D9" s="328"/>
      <c r="E9" s="329"/>
    </row>
    <row r="10" spans="2:5" ht="15.75" thickBot="1" x14ac:dyDescent="0.3">
      <c r="B10" s="324" t="s">
        <v>136</v>
      </c>
      <c r="C10" s="325"/>
      <c r="D10" s="325"/>
      <c r="E10" s="326"/>
    </row>
    <row r="11" spans="2:5" ht="16.5" thickTop="1" thickBot="1" x14ac:dyDescent="0.3">
      <c r="B11" s="34"/>
      <c r="C11" s="34"/>
      <c r="D11" s="34"/>
      <c r="E11" s="62"/>
    </row>
    <row r="12" spans="2:5" ht="15.75" thickTop="1" x14ac:dyDescent="0.25">
      <c r="B12" s="59"/>
      <c r="C12" s="63" t="s">
        <v>137</v>
      </c>
      <c r="D12" s="63" t="s">
        <v>138</v>
      </c>
      <c r="E12" s="61"/>
    </row>
    <row r="13" spans="2:5" x14ac:dyDescent="0.25">
      <c r="B13" s="10" t="s">
        <v>94</v>
      </c>
      <c r="C13" s="64" t="s">
        <v>139</v>
      </c>
      <c r="D13" s="64" t="s">
        <v>111</v>
      </c>
      <c r="E13" s="58"/>
    </row>
    <row r="14" spans="2:5" ht="15.75" thickBot="1" x14ac:dyDescent="0.3">
      <c r="B14" s="13"/>
      <c r="C14" s="65" t="s">
        <v>8</v>
      </c>
      <c r="D14" s="66" t="s">
        <v>140</v>
      </c>
      <c r="E14" s="67" t="s">
        <v>141</v>
      </c>
    </row>
    <row r="15" spans="2:5" ht="15.75" thickTop="1" x14ac:dyDescent="0.25">
      <c r="B15" s="68" t="s">
        <v>142</v>
      </c>
      <c r="C15" s="69">
        <v>31401</v>
      </c>
      <c r="D15" s="70">
        <v>1.9229803531557308</v>
      </c>
      <c r="E15" s="71">
        <v>15034236</v>
      </c>
    </row>
    <row r="16" spans="2:5" x14ac:dyDescent="0.25">
      <c r="B16" s="72" t="s">
        <v>55</v>
      </c>
      <c r="C16" s="69">
        <v>4122</v>
      </c>
      <c r="D16" s="70">
        <v>0.25242906326893799</v>
      </c>
      <c r="E16" s="71">
        <v>1973539</v>
      </c>
    </row>
    <row r="17" spans="2:5" x14ac:dyDescent="0.25">
      <c r="B17" s="72" t="s">
        <v>56</v>
      </c>
      <c r="C17" s="69">
        <v>4530</v>
      </c>
      <c r="D17" s="70">
        <v>0.27741476385450975</v>
      </c>
      <c r="E17" s="71">
        <v>2168882</v>
      </c>
    </row>
    <row r="18" spans="2:5" x14ac:dyDescent="0.25">
      <c r="B18" s="72" t="s">
        <v>143</v>
      </c>
      <c r="C18" s="69">
        <v>33664</v>
      </c>
      <c r="D18" s="70">
        <v>2.0615652561585462</v>
      </c>
      <c r="E18" s="71">
        <v>16117717</v>
      </c>
    </row>
    <row r="19" spans="2:5" x14ac:dyDescent="0.25">
      <c r="B19" s="72" t="s">
        <v>58</v>
      </c>
      <c r="C19" s="69">
        <v>582267</v>
      </c>
      <c r="D19" s="70">
        <v>35.657717948184064</v>
      </c>
      <c r="E19" s="71">
        <v>278778946</v>
      </c>
    </row>
    <row r="20" spans="2:5" x14ac:dyDescent="0.25">
      <c r="B20" s="72" t="s">
        <v>144</v>
      </c>
      <c r="C20" s="69">
        <v>10629</v>
      </c>
      <c r="D20" s="70">
        <v>0.65091424393147546</v>
      </c>
      <c r="E20" s="71">
        <v>5088974</v>
      </c>
    </row>
    <row r="21" spans="2:5" x14ac:dyDescent="0.25">
      <c r="B21" s="72" t="s">
        <v>145</v>
      </c>
      <c r="C21" s="69">
        <v>327985</v>
      </c>
      <c r="D21" s="70">
        <v>20.085625016075358</v>
      </c>
      <c r="E21" s="71">
        <v>157033308</v>
      </c>
    </row>
    <row r="22" spans="2:5" x14ac:dyDescent="0.25">
      <c r="B22" s="72" t="s">
        <v>61</v>
      </c>
      <c r="C22" s="69">
        <v>34052</v>
      </c>
      <c r="D22" s="70">
        <v>2.0853261674997277</v>
      </c>
      <c r="E22" s="71">
        <v>16303484</v>
      </c>
    </row>
    <row r="23" spans="2:5" x14ac:dyDescent="0.25">
      <c r="B23" s="72" t="s">
        <v>146</v>
      </c>
      <c r="C23" s="69">
        <v>10149</v>
      </c>
      <c r="D23" s="70">
        <v>0.62151930206609696</v>
      </c>
      <c r="E23" s="71">
        <v>4859158</v>
      </c>
    </row>
    <row r="24" spans="2:5" x14ac:dyDescent="0.25">
      <c r="B24" s="72" t="s">
        <v>63</v>
      </c>
      <c r="C24" s="69">
        <v>4265</v>
      </c>
      <c r="D24" s="70">
        <v>0.261186306366332</v>
      </c>
      <c r="E24" s="71">
        <v>2042005</v>
      </c>
    </row>
    <row r="25" spans="2:5" x14ac:dyDescent="0.25">
      <c r="B25" s="72" t="s">
        <v>147</v>
      </c>
      <c r="C25" s="69">
        <v>5280</v>
      </c>
      <c r="D25" s="70">
        <v>0.32334436051916365</v>
      </c>
      <c r="E25" s="71">
        <v>2527969</v>
      </c>
    </row>
    <row r="26" spans="2:5" x14ac:dyDescent="0.25">
      <c r="B26" s="72" t="s">
        <v>65</v>
      </c>
      <c r="C26" s="69">
        <v>141043</v>
      </c>
      <c r="D26" s="70">
        <v>8.637397469830379</v>
      </c>
      <c r="E26" s="71">
        <v>67528847</v>
      </c>
    </row>
    <row r="27" spans="2:5" x14ac:dyDescent="0.25">
      <c r="B27" s="72" t="s">
        <v>148</v>
      </c>
      <c r="C27" s="69">
        <v>25137</v>
      </c>
      <c r="D27" s="70">
        <v>1.5393763618125411</v>
      </c>
      <c r="E27" s="71">
        <v>12035143</v>
      </c>
    </row>
    <row r="28" spans="2:5" x14ac:dyDescent="0.25">
      <c r="B28" s="72" t="s">
        <v>67</v>
      </c>
      <c r="C28" s="69">
        <v>33396</v>
      </c>
      <c r="D28" s="70">
        <v>2.0451530802837103</v>
      </c>
      <c r="E28" s="71">
        <v>15989403</v>
      </c>
    </row>
    <row r="29" spans="2:5" x14ac:dyDescent="0.25">
      <c r="B29" s="72" t="s">
        <v>68</v>
      </c>
      <c r="C29" s="69">
        <v>12411</v>
      </c>
      <c r="D29" s="70">
        <v>0.76004296560669327</v>
      </c>
      <c r="E29" s="71">
        <v>5942163</v>
      </c>
    </row>
    <row r="30" spans="2:5" x14ac:dyDescent="0.25">
      <c r="B30" s="72" t="s">
        <v>69</v>
      </c>
      <c r="C30" s="69">
        <v>18488</v>
      </c>
      <c r="D30" s="70">
        <v>1.1321951775148291</v>
      </c>
      <c r="E30" s="71">
        <v>8851721</v>
      </c>
    </row>
    <row r="31" spans="2:5" x14ac:dyDescent="0.25">
      <c r="B31" s="72" t="s">
        <v>70</v>
      </c>
      <c r="C31" s="69">
        <v>9626</v>
      </c>
      <c r="D31" s="70">
        <v>0.58949106332527834</v>
      </c>
      <c r="E31" s="71">
        <v>4608755</v>
      </c>
    </row>
    <row r="32" spans="2:5" x14ac:dyDescent="0.25">
      <c r="B32" s="72" t="s">
        <v>71</v>
      </c>
      <c r="C32" s="69">
        <v>11320</v>
      </c>
      <c r="D32" s="70">
        <v>0.69323071232517663</v>
      </c>
      <c r="E32" s="71">
        <v>5419812</v>
      </c>
    </row>
    <row r="33" spans="2:5" x14ac:dyDescent="0.25">
      <c r="B33" s="72" t="s">
        <v>149</v>
      </c>
      <c r="C33" s="69">
        <v>5208</v>
      </c>
      <c r="D33" s="70">
        <v>0.31893511923935691</v>
      </c>
      <c r="E33" s="71">
        <v>2493497</v>
      </c>
    </row>
    <row r="34" spans="2:5" x14ac:dyDescent="0.25">
      <c r="B34" s="72" t="s">
        <v>150</v>
      </c>
      <c r="C34" s="69">
        <v>11927</v>
      </c>
      <c r="D34" s="70">
        <v>0.73040306589243664</v>
      </c>
      <c r="E34" s="71">
        <v>5710433</v>
      </c>
    </row>
    <row r="35" spans="2:5" x14ac:dyDescent="0.25">
      <c r="B35" s="72" t="s">
        <v>151</v>
      </c>
      <c r="C35" s="69">
        <v>10473</v>
      </c>
      <c r="D35" s="70">
        <v>0.64136088782522749</v>
      </c>
      <c r="E35" s="71">
        <v>5014284</v>
      </c>
    </row>
    <row r="36" spans="2:5" x14ac:dyDescent="0.25">
      <c r="B36" s="72" t="s">
        <v>75</v>
      </c>
      <c r="C36" s="69">
        <v>24918</v>
      </c>
      <c r="D36" s="70">
        <v>1.5259649195864622</v>
      </c>
      <c r="E36" s="71">
        <v>11930289</v>
      </c>
    </row>
    <row r="37" spans="2:5" x14ac:dyDescent="0.25">
      <c r="B37" s="72" t="s">
        <v>76</v>
      </c>
      <c r="C37" s="69">
        <v>49162</v>
      </c>
      <c r="D37" s="70">
        <v>3.0106544416369552</v>
      </c>
      <c r="E37" s="71">
        <v>23537880</v>
      </c>
    </row>
    <row r="38" spans="2:5" x14ac:dyDescent="0.25">
      <c r="B38" s="72" t="s">
        <v>77</v>
      </c>
      <c r="C38" s="69">
        <v>12788</v>
      </c>
      <c r="D38" s="70">
        <v>0.78313024286345934</v>
      </c>
      <c r="E38" s="71">
        <v>6122664</v>
      </c>
    </row>
    <row r="39" spans="2:5" x14ac:dyDescent="0.25">
      <c r="B39" s="72" t="s">
        <v>78</v>
      </c>
      <c r="C39" s="69">
        <v>3433</v>
      </c>
      <c r="D39" s="70">
        <v>0.21023507379967593</v>
      </c>
      <c r="E39" s="71">
        <v>1643659</v>
      </c>
    </row>
    <row r="40" spans="2:5" x14ac:dyDescent="0.25">
      <c r="B40" s="72" t="s">
        <v>79</v>
      </c>
      <c r="C40" s="69">
        <v>19691</v>
      </c>
      <c r="D40" s="70">
        <v>1.205866250564934</v>
      </c>
      <c r="E40" s="71">
        <v>9427696</v>
      </c>
    </row>
    <row r="41" spans="2:5" x14ac:dyDescent="0.25">
      <c r="B41" s="72" t="s">
        <v>80</v>
      </c>
      <c r="C41" s="69">
        <v>5947</v>
      </c>
      <c r="D41" s="70">
        <v>0.36419108181959586</v>
      </c>
      <c r="E41" s="71">
        <v>2847316</v>
      </c>
    </row>
    <row r="42" spans="2:5" x14ac:dyDescent="0.25">
      <c r="B42" s="72" t="s">
        <v>152</v>
      </c>
      <c r="C42" s="69">
        <v>11855</v>
      </c>
      <c r="D42" s="70">
        <v>0.72599382461262973</v>
      </c>
      <c r="E42" s="71">
        <v>5675960</v>
      </c>
    </row>
    <row r="43" spans="2:5" x14ac:dyDescent="0.25">
      <c r="B43" s="72" t="s">
        <v>82</v>
      </c>
      <c r="C43" s="69">
        <v>2181</v>
      </c>
      <c r="D43" s="70">
        <v>0.13356326710081362</v>
      </c>
      <c r="E43" s="71">
        <v>1044223</v>
      </c>
    </row>
    <row r="44" spans="2:5" x14ac:dyDescent="0.25">
      <c r="B44" s="72" t="s">
        <v>83</v>
      </c>
      <c r="C44" s="69">
        <v>1709</v>
      </c>
      <c r="D44" s="70">
        <v>0.10465824093319141</v>
      </c>
      <c r="E44" s="71">
        <v>818238</v>
      </c>
    </row>
    <row r="45" spans="2:5" x14ac:dyDescent="0.25">
      <c r="B45" s="72" t="s">
        <v>84</v>
      </c>
      <c r="C45" s="69">
        <v>7003</v>
      </c>
      <c r="D45" s="70">
        <v>0.42885995392342863</v>
      </c>
      <c r="E45" s="71">
        <v>3352910</v>
      </c>
    </row>
    <row r="46" spans="2:5" x14ac:dyDescent="0.25">
      <c r="B46" s="72" t="s">
        <v>85</v>
      </c>
      <c r="C46" s="69">
        <v>44966</v>
      </c>
      <c r="D46" s="70">
        <v>2.7536936581637717</v>
      </c>
      <c r="E46" s="71">
        <v>21528910</v>
      </c>
    </row>
    <row r="47" spans="2:5" x14ac:dyDescent="0.25">
      <c r="B47" s="72" t="s">
        <v>153</v>
      </c>
      <c r="C47" s="69">
        <v>6761</v>
      </c>
      <c r="D47" s="70">
        <v>0.41404000406630032</v>
      </c>
      <c r="E47" s="71">
        <v>3237045</v>
      </c>
    </row>
    <row r="48" spans="2:5" x14ac:dyDescent="0.25">
      <c r="B48" s="72" t="s">
        <v>87</v>
      </c>
      <c r="C48" s="69">
        <v>26368</v>
      </c>
      <c r="D48" s="70">
        <v>1.6147621398047933</v>
      </c>
      <c r="E48" s="71">
        <v>12624523</v>
      </c>
    </row>
    <row r="49" spans="2:5" x14ac:dyDescent="0.25">
      <c r="B49" s="72" t="s">
        <v>88</v>
      </c>
      <c r="C49" s="69">
        <v>10745</v>
      </c>
      <c r="D49" s="70">
        <v>0.65801802154894196</v>
      </c>
      <c r="E49" s="71">
        <v>5144512</v>
      </c>
    </row>
    <row r="50" spans="2:5" x14ac:dyDescent="0.25">
      <c r="B50" s="72" t="s">
        <v>89</v>
      </c>
      <c r="C50" s="69">
        <v>22244</v>
      </c>
      <c r="D50" s="70">
        <v>1.3622105976114161</v>
      </c>
      <c r="E50" s="71">
        <v>10650026</v>
      </c>
    </row>
    <row r="51" spans="2:5" x14ac:dyDescent="0.25">
      <c r="B51" s="72" t="s">
        <v>90</v>
      </c>
      <c r="C51" s="69">
        <v>8581</v>
      </c>
      <c r="D51" s="70">
        <v>0.52549582530586048</v>
      </c>
      <c r="E51" s="71">
        <v>4108428</v>
      </c>
    </row>
    <row r="52" spans="2:5" x14ac:dyDescent="0.25">
      <c r="B52" s="72" t="s">
        <v>91</v>
      </c>
      <c r="C52" s="69">
        <v>21117</v>
      </c>
      <c r="D52" s="70">
        <v>1.293193723689996</v>
      </c>
      <c r="E52" s="71">
        <v>10110439</v>
      </c>
    </row>
    <row r="53" spans="2:5" ht="15.75" thickBot="1" x14ac:dyDescent="0.3">
      <c r="B53" s="73" t="s">
        <v>92</v>
      </c>
      <c r="C53" s="69">
        <v>26092</v>
      </c>
      <c r="D53" s="74">
        <v>1.5978600482322005</v>
      </c>
      <c r="E53" s="71">
        <v>12492379</v>
      </c>
    </row>
    <row r="54" spans="2:5" ht="16.5" thickTop="1" thickBot="1" x14ac:dyDescent="0.3">
      <c r="B54" s="75" t="s">
        <v>51</v>
      </c>
      <c r="C54" s="76">
        <v>1632934</v>
      </c>
      <c r="D54" s="77">
        <v>100.00000000000001</v>
      </c>
      <c r="E54" s="78">
        <v>781819373</v>
      </c>
    </row>
    <row r="55" spans="2:5" ht="15.75" thickTop="1" x14ac:dyDescent="0.25"/>
  </sheetData>
  <mergeCells count="6">
    <mergeCell ref="B10:E10"/>
    <mergeCell ref="B5:E5"/>
    <mergeCell ref="B6:E6"/>
    <mergeCell ref="B7:E7"/>
    <mergeCell ref="B8:E8"/>
    <mergeCell ref="B9:E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91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3:E55"/>
  <sheetViews>
    <sheetView workbookViewId="0">
      <selection activeCell="E54" sqref="E54"/>
    </sheetView>
  </sheetViews>
  <sheetFormatPr baseColWidth="10" defaultRowHeight="15" x14ac:dyDescent="0.25"/>
  <cols>
    <col min="3" max="3" width="33.28515625" customWidth="1"/>
    <col min="4" max="4" width="28.28515625" customWidth="1"/>
    <col min="5" max="5" width="24.7109375" customWidth="1"/>
  </cols>
  <sheetData>
    <row r="3" spans="3:5" ht="15.75" thickBot="1" x14ac:dyDescent="0.3"/>
    <row r="4" spans="3:5" ht="15.75" thickTop="1" x14ac:dyDescent="0.25">
      <c r="C4" s="334" t="s">
        <v>0</v>
      </c>
      <c r="D4" s="335"/>
      <c r="E4" s="336"/>
    </row>
    <row r="5" spans="3:5" x14ac:dyDescent="0.25">
      <c r="C5" s="327" t="s">
        <v>1</v>
      </c>
      <c r="D5" s="328"/>
      <c r="E5" s="329"/>
    </row>
    <row r="6" spans="3:5" x14ac:dyDescent="0.25">
      <c r="C6" s="327" t="s">
        <v>2</v>
      </c>
      <c r="D6" s="328"/>
      <c r="E6" s="329"/>
    </row>
    <row r="7" spans="3:5" x14ac:dyDescent="0.25">
      <c r="C7" s="327" t="s">
        <v>154</v>
      </c>
      <c r="D7" s="328"/>
      <c r="E7" s="329"/>
    </row>
    <row r="8" spans="3:5" x14ac:dyDescent="0.25">
      <c r="C8" s="327" t="s">
        <v>155</v>
      </c>
      <c r="D8" s="328"/>
      <c r="E8" s="329"/>
    </row>
    <row r="9" spans="3:5" x14ac:dyDescent="0.25">
      <c r="C9" s="327" t="s">
        <v>156</v>
      </c>
      <c r="D9" s="328"/>
      <c r="E9" s="329"/>
    </row>
    <row r="10" spans="3:5" ht="15.75" thickBot="1" x14ac:dyDescent="0.3">
      <c r="C10" s="330"/>
      <c r="D10" s="331"/>
      <c r="E10" s="332"/>
    </row>
    <row r="11" spans="3:5" ht="16.5" thickTop="1" thickBot="1" x14ac:dyDescent="0.3">
      <c r="C11" s="333"/>
      <c r="D11" s="333"/>
      <c r="E11" s="333"/>
    </row>
    <row r="12" spans="3:5" ht="15.75" thickTop="1" x14ac:dyDescent="0.25">
      <c r="C12" s="79"/>
      <c r="D12" s="63"/>
      <c r="E12" s="63"/>
    </row>
    <row r="13" spans="3:5" x14ac:dyDescent="0.25">
      <c r="C13" s="80" t="s">
        <v>94</v>
      </c>
      <c r="D13" s="81" t="s">
        <v>157</v>
      </c>
      <c r="E13" s="64" t="s">
        <v>141</v>
      </c>
    </row>
    <row r="14" spans="3:5" ht="15.75" thickBot="1" x14ac:dyDescent="0.3">
      <c r="C14" s="82"/>
      <c r="D14" s="65"/>
      <c r="E14" s="65"/>
    </row>
    <row r="15" spans="3:5" ht="15.75" thickTop="1" x14ac:dyDescent="0.25">
      <c r="C15" s="68" t="s">
        <v>142</v>
      </c>
      <c r="D15" s="70">
        <v>2.7062157198845154</v>
      </c>
      <c r="E15" s="71">
        <v>18399388.940000001</v>
      </c>
    </row>
    <row r="16" spans="3:5" x14ac:dyDescent="0.25">
      <c r="C16" s="72" t="s">
        <v>55</v>
      </c>
      <c r="D16" s="70">
        <v>0.90910586872673171</v>
      </c>
      <c r="E16" s="71">
        <v>6180953.1100000003</v>
      </c>
    </row>
    <row r="17" spans="3:5" x14ac:dyDescent="0.25">
      <c r="C17" s="72" t="s">
        <v>56</v>
      </c>
      <c r="D17" s="70">
        <v>0.68076022757302002</v>
      </c>
      <c r="E17" s="71">
        <v>4628445.59</v>
      </c>
    </row>
    <row r="18" spans="3:5" x14ac:dyDescent="0.25">
      <c r="C18" s="72" t="s">
        <v>143</v>
      </c>
      <c r="D18" s="70">
        <v>2.6099900624019212</v>
      </c>
      <c r="E18" s="71">
        <v>17745156.800000001</v>
      </c>
    </row>
    <row r="19" spans="3:5" x14ac:dyDescent="0.25">
      <c r="C19" s="72" t="s">
        <v>58</v>
      </c>
      <c r="D19" s="70">
        <v>16.48534268081778</v>
      </c>
      <c r="E19" s="71">
        <v>112082798.73</v>
      </c>
    </row>
    <row r="20" spans="3:5" x14ac:dyDescent="0.25">
      <c r="C20" s="72" t="s">
        <v>144</v>
      </c>
      <c r="D20" s="70">
        <v>1.4451624189660728</v>
      </c>
      <c r="E20" s="71">
        <v>9825567.5800000001</v>
      </c>
    </row>
    <row r="21" spans="3:5" x14ac:dyDescent="0.25">
      <c r="C21" s="72" t="s">
        <v>145</v>
      </c>
      <c r="D21" s="70">
        <v>11.84694039808295</v>
      </c>
      <c r="E21" s="71">
        <v>80546595.959999993</v>
      </c>
    </row>
    <row r="22" spans="3:5" x14ac:dyDescent="0.25">
      <c r="C22" s="72" t="s">
        <v>61</v>
      </c>
      <c r="D22" s="70">
        <v>2.6452860031575391</v>
      </c>
      <c r="E22" s="71">
        <v>17985131.670000002</v>
      </c>
    </row>
    <row r="23" spans="3:5" x14ac:dyDescent="0.25">
      <c r="C23" s="72" t="s">
        <v>146</v>
      </c>
      <c r="D23" s="70">
        <v>1.2460056672380369</v>
      </c>
      <c r="E23" s="71">
        <v>8471513.4600000009</v>
      </c>
    </row>
    <row r="24" spans="3:5" x14ac:dyDescent="0.25">
      <c r="C24" s="72" t="s">
        <v>63</v>
      </c>
      <c r="D24" s="70">
        <v>0.44276122142082569</v>
      </c>
      <c r="E24" s="71">
        <v>3010305.45</v>
      </c>
    </row>
    <row r="25" spans="3:5" x14ac:dyDescent="0.25">
      <c r="C25" s="72" t="s">
        <v>147</v>
      </c>
      <c r="D25" s="70">
        <v>0.44575314858535092</v>
      </c>
      <c r="E25" s="71">
        <v>3030647.37</v>
      </c>
    </row>
    <row r="26" spans="3:5" x14ac:dyDescent="0.25">
      <c r="C26" s="72" t="s">
        <v>65</v>
      </c>
      <c r="D26" s="70">
        <v>4.5367647569987559</v>
      </c>
      <c r="E26" s="71">
        <v>30845175.68</v>
      </c>
    </row>
    <row r="27" spans="3:5" x14ac:dyDescent="0.25">
      <c r="C27" s="72" t="s">
        <v>148</v>
      </c>
      <c r="D27" s="70">
        <v>1.780363858822221</v>
      </c>
      <c r="E27" s="71">
        <v>12104580.890000001</v>
      </c>
    </row>
    <row r="28" spans="3:5" x14ac:dyDescent="0.25">
      <c r="C28" s="72" t="s">
        <v>67</v>
      </c>
      <c r="D28" s="70">
        <v>10.113804989531335</v>
      </c>
      <c r="E28" s="71">
        <v>68763118.299999997</v>
      </c>
    </row>
    <row r="29" spans="3:5" x14ac:dyDescent="0.25">
      <c r="C29" s="72" t="s">
        <v>68</v>
      </c>
      <c r="D29" s="70">
        <v>0.96901481030345815</v>
      </c>
      <c r="E29" s="71">
        <v>6588270.2000000002</v>
      </c>
    </row>
    <row r="30" spans="3:5" x14ac:dyDescent="0.25">
      <c r="C30" s="72" t="s">
        <v>69</v>
      </c>
      <c r="D30" s="70">
        <v>1.5344010465409232</v>
      </c>
      <c r="E30" s="71">
        <v>10432295.34</v>
      </c>
    </row>
    <row r="31" spans="3:5" x14ac:dyDescent="0.25">
      <c r="C31" s="72" t="s">
        <v>70</v>
      </c>
      <c r="D31" s="70">
        <v>0.83750201185102369</v>
      </c>
      <c r="E31" s="71">
        <v>5694123.0300000003</v>
      </c>
    </row>
    <row r="32" spans="3:5" x14ac:dyDescent="0.25">
      <c r="C32" s="72" t="s">
        <v>71</v>
      </c>
      <c r="D32" s="70">
        <v>0.87392432518622787</v>
      </c>
      <c r="E32" s="71">
        <v>5941756.0300000003</v>
      </c>
    </row>
    <row r="33" spans="3:5" x14ac:dyDescent="0.25">
      <c r="C33" s="72" t="s">
        <v>149</v>
      </c>
      <c r="D33" s="70">
        <v>1.2843199345155143</v>
      </c>
      <c r="E33" s="71">
        <v>8732009.7300000004</v>
      </c>
    </row>
    <row r="34" spans="3:5" x14ac:dyDescent="0.25">
      <c r="C34" s="72" t="s">
        <v>150</v>
      </c>
      <c r="D34" s="70">
        <v>1.2105601301241924</v>
      </c>
      <c r="E34" s="71">
        <v>8230521.5</v>
      </c>
    </row>
    <row r="35" spans="3:5" x14ac:dyDescent="0.25">
      <c r="C35" s="72" t="s">
        <v>151</v>
      </c>
      <c r="D35" s="70">
        <v>1.0871167352301976</v>
      </c>
      <c r="E35" s="71">
        <v>7391237.6900000004</v>
      </c>
    </row>
    <row r="36" spans="3:5" x14ac:dyDescent="0.25">
      <c r="C36" s="72" t="s">
        <v>75</v>
      </c>
      <c r="D36" s="70">
        <v>1.9044056391491209</v>
      </c>
      <c r="E36" s="71">
        <v>12947933.09</v>
      </c>
    </row>
    <row r="37" spans="3:5" x14ac:dyDescent="0.25">
      <c r="C37" s="72" t="s">
        <v>76</v>
      </c>
      <c r="D37" s="70">
        <v>5.9346723263368881</v>
      </c>
      <c r="E37" s="71">
        <v>40349460.530000001</v>
      </c>
    </row>
    <row r="38" spans="3:5" x14ac:dyDescent="0.25">
      <c r="C38" s="72" t="s">
        <v>77</v>
      </c>
      <c r="D38" s="70">
        <v>1.056167888648919</v>
      </c>
      <c r="E38" s="71">
        <v>7180818.4500000002</v>
      </c>
    </row>
    <row r="39" spans="3:5" x14ac:dyDescent="0.25">
      <c r="C39" s="72" t="s">
        <v>78</v>
      </c>
      <c r="D39" s="70">
        <v>0.50003902704992553</v>
      </c>
      <c r="E39" s="71">
        <v>3399733.61</v>
      </c>
    </row>
    <row r="40" spans="3:5" x14ac:dyDescent="0.25">
      <c r="C40" s="72" t="s">
        <v>79</v>
      </c>
      <c r="D40" s="70">
        <v>3.580694431574758</v>
      </c>
      <c r="E40" s="71">
        <v>24344914.210000001</v>
      </c>
    </row>
    <row r="41" spans="3:5" x14ac:dyDescent="0.25">
      <c r="C41" s="72" t="s">
        <v>80</v>
      </c>
      <c r="D41" s="70">
        <v>0.95475915734307382</v>
      </c>
      <c r="E41" s="71">
        <v>6491346.9199999999</v>
      </c>
    </row>
    <row r="42" spans="3:5" x14ac:dyDescent="0.25">
      <c r="C42" s="72" t="s">
        <v>152</v>
      </c>
      <c r="D42" s="70">
        <v>1.3415537412157239</v>
      </c>
      <c r="E42" s="71">
        <v>9121138.75</v>
      </c>
    </row>
    <row r="43" spans="3:5" x14ac:dyDescent="0.25">
      <c r="C43" s="72" t="s">
        <v>82</v>
      </c>
      <c r="D43" s="70">
        <v>0.23456708969876841</v>
      </c>
      <c r="E43" s="71">
        <v>1594806.76</v>
      </c>
    </row>
    <row r="44" spans="3:5" x14ac:dyDescent="0.25">
      <c r="C44" s="72" t="s">
        <v>83</v>
      </c>
      <c r="D44" s="70">
        <v>0.17513333655405494</v>
      </c>
      <c r="E44" s="71">
        <v>1190720.44</v>
      </c>
    </row>
    <row r="45" spans="3:5" x14ac:dyDescent="0.25">
      <c r="C45" s="72" t="s">
        <v>84</v>
      </c>
      <c r="D45" s="70">
        <v>1.037582741085751</v>
      </c>
      <c r="E45" s="71">
        <v>7054459.21</v>
      </c>
    </row>
    <row r="46" spans="3:5" x14ac:dyDescent="0.25">
      <c r="C46" s="72" t="s">
        <v>85</v>
      </c>
      <c r="D46" s="70">
        <v>4.6391326649544045</v>
      </c>
      <c r="E46" s="71">
        <v>31541168.59</v>
      </c>
    </row>
    <row r="47" spans="3:5" x14ac:dyDescent="0.25">
      <c r="C47" s="72" t="s">
        <v>153</v>
      </c>
      <c r="D47" s="70">
        <v>0.78333933038734105</v>
      </c>
      <c r="E47" s="71">
        <v>5325874.4000000004</v>
      </c>
    </row>
    <row r="48" spans="3:5" x14ac:dyDescent="0.25">
      <c r="C48" s="72" t="s">
        <v>87</v>
      </c>
      <c r="D48" s="70">
        <v>5.648309697548723</v>
      </c>
      <c r="E48" s="71">
        <v>38402499.189999998</v>
      </c>
    </row>
    <row r="49" spans="3:5" x14ac:dyDescent="0.25">
      <c r="C49" s="72" t="s">
        <v>88</v>
      </c>
      <c r="D49" s="70">
        <v>1.3259165218881912</v>
      </c>
      <c r="E49" s="71">
        <v>9014822.2899999991</v>
      </c>
    </row>
    <row r="50" spans="3:5" x14ac:dyDescent="0.25">
      <c r="C50" s="72" t="s">
        <v>89</v>
      </c>
      <c r="D50" s="70">
        <v>0.98660558207371019</v>
      </c>
      <c r="E50" s="71">
        <v>6707868.7400000002</v>
      </c>
    </row>
    <row r="51" spans="3:5" x14ac:dyDescent="0.25">
      <c r="C51" s="72" t="s">
        <v>90</v>
      </c>
      <c r="D51" s="70">
        <v>0.85546237462395225</v>
      </c>
      <c r="E51" s="71">
        <v>5816234.4000000004</v>
      </c>
    </row>
    <row r="52" spans="3:5" x14ac:dyDescent="0.25">
      <c r="C52" s="72" t="s">
        <v>91</v>
      </c>
      <c r="D52" s="70">
        <v>1.4408329243632894</v>
      </c>
      <c r="E52" s="71">
        <v>9796131.6199999992</v>
      </c>
    </row>
    <row r="53" spans="3:5" ht="15.75" thickBot="1" x14ac:dyDescent="0.3">
      <c r="C53" s="73" t="s">
        <v>92</v>
      </c>
      <c r="D53" s="70">
        <v>1.9097295095448199</v>
      </c>
      <c r="E53" s="71">
        <v>12984129.75</v>
      </c>
    </row>
    <row r="54" spans="3:5" ht="16.5" thickTop="1" thickBot="1" x14ac:dyDescent="0.3">
      <c r="C54" s="75" t="s">
        <v>51</v>
      </c>
      <c r="D54" s="83">
        <v>100</v>
      </c>
      <c r="E54" s="84">
        <v>679893654</v>
      </c>
    </row>
    <row r="55" spans="3:5" ht="15.75" thickTop="1" x14ac:dyDescent="0.25"/>
  </sheetData>
  <mergeCells count="8">
    <mergeCell ref="C10:E10"/>
    <mergeCell ref="C11:E11"/>
    <mergeCell ref="C4:E4"/>
    <mergeCell ref="C5:E5"/>
    <mergeCell ref="C6:E6"/>
    <mergeCell ref="C7:E7"/>
    <mergeCell ref="C8:E8"/>
    <mergeCell ref="C9:E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91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workbookViewId="0">
      <selection activeCell="B11" sqref="B11"/>
    </sheetView>
  </sheetViews>
  <sheetFormatPr baseColWidth="10" defaultRowHeight="15" x14ac:dyDescent="0.25"/>
  <cols>
    <col min="1" max="1" width="67.140625" bestFit="1" customWidth="1"/>
    <col min="2" max="2" width="15.5703125" bestFit="1" customWidth="1"/>
  </cols>
  <sheetData>
    <row r="1" spans="1:2" x14ac:dyDescent="0.25">
      <c r="A1" s="91" t="s">
        <v>126</v>
      </c>
      <c r="B1" s="91" t="s">
        <v>167</v>
      </c>
    </row>
    <row r="2" spans="1:2" x14ac:dyDescent="0.25">
      <c r="A2" s="85" t="s">
        <v>158</v>
      </c>
      <c r="B2" s="86">
        <v>14165956</v>
      </c>
    </row>
    <row r="3" spans="1:2" x14ac:dyDescent="0.25">
      <c r="A3" s="85" t="s">
        <v>159</v>
      </c>
      <c r="B3" s="86">
        <v>6969829</v>
      </c>
    </row>
    <row r="4" spans="1:2" x14ac:dyDescent="0.25">
      <c r="A4" s="85" t="s">
        <v>160</v>
      </c>
      <c r="B4" s="86">
        <v>269653</v>
      </c>
    </row>
    <row r="5" spans="1:2" x14ac:dyDescent="0.25">
      <c r="A5" s="85" t="s">
        <v>161</v>
      </c>
      <c r="B5" s="86">
        <v>62087</v>
      </c>
    </row>
    <row r="6" spans="1:2" x14ac:dyDescent="0.25">
      <c r="A6" s="85" t="s">
        <v>162</v>
      </c>
      <c r="B6" s="86">
        <v>38872</v>
      </c>
    </row>
    <row r="7" spans="1:2" x14ac:dyDescent="0.25">
      <c r="A7" s="85" t="s">
        <v>163</v>
      </c>
      <c r="B7" s="86">
        <v>17077</v>
      </c>
    </row>
    <row r="8" spans="1:2" x14ac:dyDescent="0.25">
      <c r="A8" s="85" t="s">
        <v>164</v>
      </c>
      <c r="B8" s="86">
        <v>734844</v>
      </c>
    </row>
    <row r="9" spans="1:2" x14ac:dyDescent="0.25">
      <c r="A9" s="85" t="s">
        <v>165</v>
      </c>
      <c r="B9" s="86">
        <v>657953</v>
      </c>
    </row>
    <row r="10" spans="1:2" x14ac:dyDescent="0.25">
      <c r="A10" s="85" t="s">
        <v>166</v>
      </c>
      <c r="B10" s="86">
        <v>121209</v>
      </c>
    </row>
    <row r="11" spans="1:2" ht="3" customHeight="1" x14ac:dyDescent="0.25">
      <c r="A11" s="87"/>
      <c r="B11" s="88"/>
    </row>
    <row r="12" spans="1:2" ht="15.75" thickBot="1" x14ac:dyDescent="0.3">
      <c r="A12" s="89" t="s">
        <v>11</v>
      </c>
      <c r="B12" s="90">
        <f>SUM(B2:B10)</f>
        <v>23037480</v>
      </c>
    </row>
    <row r="13" spans="1:2" ht="15.75" thickTop="1" x14ac:dyDescent="0.25"/>
  </sheetData>
  <pageMargins left="0.7" right="0.7" top="0.75" bottom="0.75" header="0.3" footer="0.3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B2:V53"/>
  <sheetViews>
    <sheetView workbookViewId="0">
      <selection activeCell="A2" sqref="A2"/>
    </sheetView>
  </sheetViews>
  <sheetFormatPr baseColWidth="10" defaultRowHeight="15" x14ac:dyDescent="0.25"/>
  <cols>
    <col min="2" max="2" width="25.85546875" bestFit="1" customWidth="1"/>
    <col min="3" max="3" width="12.28515625" customWidth="1"/>
    <col min="4" max="4" width="10.5703125" bestFit="1" customWidth="1"/>
    <col min="5" max="5" width="10.5703125" customWidth="1"/>
    <col min="6" max="6" width="10.5703125" bestFit="1" customWidth="1"/>
    <col min="8" max="8" width="11.42578125" customWidth="1"/>
    <col min="14" max="15" width="0" hidden="1" customWidth="1"/>
    <col min="16" max="16" width="11.140625" bestFit="1" customWidth="1"/>
  </cols>
  <sheetData>
    <row r="2" spans="2:22" x14ac:dyDescent="0.25">
      <c r="B2" s="118" t="s">
        <v>299</v>
      </c>
      <c r="C2" s="118"/>
    </row>
    <row r="3" spans="2:22" x14ac:dyDescent="0.25"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</row>
    <row r="4" spans="2:22" x14ac:dyDescent="0.25">
      <c r="B4" s="135"/>
      <c r="C4" s="136" t="s">
        <v>193</v>
      </c>
      <c r="D4" s="137" t="s">
        <v>194</v>
      </c>
      <c r="E4" s="137" t="s">
        <v>195</v>
      </c>
      <c r="F4" s="155" t="s">
        <v>196</v>
      </c>
      <c r="G4" s="137" t="s">
        <v>197</v>
      </c>
      <c r="H4" s="155" t="s">
        <v>198</v>
      </c>
      <c r="I4" s="137" t="s">
        <v>199</v>
      </c>
      <c r="J4" s="155" t="s">
        <v>200</v>
      </c>
      <c r="K4" s="137" t="s">
        <v>201</v>
      </c>
      <c r="L4" s="155" t="s">
        <v>202</v>
      </c>
      <c r="M4" s="137" t="s">
        <v>203</v>
      </c>
      <c r="N4" s="120"/>
      <c r="O4" s="120"/>
      <c r="P4" s="137" t="s">
        <v>204</v>
      </c>
      <c r="Q4" s="137" t="s">
        <v>205</v>
      </c>
    </row>
    <row r="5" spans="2:22" x14ac:dyDescent="0.25">
      <c r="B5" s="138"/>
      <c r="C5" s="139"/>
      <c r="D5" s="140"/>
      <c r="E5" s="140"/>
      <c r="F5" s="156"/>
      <c r="G5" s="140"/>
      <c r="H5" s="157" t="s">
        <v>206</v>
      </c>
      <c r="I5" s="140"/>
      <c r="J5" s="158" t="s">
        <v>193</v>
      </c>
      <c r="K5" s="158" t="s">
        <v>200</v>
      </c>
      <c r="L5" s="156"/>
      <c r="M5" s="140" t="s">
        <v>207</v>
      </c>
      <c r="N5" s="120"/>
      <c r="O5" s="120"/>
      <c r="P5" s="140" t="s">
        <v>208</v>
      </c>
      <c r="Q5" s="140"/>
    </row>
    <row r="6" spans="2:22" x14ac:dyDescent="0.25">
      <c r="B6" s="141" t="s">
        <v>52</v>
      </c>
      <c r="C6" s="141" t="s">
        <v>209</v>
      </c>
      <c r="D6" s="142" t="s">
        <v>210</v>
      </c>
      <c r="E6" s="159" t="s">
        <v>211</v>
      </c>
      <c r="F6" s="140" t="s">
        <v>212</v>
      </c>
      <c r="G6" s="157" t="s">
        <v>213</v>
      </c>
      <c r="H6" s="160" t="s">
        <v>214</v>
      </c>
      <c r="I6" s="157" t="s">
        <v>215</v>
      </c>
      <c r="J6" s="160" t="s">
        <v>216</v>
      </c>
      <c r="K6" s="157" t="s">
        <v>217</v>
      </c>
      <c r="L6" s="160" t="s">
        <v>218</v>
      </c>
      <c r="M6" s="157" t="s">
        <v>219</v>
      </c>
      <c r="N6" s="120"/>
      <c r="O6" s="120"/>
      <c r="P6" s="161"/>
      <c r="Q6" s="157" t="s">
        <v>220</v>
      </c>
    </row>
    <row r="7" spans="2:22" x14ac:dyDescent="0.25">
      <c r="B7" s="143" t="s">
        <v>12</v>
      </c>
      <c r="C7" s="144">
        <v>31454</v>
      </c>
      <c r="D7" s="145">
        <v>1.7163124437290262</v>
      </c>
      <c r="E7" s="152">
        <v>0.68652497749161057</v>
      </c>
      <c r="F7" s="152">
        <v>1.6938706239465604</v>
      </c>
      <c r="G7" s="152">
        <v>0.76224178077595217</v>
      </c>
      <c r="H7" s="152">
        <v>1.7044314803147793</v>
      </c>
      <c r="I7" s="152">
        <v>0.21731501374013437</v>
      </c>
      <c r="J7" s="152">
        <v>0.60021063599715085</v>
      </c>
      <c r="K7" s="152">
        <v>1.0004960025071139</v>
      </c>
      <c r="L7" s="152">
        <v>2.2511160056410063E-2</v>
      </c>
      <c r="M7" s="152">
        <v>1.6885929320641071</v>
      </c>
      <c r="N7" s="153">
        <v>1.8839064376916757</v>
      </c>
      <c r="O7" s="153">
        <v>-3.0552378981412165E-3</v>
      </c>
      <c r="P7" s="152">
        <v>1.6885929320641071</v>
      </c>
      <c r="Q7" s="152">
        <v>1.6885929320641073</v>
      </c>
      <c r="T7" s="146"/>
      <c r="V7" s="146"/>
    </row>
    <row r="8" spans="2:22" x14ac:dyDescent="0.25">
      <c r="B8" s="143" t="s">
        <v>13</v>
      </c>
      <c r="C8" s="144">
        <v>4321</v>
      </c>
      <c r="D8" s="145">
        <v>0.23577879027637574</v>
      </c>
      <c r="E8" s="152">
        <v>9.4311516110550303E-2</v>
      </c>
      <c r="F8" s="152">
        <v>0.45312250410106458</v>
      </c>
      <c r="G8" s="152">
        <v>0.20390512684547907</v>
      </c>
      <c r="H8" s="152">
        <v>0.35084310936003449</v>
      </c>
      <c r="I8" s="152">
        <v>4.47324964434044E-2</v>
      </c>
      <c r="J8" s="152">
        <v>2.9158842671283027</v>
      </c>
      <c r="K8" s="152">
        <v>4.8605112573331679</v>
      </c>
      <c r="L8" s="152">
        <v>0.10936150328999628</v>
      </c>
      <c r="M8" s="152">
        <v>0.45231064268943</v>
      </c>
      <c r="N8" s="153">
        <v>1.8839064376916757</v>
      </c>
      <c r="O8" s="153">
        <v>-3.0552378981412165E-3</v>
      </c>
      <c r="P8" s="152">
        <v>0.45231064268943</v>
      </c>
      <c r="Q8" s="152">
        <v>0.45231064268943011</v>
      </c>
      <c r="T8" s="146"/>
      <c r="V8" s="146"/>
    </row>
    <row r="9" spans="2:22" x14ac:dyDescent="0.25">
      <c r="B9" s="143" t="s">
        <v>14</v>
      </c>
      <c r="C9" s="144">
        <v>4084</v>
      </c>
      <c r="D9" s="145">
        <v>0.22284669740539656</v>
      </c>
      <c r="E9" s="152">
        <v>8.913867896215863E-2</v>
      </c>
      <c r="F9" s="152">
        <v>0.44694058351459492</v>
      </c>
      <c r="G9" s="152">
        <v>0.20112326258156771</v>
      </c>
      <c r="H9" s="152">
        <v>0.34148463711026622</v>
      </c>
      <c r="I9" s="152">
        <v>4.3539291231558946E-2</v>
      </c>
      <c r="J9" s="152">
        <v>2.9957948078436223</v>
      </c>
      <c r="K9" s="152">
        <v>4.9937147891416895</v>
      </c>
      <c r="L9" s="152">
        <v>0.11235858275568801</v>
      </c>
      <c r="M9" s="152">
        <v>0.44615981553097328</v>
      </c>
      <c r="N9" s="153">
        <v>1.8839064376916757</v>
      </c>
      <c r="O9" s="153">
        <v>-3.0552378981412165E-3</v>
      </c>
      <c r="P9" s="152">
        <v>0.44615981553097328</v>
      </c>
      <c r="Q9" s="152">
        <v>0.44615981553097334</v>
      </c>
      <c r="T9" s="146"/>
      <c r="V9" s="146"/>
    </row>
    <row r="10" spans="2:22" x14ac:dyDescent="0.25">
      <c r="B10" s="143" t="s">
        <v>15</v>
      </c>
      <c r="C10" s="144">
        <v>34955</v>
      </c>
      <c r="D10" s="145">
        <v>1.907347283987668</v>
      </c>
      <c r="E10" s="152">
        <v>0.76293891359506727</v>
      </c>
      <c r="F10" s="152">
        <v>1.8685889662828221</v>
      </c>
      <c r="G10" s="152">
        <v>0.84086503482726993</v>
      </c>
      <c r="H10" s="152">
        <v>1.8868281746145139</v>
      </c>
      <c r="I10" s="152">
        <v>0.24057059226335054</v>
      </c>
      <c r="J10" s="152">
        <v>0.54218922346880127</v>
      </c>
      <c r="K10" s="152">
        <v>0.90377963692990415</v>
      </c>
      <c r="L10" s="152">
        <v>2.0335041830922843E-2</v>
      </c>
      <c r="M10" s="152">
        <v>1.8647095825166107</v>
      </c>
      <c r="N10" s="153">
        <v>1.8839064376916757</v>
      </c>
      <c r="O10" s="153">
        <v>-3.0552378981412165E-3</v>
      </c>
      <c r="P10" s="152">
        <v>1.8647095825166107</v>
      </c>
      <c r="Q10" s="152">
        <v>1.8647095825166109</v>
      </c>
      <c r="T10" s="146"/>
      <c r="V10" s="146"/>
    </row>
    <row r="11" spans="2:22" x14ac:dyDescent="0.25">
      <c r="B11" s="143" t="s">
        <v>16</v>
      </c>
      <c r="C11" s="144">
        <v>688697</v>
      </c>
      <c r="D11" s="145">
        <v>37.579297738247888</v>
      </c>
      <c r="E11" s="152">
        <v>15.031719095299156</v>
      </c>
      <c r="F11" s="152">
        <v>35.79547781057834</v>
      </c>
      <c r="G11" s="152">
        <v>16.107965014760254</v>
      </c>
      <c r="H11" s="152">
        <v>36.63492248242283</v>
      </c>
      <c r="I11" s="152">
        <v>4.6709526165089112</v>
      </c>
      <c r="J11" s="152">
        <v>2.7924664049832116E-2</v>
      </c>
      <c r="K11" s="152">
        <v>4.6547850167293209E-2</v>
      </c>
      <c r="L11" s="152">
        <v>1.0473266287640971E-3</v>
      </c>
      <c r="M11" s="152">
        <v>35.811684053197084</v>
      </c>
      <c r="N11" s="153">
        <v>1.8839064376916757</v>
      </c>
      <c r="O11" s="153">
        <v>-3.0552378981412165E-3</v>
      </c>
      <c r="P11" s="152">
        <v>35.811684053197084</v>
      </c>
      <c r="Q11" s="152">
        <v>35.811684053197091</v>
      </c>
      <c r="T11" s="146"/>
      <c r="V11" s="146"/>
    </row>
    <row r="12" spans="2:22" x14ac:dyDescent="0.25">
      <c r="B12" s="143" t="s">
        <v>17</v>
      </c>
      <c r="C12" s="144">
        <v>10038</v>
      </c>
      <c r="D12" s="145">
        <v>0.54773142716830814</v>
      </c>
      <c r="E12" s="152">
        <v>0.21909257086732326</v>
      </c>
      <c r="F12" s="152">
        <v>0.65621400669245433</v>
      </c>
      <c r="G12" s="152">
        <v>0.29529630301160448</v>
      </c>
      <c r="H12" s="152">
        <v>0.60516338103403255</v>
      </c>
      <c r="I12" s="152">
        <v>7.7158331081839157E-2</v>
      </c>
      <c r="J12" s="152">
        <v>1.6904821654365232</v>
      </c>
      <c r="K12" s="152">
        <v>2.8178785036339136</v>
      </c>
      <c r="L12" s="152">
        <v>6.3402266331763046E-2</v>
      </c>
      <c r="M12" s="152">
        <v>0.65494947129252989</v>
      </c>
      <c r="N12" s="153">
        <v>1.8839064376916757</v>
      </c>
      <c r="O12" s="153">
        <v>-3.0552378981412165E-3</v>
      </c>
      <c r="P12" s="152">
        <v>0.65494947129252989</v>
      </c>
      <c r="Q12" s="152">
        <v>0.65494947129253001</v>
      </c>
      <c r="T12" s="146"/>
      <c r="V12" s="146"/>
    </row>
    <row r="13" spans="2:22" x14ac:dyDescent="0.25">
      <c r="B13" s="143" t="s">
        <v>18</v>
      </c>
      <c r="C13" s="144">
        <v>372750</v>
      </c>
      <c r="D13" s="145">
        <v>20.339399230622323</v>
      </c>
      <c r="E13" s="152">
        <v>8.1357596922489304</v>
      </c>
      <c r="F13" s="152">
        <v>19.343545150065854</v>
      </c>
      <c r="G13" s="152">
        <v>8.704595317529634</v>
      </c>
      <c r="H13" s="152">
        <v>19.812182364445363</v>
      </c>
      <c r="I13" s="152">
        <v>2.5260532514667839</v>
      </c>
      <c r="J13" s="152">
        <v>5.1635800841869452E-2</v>
      </c>
      <c r="K13" s="152">
        <v>8.6072137396760631E-2</v>
      </c>
      <c r="L13" s="152">
        <v>1.9366230914271141E-3</v>
      </c>
      <c r="M13" s="152">
        <v>19.368344884336775</v>
      </c>
      <c r="N13" s="153">
        <v>1.8839064376916757</v>
      </c>
      <c r="O13" s="153">
        <v>-3.0552378981412165E-3</v>
      </c>
      <c r="P13" s="152">
        <v>19.368344884336775</v>
      </c>
      <c r="Q13" s="152">
        <v>19.368344884336778</v>
      </c>
      <c r="T13" s="146"/>
      <c r="V13" s="146"/>
    </row>
    <row r="14" spans="2:22" x14ac:dyDescent="0.25">
      <c r="B14" s="143" t="s">
        <v>19</v>
      </c>
      <c r="C14" s="144">
        <v>36695</v>
      </c>
      <c r="D14" s="145">
        <v>2.0022917632935915</v>
      </c>
      <c r="E14" s="152">
        <v>0.80091670531743664</v>
      </c>
      <c r="F14" s="152">
        <v>1.9511595193045697</v>
      </c>
      <c r="G14" s="152">
        <v>0.87802178368705641</v>
      </c>
      <c r="H14" s="152">
        <v>1.9752217517699913</v>
      </c>
      <c r="I14" s="152">
        <v>0.2518407733506739</v>
      </c>
      <c r="J14" s="152">
        <v>0.51792559589654952</v>
      </c>
      <c r="K14" s="152">
        <v>0.86333439831458159</v>
      </c>
      <c r="L14" s="152">
        <v>1.9425023962078083E-2</v>
      </c>
      <c r="M14" s="152">
        <v>1.9502042863172449</v>
      </c>
      <c r="N14" s="153">
        <v>1.8839064376916757</v>
      </c>
      <c r="O14" s="153">
        <v>-3.0552378981412165E-3</v>
      </c>
      <c r="P14" s="152">
        <v>1.9502042863172449</v>
      </c>
      <c r="Q14" s="152">
        <v>1.9502042863172451</v>
      </c>
      <c r="T14" s="146"/>
      <c r="V14" s="146"/>
    </row>
    <row r="15" spans="2:22" x14ac:dyDescent="0.25">
      <c r="B15" s="143" t="s">
        <v>20</v>
      </c>
      <c r="C15" s="144">
        <v>9869</v>
      </c>
      <c r="D15" s="145">
        <v>0.53850980820123862</v>
      </c>
      <c r="E15" s="152">
        <v>0.21540392328049546</v>
      </c>
      <c r="F15" s="152">
        <v>0.64893865633092407</v>
      </c>
      <c r="G15" s="152">
        <v>0.29202239534891583</v>
      </c>
      <c r="H15" s="152">
        <v>0.59697213956401307</v>
      </c>
      <c r="I15" s="152">
        <v>7.6113947794411663E-2</v>
      </c>
      <c r="J15" s="152">
        <v>1.7136778000401158</v>
      </c>
      <c r="K15" s="152">
        <v>2.856543496062705</v>
      </c>
      <c r="L15" s="152">
        <v>6.4272228661410857E-2</v>
      </c>
      <c r="M15" s="152">
        <v>0.64781249508523375</v>
      </c>
      <c r="N15" s="153">
        <v>1.8839064376916757</v>
      </c>
      <c r="O15" s="153">
        <v>-3.0552378981412165E-3</v>
      </c>
      <c r="P15" s="152">
        <v>0.64781249508523375</v>
      </c>
      <c r="Q15" s="152">
        <v>0.64781249508523386</v>
      </c>
      <c r="T15" s="146"/>
      <c r="V15" s="146"/>
    </row>
    <row r="16" spans="2:22" x14ac:dyDescent="0.25">
      <c r="B16" s="143" t="s">
        <v>21</v>
      </c>
      <c r="C16" s="144">
        <v>3843</v>
      </c>
      <c r="D16" s="145">
        <v>0.20969634136359916</v>
      </c>
      <c r="E16" s="152">
        <v>8.3878536545439669E-2</v>
      </c>
      <c r="F16" s="152">
        <v>0.44082268150699244</v>
      </c>
      <c r="G16" s="152">
        <v>0.19837020667814662</v>
      </c>
      <c r="H16" s="152">
        <v>0.33205734496892497</v>
      </c>
      <c r="I16" s="152">
        <v>4.2337311483537934E-2</v>
      </c>
      <c r="J16" s="152">
        <v>3.0808470835332269</v>
      </c>
      <c r="K16" s="152">
        <v>5.135489120898094</v>
      </c>
      <c r="L16" s="152">
        <v>0.11554850522020711</v>
      </c>
      <c r="M16" s="152">
        <v>0.4401345599273313</v>
      </c>
      <c r="N16" s="153">
        <v>1.8839064376916757</v>
      </c>
      <c r="O16" s="153">
        <v>-3.0552378981412165E-3</v>
      </c>
      <c r="P16" s="152">
        <v>0.4401345599273313</v>
      </c>
      <c r="Q16" s="152">
        <v>0.44013455992733136</v>
      </c>
      <c r="T16" s="146"/>
      <c r="V16" s="146"/>
    </row>
    <row r="17" spans="2:22" x14ac:dyDescent="0.25">
      <c r="B17" s="143" t="s">
        <v>22</v>
      </c>
      <c r="C17" s="144">
        <v>4748</v>
      </c>
      <c r="D17" s="145">
        <v>0.25907838376122011</v>
      </c>
      <c r="E17" s="152">
        <v>0.10363135350448804</v>
      </c>
      <c r="F17" s="152">
        <v>0.4647790157183978</v>
      </c>
      <c r="G17" s="152">
        <v>0.20915055707327901</v>
      </c>
      <c r="H17" s="152">
        <v>0.36797871832678469</v>
      </c>
      <c r="I17" s="152">
        <v>4.6917286586665052E-2</v>
      </c>
      <c r="J17" s="152">
        <v>2.7801007282839785</v>
      </c>
      <c r="K17" s="152">
        <v>4.6341725694251776</v>
      </c>
      <c r="L17" s="152">
        <v>0.10426888281206649</v>
      </c>
      <c r="M17" s="152">
        <v>0.46396807997649858</v>
      </c>
      <c r="N17" s="153">
        <v>1.8839064376916757</v>
      </c>
      <c r="O17" s="153">
        <v>-3.0552378981412165E-3</v>
      </c>
      <c r="P17" s="152">
        <v>0.46396807997649858</v>
      </c>
      <c r="Q17" s="152">
        <v>0.46396807997649864</v>
      </c>
      <c r="T17" s="146"/>
      <c r="V17" s="146"/>
    </row>
    <row r="18" spans="2:22" x14ac:dyDescent="0.25">
      <c r="B18" s="143" t="s">
        <v>23</v>
      </c>
      <c r="C18" s="144">
        <v>163313</v>
      </c>
      <c r="D18" s="145">
        <v>8.9113033039587481</v>
      </c>
      <c r="E18" s="152">
        <v>3.5645213215834994</v>
      </c>
      <c r="F18" s="152">
        <v>8.4921594099659554</v>
      </c>
      <c r="G18" s="152">
        <v>3.82147173448468</v>
      </c>
      <c r="H18" s="152">
        <v>8.689403595374328</v>
      </c>
      <c r="I18" s="152">
        <v>1.1078989584102268</v>
      </c>
      <c r="J18" s="152">
        <v>0.11773165920822082</v>
      </c>
      <c r="K18" s="152">
        <v>0.19624786257022264</v>
      </c>
      <c r="L18" s="152">
        <v>4.4155769078300091E-3</v>
      </c>
      <c r="M18" s="152">
        <v>8.4983075913862365</v>
      </c>
      <c r="N18" s="153">
        <v>1.8839064376916757</v>
      </c>
      <c r="O18" s="153">
        <v>-3.0552378981412165E-3</v>
      </c>
      <c r="P18" s="152">
        <v>8.4983075913862365</v>
      </c>
      <c r="Q18" s="152">
        <v>8.4983075913862383</v>
      </c>
      <c r="T18" s="146"/>
      <c r="V18" s="146"/>
    </row>
    <row r="19" spans="2:22" x14ac:dyDescent="0.25">
      <c r="B19" s="143" t="s">
        <v>24</v>
      </c>
      <c r="C19" s="144">
        <v>26932</v>
      </c>
      <c r="D19" s="145">
        <v>1.4695659291190353</v>
      </c>
      <c r="E19" s="152">
        <v>0.58782637164761409</v>
      </c>
      <c r="F19" s="152">
        <v>1.4587462380160159</v>
      </c>
      <c r="G19" s="152">
        <v>0.65643580710720717</v>
      </c>
      <c r="H19" s="152">
        <v>1.4638378573586128</v>
      </c>
      <c r="I19" s="152">
        <v>0.18663932681322315</v>
      </c>
      <c r="J19" s="152">
        <v>0.69886012147496934</v>
      </c>
      <c r="K19" s="152">
        <v>1.1649356341140578</v>
      </c>
      <c r="L19" s="152">
        <v>2.6211051767566298E-2</v>
      </c>
      <c r="M19" s="152">
        <v>1.4571125573356105</v>
      </c>
      <c r="N19" s="153">
        <v>1.8839064376916757</v>
      </c>
      <c r="O19" s="153">
        <v>-3.0552378981412165E-3</v>
      </c>
      <c r="P19" s="152">
        <v>1.4571125573356105</v>
      </c>
      <c r="Q19" s="152">
        <v>1.4571125573356107</v>
      </c>
      <c r="T19" s="146"/>
      <c r="V19" s="146"/>
    </row>
    <row r="20" spans="2:22" x14ac:dyDescent="0.25">
      <c r="B20" s="143" t="s">
        <v>25</v>
      </c>
      <c r="C20" s="144">
        <v>48583</v>
      </c>
      <c r="D20" s="145">
        <v>2.6509699069653236</v>
      </c>
      <c r="E20" s="152">
        <v>1.0603879627861295</v>
      </c>
      <c r="F20" s="152">
        <v>2.5294769478407884</v>
      </c>
      <c r="G20" s="152">
        <v>1.1382646265283547</v>
      </c>
      <c r="H20" s="152">
        <v>2.5866501050758637</v>
      </c>
      <c r="I20" s="152">
        <v>0.32979788839717261</v>
      </c>
      <c r="J20" s="152">
        <v>0.39549914416557513</v>
      </c>
      <c r="K20" s="152">
        <v>0.65926074781274113</v>
      </c>
      <c r="L20" s="152">
        <v>1.4833366825786676E-2</v>
      </c>
      <c r="M20" s="152">
        <v>2.5432838445374437</v>
      </c>
      <c r="N20" s="153">
        <v>1.8839064376916757</v>
      </c>
      <c r="O20" s="153">
        <v>-3.0552378981412165E-3</v>
      </c>
      <c r="P20" s="152">
        <v>2.5432838445374437</v>
      </c>
      <c r="Q20" s="152">
        <v>2.5432838445374442</v>
      </c>
      <c r="T20" s="146"/>
      <c r="V20" s="146"/>
    </row>
    <row r="21" spans="2:22" x14ac:dyDescent="0.25">
      <c r="B21" s="143" t="s">
        <v>26</v>
      </c>
      <c r="C21" s="144">
        <v>12894</v>
      </c>
      <c r="D21" s="145">
        <v>0.70357133113251302</v>
      </c>
      <c r="E21" s="152">
        <v>0.2814285324530052</v>
      </c>
      <c r="F21" s="152">
        <v>0.78044673951147603</v>
      </c>
      <c r="G21" s="152">
        <v>0.35120103278016424</v>
      </c>
      <c r="H21" s="152">
        <v>0.74427007674490508</v>
      </c>
      <c r="I21" s="152">
        <v>9.4894434784975404E-2</v>
      </c>
      <c r="J21" s="152">
        <v>1.3745251015431235</v>
      </c>
      <c r="K21" s="152">
        <v>2.2912070979130528</v>
      </c>
      <c r="L21" s="152">
        <v>5.1552159703043686E-2</v>
      </c>
      <c r="M21" s="152">
        <v>0.7790761597211886</v>
      </c>
      <c r="N21" s="153">
        <v>1.8839064376916757</v>
      </c>
      <c r="O21" s="153">
        <v>-3.0552378981412165E-3</v>
      </c>
      <c r="P21" s="152">
        <v>0.7790761597211886</v>
      </c>
      <c r="Q21" s="152">
        <v>0.77907615972118871</v>
      </c>
      <c r="T21" s="146"/>
      <c r="V21" s="146"/>
    </row>
    <row r="22" spans="2:22" x14ac:dyDescent="0.25">
      <c r="B22" s="143" t="s">
        <v>27</v>
      </c>
      <c r="C22" s="144">
        <v>19060</v>
      </c>
      <c r="D22" s="145">
        <v>1.04002400894879</v>
      </c>
      <c r="E22" s="152">
        <v>0.416009603579516</v>
      </c>
      <c r="F22" s="152">
        <v>1.0723535669967894</v>
      </c>
      <c r="G22" s="152">
        <v>0.48255910514855527</v>
      </c>
      <c r="H22" s="152">
        <v>1.0571396573271425</v>
      </c>
      <c r="I22" s="152">
        <v>0.13478530630921068</v>
      </c>
      <c r="J22" s="152">
        <v>0.96772256695003156</v>
      </c>
      <c r="K22" s="152">
        <v>1.6131046364430393</v>
      </c>
      <c r="L22" s="152">
        <v>3.629485431996838E-2</v>
      </c>
      <c r="M22" s="152">
        <v>1.0696488693572503</v>
      </c>
      <c r="N22" s="153">
        <v>1.8839064376916757</v>
      </c>
      <c r="O22" s="153">
        <v>-3.0552378981412165E-3</v>
      </c>
      <c r="P22" s="152">
        <v>1.0696488693572503</v>
      </c>
      <c r="Q22" s="152">
        <v>1.0696488693572506</v>
      </c>
      <c r="T22" s="146"/>
      <c r="V22" s="146"/>
    </row>
    <row r="23" spans="2:22" x14ac:dyDescent="0.25">
      <c r="B23" s="143" t="s">
        <v>28</v>
      </c>
      <c r="C23" s="144">
        <v>8003</v>
      </c>
      <c r="D23" s="145">
        <v>0.43669003901454179</v>
      </c>
      <c r="E23" s="152">
        <v>0.17467601560581672</v>
      </c>
      <c r="F23" s="152">
        <v>0.57689324974419276</v>
      </c>
      <c r="G23" s="152">
        <v>0.25960196238488675</v>
      </c>
      <c r="H23" s="152">
        <v>0.51091526822435696</v>
      </c>
      <c r="I23" s="152">
        <v>6.514169669860552E-2</v>
      </c>
      <c r="J23" s="152">
        <v>2.0023239985931753</v>
      </c>
      <c r="K23" s="152">
        <v>3.3376901976892679</v>
      </c>
      <c r="L23" s="152">
        <v>7.509802944800853E-2</v>
      </c>
      <c r="M23" s="152">
        <v>0.57451770413731751</v>
      </c>
      <c r="N23" s="153">
        <v>1.8839064376916757</v>
      </c>
      <c r="O23" s="153">
        <v>-3.0552378981412165E-3</v>
      </c>
      <c r="P23" s="152">
        <v>0.57451770413731751</v>
      </c>
      <c r="Q23" s="152">
        <v>0.57451770413731762</v>
      </c>
      <c r="T23" s="146"/>
      <c r="V23" s="146"/>
    </row>
    <row r="24" spans="2:22" x14ac:dyDescent="0.25">
      <c r="B24" s="143" t="s">
        <v>29</v>
      </c>
      <c r="C24" s="144">
        <v>10384</v>
      </c>
      <c r="D24" s="145">
        <v>0.56661119144408367</v>
      </c>
      <c r="E24" s="152">
        <v>0.22664447657763348</v>
      </c>
      <c r="F24" s="152">
        <v>0.6728544772192312</v>
      </c>
      <c r="G24" s="152">
        <v>0.30278451474865403</v>
      </c>
      <c r="H24" s="152">
        <v>0.62285763685445583</v>
      </c>
      <c r="I24" s="152">
        <v>7.9414348698943121E-2</v>
      </c>
      <c r="J24" s="152">
        <v>1.6424586330509252</v>
      </c>
      <c r="K24" s="152">
        <v>2.7378276859768103</v>
      </c>
      <c r="L24" s="152">
        <v>6.1601122934478225E-2</v>
      </c>
      <c r="M24" s="152">
        <v>0.67044446295970883</v>
      </c>
      <c r="N24" s="153">
        <v>1.8839064376916757</v>
      </c>
      <c r="O24" s="153">
        <v>-3.0552378981412165E-3</v>
      </c>
      <c r="P24" s="152">
        <v>0.67044446295970883</v>
      </c>
      <c r="Q24" s="152">
        <v>0.67044446295970894</v>
      </c>
      <c r="T24" s="146"/>
      <c r="V24" s="146"/>
    </row>
    <row r="25" spans="2:22" x14ac:dyDescent="0.25">
      <c r="B25" s="143" t="s">
        <v>30</v>
      </c>
      <c r="C25" s="144">
        <v>4924</v>
      </c>
      <c r="D25" s="145">
        <v>0.26868196327722155</v>
      </c>
      <c r="E25" s="152">
        <v>0.10747278531088862</v>
      </c>
      <c r="F25" s="152">
        <v>0.46998593110732345</v>
      </c>
      <c r="G25" s="152">
        <v>0.21149366899829555</v>
      </c>
      <c r="H25" s="152">
        <v>0.37525465212845194</v>
      </c>
      <c r="I25" s="152">
        <v>4.784496814637762E-2</v>
      </c>
      <c r="J25" s="152">
        <v>2.7261964562217176</v>
      </c>
      <c r="K25" s="152">
        <v>4.5443190988568816</v>
      </c>
      <c r="L25" s="152">
        <v>0.10224717972427984</v>
      </c>
      <c r="M25" s="152">
        <v>0.46905860217984163</v>
      </c>
      <c r="N25" s="153">
        <v>1.8839064376916757</v>
      </c>
      <c r="O25" s="153">
        <v>-3.0552378981412165E-3</v>
      </c>
      <c r="P25" s="152">
        <v>0.46905860217984163</v>
      </c>
      <c r="Q25" s="152">
        <v>0.46905860217984174</v>
      </c>
      <c r="T25" s="146"/>
      <c r="V25" s="146"/>
    </row>
    <row r="26" spans="2:22" x14ac:dyDescent="0.25">
      <c r="B26" s="143" t="s">
        <v>31</v>
      </c>
      <c r="C26" s="144">
        <v>12656</v>
      </c>
      <c r="D26" s="145">
        <v>0.69058467246882926</v>
      </c>
      <c r="E26" s="152">
        <v>0.27623386898753172</v>
      </c>
      <c r="F26" s="152">
        <v>0.76872381003912804</v>
      </c>
      <c r="G26" s="152">
        <v>0.34592571451760762</v>
      </c>
      <c r="H26" s="152">
        <v>0.73195245118251673</v>
      </c>
      <c r="I26" s="152">
        <v>9.3323937525770881E-2</v>
      </c>
      <c r="J26" s="152">
        <v>1.3976562291178167</v>
      </c>
      <c r="K26" s="152">
        <v>2.329764563049463</v>
      </c>
      <c r="L26" s="152">
        <v>5.2419702668612914E-2</v>
      </c>
      <c r="M26" s="152">
        <v>0.76790322369952313</v>
      </c>
      <c r="N26" s="153">
        <v>1.8839064376916757</v>
      </c>
      <c r="O26" s="153">
        <v>-3.0552378981412165E-3</v>
      </c>
      <c r="P26" s="152">
        <v>0.76790322369952313</v>
      </c>
      <c r="Q26" s="152">
        <v>0.76790322369952324</v>
      </c>
      <c r="T26" s="146"/>
      <c r="V26" s="146"/>
    </row>
    <row r="27" spans="2:22" x14ac:dyDescent="0.25">
      <c r="B27" s="143" t="s">
        <v>32</v>
      </c>
      <c r="C27" s="144">
        <v>11118</v>
      </c>
      <c r="D27" s="145">
        <v>0.60666248328922601</v>
      </c>
      <c r="E27" s="152">
        <v>0.24266499331569041</v>
      </c>
      <c r="F27" s="152">
        <v>0.70136140852857676</v>
      </c>
      <c r="G27" s="152">
        <v>0.31561263383785954</v>
      </c>
      <c r="H27" s="152">
        <v>0.65679720841594091</v>
      </c>
      <c r="I27" s="152">
        <v>8.3741644073032473E-2</v>
      </c>
      <c r="J27" s="152">
        <v>1.5575856439472491</v>
      </c>
      <c r="K27" s="152">
        <v>2.596352208492168</v>
      </c>
      <c r="L27" s="152">
        <v>5.8417924691073778E-2</v>
      </c>
      <c r="M27" s="152">
        <v>0.70043719591765619</v>
      </c>
      <c r="N27" s="153">
        <v>1.8839064376916757</v>
      </c>
      <c r="O27" s="153">
        <v>-3.0552378981412165E-3</v>
      </c>
      <c r="P27" s="152">
        <v>0.70043719591765619</v>
      </c>
      <c r="Q27" s="152">
        <v>0.7004371959176563</v>
      </c>
      <c r="T27" s="146"/>
      <c r="V27" s="146"/>
    </row>
    <row r="28" spans="2:22" x14ac:dyDescent="0.25">
      <c r="B28" s="143" t="s">
        <v>33</v>
      </c>
      <c r="C28" s="144">
        <v>25623</v>
      </c>
      <c r="D28" s="145">
        <v>1.3981393064687746</v>
      </c>
      <c r="E28" s="152">
        <v>0.55925572258750988</v>
      </c>
      <c r="F28" s="152">
        <v>1.3937497035981605</v>
      </c>
      <c r="G28" s="152">
        <v>0.62718736661917229</v>
      </c>
      <c r="H28" s="152">
        <v>1.3958153990666846</v>
      </c>
      <c r="I28" s="152">
        <v>0.1779664633810023</v>
      </c>
      <c r="J28" s="152">
        <v>0.73291776512663664</v>
      </c>
      <c r="K28" s="152">
        <v>1.2217065979802606</v>
      </c>
      <c r="L28" s="152">
        <v>2.7488398454555862E-2</v>
      </c>
      <c r="M28" s="152">
        <v>1.3918979510422402</v>
      </c>
      <c r="N28" s="153">
        <v>1.8839064376916757</v>
      </c>
      <c r="O28" s="153">
        <v>-3.0552378981412165E-3</v>
      </c>
      <c r="P28" s="152">
        <v>1.3918979510422402</v>
      </c>
      <c r="Q28" s="152">
        <v>1.3918979510422405</v>
      </c>
      <c r="T28" s="146"/>
      <c r="V28" s="146"/>
    </row>
    <row r="29" spans="2:22" x14ac:dyDescent="0.25">
      <c r="B29" s="143" t="s">
        <v>34</v>
      </c>
      <c r="C29" s="144">
        <v>51269</v>
      </c>
      <c r="D29" s="145">
        <v>2.7975336261697543</v>
      </c>
      <c r="E29" s="152">
        <v>1.1190134504679017</v>
      </c>
      <c r="F29" s="152">
        <v>2.7026660950040742</v>
      </c>
      <c r="G29" s="152">
        <v>1.2161997427518334</v>
      </c>
      <c r="H29" s="152">
        <v>2.7473096390820406</v>
      </c>
      <c r="I29" s="152">
        <v>0.35028197898296021</v>
      </c>
      <c r="J29" s="152">
        <v>0.37237080533635092</v>
      </c>
      <c r="K29" s="152">
        <v>0.62070793125888934</v>
      </c>
      <c r="L29" s="152">
        <v>1.396592845332501E-2</v>
      </c>
      <c r="M29" s="152">
        <v>2.6994611006560203</v>
      </c>
      <c r="N29" s="153">
        <v>1.8839064376916757</v>
      </c>
      <c r="O29" s="153">
        <v>-3.0552378981412165E-3</v>
      </c>
      <c r="P29" s="152">
        <v>2.6994611006560203</v>
      </c>
      <c r="Q29" s="152">
        <v>2.6994611006560207</v>
      </c>
      <c r="T29" s="146"/>
      <c r="V29" s="146"/>
    </row>
    <row r="30" spans="2:22" x14ac:dyDescent="0.25">
      <c r="B30" s="143" t="s">
        <v>35</v>
      </c>
      <c r="C30" s="144">
        <v>12818</v>
      </c>
      <c r="D30" s="145">
        <v>0.69942433088696687</v>
      </c>
      <c r="E30" s="152">
        <v>0.27976973235478675</v>
      </c>
      <c r="F30" s="152">
        <v>0.77867226205011708</v>
      </c>
      <c r="G30" s="152">
        <v>0.35040251792255267</v>
      </c>
      <c r="H30" s="152">
        <v>0.74137911797334044</v>
      </c>
      <c r="I30" s="152">
        <v>9.4525837541600904E-2</v>
      </c>
      <c r="J30" s="152">
        <v>1.379884971146552</v>
      </c>
      <c r="K30" s="152">
        <v>2.3001415082526506</v>
      </c>
      <c r="L30" s="152">
        <v>5.1753183935684635E-2</v>
      </c>
      <c r="M30" s="152">
        <v>0.77645127175462503</v>
      </c>
      <c r="N30" s="153">
        <v>1.8839064376916757</v>
      </c>
      <c r="O30" s="153">
        <v>-3.0552378981412165E-3</v>
      </c>
      <c r="P30" s="152">
        <v>0.77645127175462503</v>
      </c>
      <c r="Q30" s="152">
        <v>0.77645127175462514</v>
      </c>
      <c r="T30" s="146"/>
      <c r="V30" s="146"/>
    </row>
    <row r="31" spans="2:22" x14ac:dyDescent="0.25">
      <c r="B31" s="143" t="s">
        <v>36</v>
      </c>
      <c r="C31" s="144">
        <v>2837</v>
      </c>
      <c r="D31" s="145">
        <v>0.15480315390281832</v>
      </c>
      <c r="E31" s="152">
        <v>6.192126156112733E-2</v>
      </c>
      <c r="F31" s="152">
        <v>0.41888154865336991</v>
      </c>
      <c r="G31" s="152">
        <v>0.18849669689401646</v>
      </c>
      <c r="H31" s="152">
        <v>0.29460936288840439</v>
      </c>
      <c r="I31" s="152">
        <v>3.7562693768271559E-2</v>
      </c>
      <c r="J31" s="152">
        <v>3.4724555010181732</v>
      </c>
      <c r="K31" s="152">
        <v>5.7882643846867969</v>
      </c>
      <c r="L31" s="152">
        <v>0.13023594865545293</v>
      </c>
      <c r="M31" s="152">
        <v>0.41821660087886825</v>
      </c>
      <c r="N31" s="153">
        <v>1.8839064376916757</v>
      </c>
      <c r="O31" s="153">
        <v>-3.0552378981412165E-3</v>
      </c>
      <c r="P31" s="152">
        <v>0.41821660087886825</v>
      </c>
      <c r="Q31" s="152">
        <v>0.41821660087886836</v>
      </c>
      <c r="T31" s="146"/>
      <c r="V31" s="146"/>
    </row>
    <row r="32" spans="2:22" x14ac:dyDescent="0.25">
      <c r="B32" s="143" t="s">
        <v>37</v>
      </c>
      <c r="C32" s="144">
        <v>17333</v>
      </c>
      <c r="D32" s="145">
        <v>0.94578888494802615</v>
      </c>
      <c r="E32" s="152">
        <v>0.37831555397921046</v>
      </c>
      <c r="F32" s="152">
        <v>0.99402567272647713</v>
      </c>
      <c r="G32" s="152">
        <v>0.4473115527269147</v>
      </c>
      <c r="H32" s="152">
        <v>0.97132600788955892</v>
      </c>
      <c r="I32" s="152">
        <v>0.12384406600591877</v>
      </c>
      <c r="J32" s="152">
        <v>1.0532178635225193</v>
      </c>
      <c r="K32" s="152">
        <v>1.755617443320957</v>
      </c>
      <c r="L32" s="152">
        <v>3.9501392474721529E-2</v>
      </c>
      <c r="M32" s="152">
        <v>0.98897256518676546</v>
      </c>
      <c r="N32" s="153">
        <v>1.8839064376916757</v>
      </c>
      <c r="O32" s="153">
        <v>-3.0552378981412165E-3</v>
      </c>
      <c r="P32" s="152">
        <v>0.98897256518676546</v>
      </c>
      <c r="Q32" s="152">
        <v>0.98897256518676557</v>
      </c>
      <c r="T32" s="146"/>
      <c r="V32" s="146"/>
    </row>
    <row r="33" spans="2:22" x14ac:dyDescent="0.25">
      <c r="B33" s="143" t="s">
        <v>38</v>
      </c>
      <c r="C33" s="144">
        <v>5251</v>
      </c>
      <c r="D33" s="145">
        <v>0.28652497749161049</v>
      </c>
      <c r="E33" s="152">
        <v>0.11460999099664421</v>
      </c>
      <c r="F33" s="152">
        <v>0.47962501651832196</v>
      </c>
      <c r="G33" s="152">
        <v>0.21583125743324488</v>
      </c>
      <c r="H33" s="152">
        <v>0.38875440991751653</v>
      </c>
      <c r="I33" s="152">
        <v>4.9566187264483356E-2</v>
      </c>
      <c r="J33" s="152">
        <v>2.6315274546476699</v>
      </c>
      <c r="K33" s="152">
        <v>4.3865145683209983</v>
      </c>
      <c r="L33" s="152">
        <v>9.8696577787222461E-2</v>
      </c>
      <c r="M33" s="152">
        <v>0.47870401348159491</v>
      </c>
      <c r="N33" s="153">
        <v>1.8839064376916757</v>
      </c>
      <c r="O33" s="153">
        <v>-3.0552378981412165E-3</v>
      </c>
      <c r="P33" s="152">
        <v>0.47870401348159491</v>
      </c>
      <c r="Q33" s="152">
        <v>0.47870401348159497</v>
      </c>
      <c r="T33" s="146"/>
      <c r="V33" s="146"/>
    </row>
    <row r="34" spans="2:22" x14ac:dyDescent="0.25">
      <c r="B34" s="143" t="s">
        <v>39</v>
      </c>
      <c r="C34" s="144">
        <v>12013</v>
      </c>
      <c r="D34" s="145">
        <v>0.65549886775980137</v>
      </c>
      <c r="E34" s="152">
        <v>0.26219954710392057</v>
      </c>
      <c r="F34" s="152">
        <v>0.74261264455221465</v>
      </c>
      <c r="G34" s="152">
        <v>0.33417569004849662</v>
      </c>
      <c r="H34" s="152">
        <v>0.70161792606166706</v>
      </c>
      <c r="I34" s="152">
        <v>8.9456285572862546E-2</v>
      </c>
      <c r="J34" s="152">
        <v>1.4580840437696903</v>
      </c>
      <c r="K34" s="152">
        <v>2.4304921799451544</v>
      </c>
      <c r="L34" s="152">
        <v>5.4686074048765972E-2</v>
      </c>
      <c r="M34" s="152">
        <v>0.74051759677404572</v>
      </c>
      <c r="N34" s="153">
        <v>1.8839064376916757</v>
      </c>
      <c r="O34" s="153">
        <v>-3.0552378981412165E-3</v>
      </c>
      <c r="P34" s="152">
        <v>0.74051759677404572</v>
      </c>
      <c r="Q34" s="152">
        <v>0.74051759677404583</v>
      </c>
      <c r="T34" s="146"/>
      <c r="V34" s="146"/>
    </row>
    <row r="35" spans="2:22" x14ac:dyDescent="0.25">
      <c r="B35" s="143" t="s">
        <v>40</v>
      </c>
      <c r="C35" s="144">
        <v>2103</v>
      </c>
      <c r="D35" s="145">
        <v>0.11475186205767605</v>
      </c>
      <c r="E35" s="152">
        <v>4.5900744823070425E-2</v>
      </c>
      <c r="F35" s="152">
        <v>0.40617940654129908</v>
      </c>
      <c r="G35" s="152">
        <v>0.1827807329435846</v>
      </c>
      <c r="H35" s="152">
        <v>0.26903703266665296</v>
      </c>
      <c r="I35" s="152">
        <v>3.4302221664998252E-2</v>
      </c>
      <c r="J35" s="152">
        <v>3.8025170463460212</v>
      </c>
      <c r="K35" s="152">
        <v>6.3384466655009613</v>
      </c>
      <c r="L35" s="152">
        <v>0.14261504997377161</v>
      </c>
      <c r="M35" s="152">
        <v>0.4055987494054249</v>
      </c>
      <c r="N35" s="153">
        <v>1.8839064376916757</v>
      </c>
      <c r="O35" s="153">
        <v>-3.0552378981412165E-3</v>
      </c>
      <c r="P35" s="152">
        <v>0.4055987494054249</v>
      </c>
      <c r="Q35" s="152">
        <v>0.40559874940542495</v>
      </c>
      <c r="T35" s="146"/>
      <c r="V35" s="146"/>
    </row>
    <row r="36" spans="2:22" x14ac:dyDescent="0.25">
      <c r="B36" s="143" t="s">
        <v>41</v>
      </c>
      <c r="C36" s="144">
        <v>1633</v>
      </c>
      <c r="D36" s="145">
        <v>8.910593948653589E-2</v>
      </c>
      <c r="E36" s="152">
        <v>3.5642375794614357E-2</v>
      </c>
      <c r="F36" s="152">
        <v>0.39972079146781508</v>
      </c>
      <c r="G36" s="152">
        <v>0.17987435616051678</v>
      </c>
      <c r="H36" s="152">
        <v>0.25354909641780127</v>
      </c>
      <c r="I36" s="152">
        <v>3.2327509793269663E-2</v>
      </c>
      <c r="J36" s="152">
        <v>4.0347921458475939</v>
      </c>
      <c r="K36" s="152">
        <v>6.7256279225394806</v>
      </c>
      <c r="L36" s="152">
        <v>0.1513266282571383</v>
      </c>
      <c r="M36" s="152">
        <v>0.39917087000553908</v>
      </c>
      <c r="N36" s="153">
        <v>1.8839064376916757</v>
      </c>
      <c r="O36" s="153">
        <v>-3.0552378981412165E-3</v>
      </c>
      <c r="P36" s="152">
        <v>0.39917087000553908</v>
      </c>
      <c r="Q36" s="152">
        <v>0.39917087000553914</v>
      </c>
      <c r="T36" s="146"/>
      <c r="V36" s="146"/>
    </row>
    <row r="37" spans="2:22" x14ac:dyDescent="0.25">
      <c r="B37" s="143" t="s">
        <v>42</v>
      </c>
      <c r="C37" s="144">
        <v>6727</v>
      </c>
      <c r="D37" s="145">
        <v>0.36706408752353148</v>
      </c>
      <c r="E37" s="152">
        <v>0.14682563500941259</v>
      </c>
      <c r="F37" s="152">
        <v>0.5280603827251823</v>
      </c>
      <c r="G37" s="152">
        <v>0.23762717222633203</v>
      </c>
      <c r="H37" s="152">
        <v>0.45229742027734654</v>
      </c>
      <c r="I37" s="152">
        <v>5.7667921085361687E-2</v>
      </c>
      <c r="J37" s="152">
        <v>2.2618256416010278</v>
      </c>
      <c r="K37" s="152">
        <v>3.7702556020694349</v>
      </c>
      <c r="L37" s="152">
        <v>8.4830751046562278E-2</v>
      </c>
      <c r="M37" s="152">
        <v>0.52695147936766851</v>
      </c>
      <c r="N37" s="153">
        <v>1.8839064376916757</v>
      </c>
      <c r="O37" s="153">
        <v>-3.0552378981412165E-3</v>
      </c>
      <c r="P37" s="152">
        <v>0.52695147936766851</v>
      </c>
      <c r="Q37" s="152">
        <v>0.52695147936766851</v>
      </c>
      <c r="T37" s="146"/>
      <c r="V37" s="146"/>
    </row>
    <row r="38" spans="2:22" x14ac:dyDescent="0.25">
      <c r="B38" s="143" t="s">
        <v>43</v>
      </c>
      <c r="C38" s="144">
        <v>49207</v>
      </c>
      <c r="D38" s="145">
        <v>2.6850189616129647</v>
      </c>
      <c r="E38" s="152">
        <v>1.074007584645186</v>
      </c>
      <c r="F38" s="152">
        <v>2.5954037287676677</v>
      </c>
      <c r="G38" s="152">
        <v>1.1679316779454505</v>
      </c>
      <c r="H38" s="152">
        <v>2.6375756030478077</v>
      </c>
      <c r="I38" s="152">
        <v>0.33629088938859547</v>
      </c>
      <c r="J38" s="152">
        <v>0.3878629684135565</v>
      </c>
      <c r="K38" s="152">
        <v>0.64653194419591775</v>
      </c>
      <c r="L38" s="152">
        <v>1.4546968744408148E-2</v>
      </c>
      <c r="M38" s="152">
        <v>2.5927771207236403</v>
      </c>
      <c r="N38" s="153">
        <v>1.8839064376916757</v>
      </c>
      <c r="O38" s="153">
        <v>-3.0552378981412165E-3</v>
      </c>
      <c r="P38" s="152">
        <v>2.5927771207236403</v>
      </c>
      <c r="Q38" s="152">
        <v>2.5927771207236407</v>
      </c>
      <c r="T38" s="146"/>
      <c r="V38" s="146"/>
    </row>
    <row r="39" spans="2:22" x14ac:dyDescent="0.25">
      <c r="B39" s="143" t="s">
        <v>44</v>
      </c>
      <c r="C39" s="144">
        <v>6917</v>
      </c>
      <c r="D39" s="145">
        <v>0.37743158813739669</v>
      </c>
      <c r="E39" s="152">
        <v>0.15097263525495869</v>
      </c>
      <c r="F39" s="152">
        <v>0.53371131921648585</v>
      </c>
      <c r="G39" s="152">
        <v>0.24017009364741865</v>
      </c>
      <c r="H39" s="152">
        <v>0.46016791635573795</v>
      </c>
      <c r="I39" s="152">
        <v>5.867140933535659E-2</v>
      </c>
      <c r="J39" s="152">
        <v>2.2231404373321055</v>
      </c>
      <c r="K39" s="152">
        <v>3.7057709196830135</v>
      </c>
      <c r="L39" s="152">
        <v>8.3379845692867799E-2</v>
      </c>
      <c r="M39" s="152">
        <v>0.53319398393060169</v>
      </c>
      <c r="N39" s="153">
        <v>1.8839064376916757</v>
      </c>
      <c r="O39" s="153">
        <v>-3.0552378981412165E-3</v>
      </c>
      <c r="P39" s="152">
        <v>0.53319398393060169</v>
      </c>
      <c r="Q39" s="152">
        <v>0.5331939839306018</v>
      </c>
      <c r="T39" s="146"/>
      <c r="V39" s="146"/>
    </row>
    <row r="40" spans="2:22" x14ac:dyDescent="0.25">
      <c r="B40" s="143" t="s">
        <v>45</v>
      </c>
      <c r="C40" s="144">
        <v>26300</v>
      </c>
      <c r="D40" s="145">
        <v>1.4350803481297576</v>
      </c>
      <c r="E40" s="152">
        <v>0.57403213925190311</v>
      </c>
      <c r="F40" s="152">
        <v>1.4304676019942768</v>
      </c>
      <c r="G40" s="152">
        <v>0.64371042089742458</v>
      </c>
      <c r="H40" s="152">
        <v>1.4326383060580323</v>
      </c>
      <c r="I40" s="152">
        <v>0.18266138402239912</v>
      </c>
      <c r="J40" s="152">
        <v>0.71407967976800657</v>
      </c>
      <c r="K40" s="152">
        <v>1.1903052399138792</v>
      </c>
      <c r="L40" s="152">
        <v>2.6781867898062282E-2</v>
      </c>
      <c r="M40" s="152">
        <v>1.4271858120697891</v>
      </c>
      <c r="N40" s="153">
        <v>1.8839064376916757</v>
      </c>
      <c r="O40" s="153">
        <v>-3.0552378981412165E-3</v>
      </c>
      <c r="P40" s="152">
        <v>1.4271858120697891</v>
      </c>
      <c r="Q40" s="152">
        <v>1.4271858120697893</v>
      </c>
      <c r="T40" s="146"/>
      <c r="V40" s="146"/>
    </row>
    <row r="41" spans="2:22" x14ac:dyDescent="0.25">
      <c r="B41" s="143" t="s">
        <v>46</v>
      </c>
      <c r="C41" s="144">
        <v>11378</v>
      </c>
      <c r="D41" s="145">
        <v>0.62084958939240997</v>
      </c>
      <c r="E41" s="152">
        <v>0.248339835756964</v>
      </c>
      <c r="F41" s="152">
        <v>0.71239625710216192</v>
      </c>
      <c r="G41" s="152">
        <v>0.32057831569597289</v>
      </c>
      <c r="H41" s="152">
        <v>0.66931547229757271</v>
      </c>
      <c r="I41" s="152">
        <v>8.5337722717940517E-2</v>
      </c>
      <c r="J41" s="152">
        <v>1.528453987925253</v>
      </c>
      <c r="K41" s="152">
        <v>2.5477924135661785</v>
      </c>
      <c r="L41" s="152">
        <v>5.7325329305239016E-2</v>
      </c>
      <c r="M41" s="152">
        <v>0.71158120347611642</v>
      </c>
      <c r="N41" s="153">
        <v>1.8839064376916757</v>
      </c>
      <c r="O41" s="153">
        <v>-3.0552378981412165E-3</v>
      </c>
      <c r="P41" s="152">
        <v>0.71158120347611642</v>
      </c>
      <c r="Q41" s="152">
        <v>0.71158120347611653</v>
      </c>
      <c r="T41" s="146"/>
      <c r="V41" s="146"/>
    </row>
    <row r="42" spans="2:22" x14ac:dyDescent="0.25">
      <c r="B42" s="143" t="s">
        <v>47</v>
      </c>
      <c r="C42" s="144">
        <v>21143</v>
      </c>
      <c r="D42" s="145">
        <v>1.1536845551523749</v>
      </c>
      <c r="E42" s="152">
        <v>0.46147382206095</v>
      </c>
      <c r="F42" s="152">
        <v>1.1781987153020801</v>
      </c>
      <c r="G42" s="152">
        <v>0.5301894218859361</v>
      </c>
      <c r="H42" s="152">
        <v>1.1666626399375128</v>
      </c>
      <c r="I42" s="152">
        <v>0.14874948659203288</v>
      </c>
      <c r="J42" s="152">
        <v>0.87687551464585567</v>
      </c>
      <c r="K42" s="152">
        <v>1.4616709443044777</v>
      </c>
      <c r="L42" s="152">
        <v>3.2887596246850746E-2</v>
      </c>
      <c r="M42" s="152">
        <v>1.1733003267857696</v>
      </c>
      <c r="N42" s="153">
        <v>1.8839064376916757</v>
      </c>
      <c r="O42" s="153">
        <v>-3.0552378981412165E-3</v>
      </c>
      <c r="P42" s="152">
        <v>1.1733003267857696</v>
      </c>
      <c r="Q42" s="152">
        <v>1.1733003267857696</v>
      </c>
      <c r="T42" s="146"/>
      <c r="V42" s="146"/>
    </row>
    <row r="43" spans="2:22" x14ac:dyDescent="0.25">
      <c r="B43" s="143" t="s">
        <v>48</v>
      </c>
      <c r="C43" s="144">
        <v>9320</v>
      </c>
      <c r="D43" s="145">
        <v>0.50855318800643878</v>
      </c>
      <c r="E43" s="152">
        <v>0.20342127520257552</v>
      </c>
      <c r="F43" s="152">
        <v>0.62624566411035054</v>
      </c>
      <c r="G43" s="152">
        <v>0.28181054884965773</v>
      </c>
      <c r="H43" s="152">
        <v>0.57086096947321541</v>
      </c>
      <c r="I43" s="152">
        <v>7.278477360783496E-2</v>
      </c>
      <c r="J43" s="152">
        <v>1.7920613906347973</v>
      </c>
      <c r="K43" s="152">
        <v>2.9872017422663015</v>
      </c>
      <c r="L43" s="152">
        <v>6.721203920099178E-2</v>
      </c>
      <c r="M43" s="152">
        <v>0.62522863686106001</v>
      </c>
      <c r="N43" s="153">
        <v>1.8839064376916757</v>
      </c>
      <c r="O43" s="153">
        <v>-3.0552378981412165E-3</v>
      </c>
      <c r="P43" s="152">
        <v>0.62522863686106001</v>
      </c>
      <c r="Q43" s="152">
        <v>0.62522863686106012</v>
      </c>
      <c r="T43" s="146"/>
      <c r="V43" s="146"/>
    </row>
    <row r="44" spans="2:22" x14ac:dyDescent="0.25">
      <c r="B44" s="143" t="s">
        <v>49</v>
      </c>
      <c r="C44" s="144">
        <v>23476</v>
      </c>
      <c r="D44" s="145">
        <v>1.2809865495320985</v>
      </c>
      <c r="E44" s="152">
        <v>0.5123946198128394</v>
      </c>
      <c r="F44" s="152">
        <v>1.2822477379229502</v>
      </c>
      <c r="G44" s="152">
        <v>0.5770114820653276</v>
      </c>
      <c r="H44" s="152">
        <v>1.2816542375037259</v>
      </c>
      <c r="I44" s="152">
        <v>0.16341091528172505</v>
      </c>
      <c r="J44" s="152">
        <v>0.79820116290164811</v>
      </c>
      <c r="K44" s="152">
        <v>1.3305280259702352</v>
      </c>
      <c r="L44" s="152">
        <v>2.9936880584330292E-2</v>
      </c>
      <c r="M44" s="152">
        <v>1.2827538977442225</v>
      </c>
      <c r="N44" s="153">
        <v>1.8839064376916757</v>
      </c>
      <c r="O44" s="153">
        <v>-3.0552378981412165E-3</v>
      </c>
      <c r="P44" s="152">
        <v>1.2827538977442225</v>
      </c>
      <c r="Q44" s="152">
        <v>1.2827538977442228</v>
      </c>
      <c r="T44" s="146"/>
      <c r="V44" s="146"/>
    </row>
    <row r="45" spans="2:22" x14ac:dyDescent="0.25">
      <c r="B45" s="143" t="s">
        <v>50</v>
      </c>
      <c r="C45" s="144">
        <v>27981</v>
      </c>
      <c r="D45" s="145">
        <v>1.5268054456661118</v>
      </c>
      <c r="E45" s="152">
        <v>0.6107221782664447</v>
      </c>
      <c r="F45" s="152">
        <v>1.5106741547349372</v>
      </c>
      <c r="G45" s="152">
        <v>0.67980336963072174</v>
      </c>
      <c r="H45" s="152">
        <v>1.5182653504672543</v>
      </c>
      <c r="I45" s="152">
        <v>0.19357883218457492</v>
      </c>
      <c r="J45" s="152">
        <v>0.67380705388452677</v>
      </c>
      <c r="K45" s="152">
        <v>1.1231744714963108</v>
      </c>
      <c r="L45" s="152">
        <v>2.5271425608666992E-2</v>
      </c>
      <c r="M45" s="152">
        <v>1.5093758056904083</v>
      </c>
      <c r="N45" s="153">
        <v>1.8839064376916757</v>
      </c>
      <c r="O45" s="153">
        <v>-3.0552378981412165E-3</v>
      </c>
      <c r="P45" s="152">
        <v>1.5093758056904083</v>
      </c>
      <c r="Q45" s="152">
        <v>1.5093758056904085</v>
      </c>
      <c r="T45" s="146"/>
      <c r="V45" s="146"/>
    </row>
    <row r="46" spans="2:22" x14ac:dyDescent="0.25">
      <c r="B46" s="147" t="s">
        <v>51</v>
      </c>
      <c r="C46" s="144">
        <v>1832650</v>
      </c>
      <c r="D46" s="148">
        <v>100</v>
      </c>
      <c r="E46" s="154">
        <v>40.000000000000014</v>
      </c>
      <c r="F46" s="154">
        <v>100.00000000000001</v>
      </c>
      <c r="G46" s="154">
        <v>45</v>
      </c>
      <c r="H46" s="154">
        <v>100.00000000000003</v>
      </c>
      <c r="I46" s="154">
        <v>12.749999999999991</v>
      </c>
      <c r="J46" s="154">
        <v>59.99130776066076</v>
      </c>
      <c r="K46" s="154">
        <v>100.00000000000003</v>
      </c>
      <c r="L46" s="154">
        <v>2.2500000000000004</v>
      </c>
      <c r="M46" s="154">
        <v>99.999999999999986</v>
      </c>
      <c r="N46" s="153">
        <v>100.00000000000003</v>
      </c>
      <c r="O46" s="151"/>
      <c r="P46" s="154">
        <v>99.999999999999986</v>
      </c>
      <c r="Q46" s="154">
        <v>100</v>
      </c>
      <c r="T46" s="146"/>
      <c r="V46" s="146"/>
    </row>
    <row r="47" spans="2:22" x14ac:dyDescent="0.25">
      <c r="B47" s="12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P47" s="120"/>
      <c r="Q47" s="120"/>
    </row>
    <row r="48" spans="2:22" x14ac:dyDescent="0.25">
      <c r="B48" s="149" t="s">
        <v>221</v>
      </c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P48" s="120"/>
      <c r="Q48" s="120"/>
    </row>
    <row r="49" spans="2:17" x14ac:dyDescent="0.25">
      <c r="B49" s="149" t="s">
        <v>257</v>
      </c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P49" s="120"/>
      <c r="Q49" s="120"/>
    </row>
    <row r="50" spans="2:17" x14ac:dyDescent="0.25">
      <c r="B50" s="149" t="s">
        <v>222</v>
      </c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P50" s="120"/>
      <c r="Q50" s="120"/>
    </row>
    <row r="51" spans="2:17" x14ac:dyDescent="0.25">
      <c r="B51" s="149" t="s">
        <v>223</v>
      </c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P51" s="120"/>
      <c r="Q51" s="120"/>
    </row>
    <row r="52" spans="2:17" x14ac:dyDescent="0.25">
      <c r="B52" s="149" t="s">
        <v>224</v>
      </c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P52" s="120"/>
      <c r="Q52" s="120"/>
    </row>
    <row r="53" spans="2:17" x14ac:dyDescent="0.25">
      <c r="B53" s="149" t="s">
        <v>225</v>
      </c>
      <c r="C53" s="120"/>
      <c r="D53" s="120"/>
      <c r="E53" s="120"/>
      <c r="F53" s="120"/>
      <c r="G53" s="120"/>
      <c r="H53" s="120"/>
      <c r="I53" s="120"/>
      <c r="J53" s="120"/>
      <c r="K53" s="120"/>
      <c r="L53" s="120"/>
      <c r="M53" s="120"/>
      <c r="P53" s="120"/>
      <c r="Q53" s="120"/>
    </row>
  </sheetData>
  <pageMargins left="0.19" right="0.17" top="0.32" bottom="0.28999999999999998" header="0.21" footer="0.17"/>
  <pageSetup scale="74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6"/>
  <sheetViews>
    <sheetView workbookViewId="0"/>
  </sheetViews>
  <sheetFormatPr baseColWidth="10" defaultRowHeight="15" x14ac:dyDescent="0.25"/>
  <cols>
    <col min="1" max="1" width="25" customWidth="1"/>
    <col min="3" max="3" width="16.28515625" customWidth="1"/>
    <col min="4" max="4" width="14.85546875" customWidth="1"/>
    <col min="5" max="5" width="15.140625" customWidth="1"/>
    <col min="6" max="6" width="22.140625" customWidth="1"/>
  </cols>
  <sheetData>
    <row r="2" spans="1:8" ht="15.75" thickBot="1" x14ac:dyDescent="0.3"/>
    <row r="3" spans="1:8" ht="15.75" thickTop="1" x14ac:dyDescent="0.25">
      <c r="A3" s="281" t="s">
        <v>0</v>
      </c>
      <c r="B3" s="282"/>
      <c r="C3" s="282"/>
      <c r="D3" s="282"/>
      <c r="E3" s="282"/>
      <c r="F3" s="283"/>
    </row>
    <row r="4" spans="1:8" x14ac:dyDescent="0.25">
      <c r="A4" s="284" t="s">
        <v>53</v>
      </c>
      <c r="B4" s="285"/>
      <c r="C4" s="285"/>
      <c r="D4" s="285"/>
      <c r="E4" s="285"/>
      <c r="F4" s="286"/>
    </row>
    <row r="5" spans="1:8" x14ac:dyDescent="0.25">
      <c r="A5" s="284" t="s">
        <v>2</v>
      </c>
      <c r="B5" s="285"/>
      <c r="C5" s="285"/>
      <c r="D5" s="285"/>
      <c r="E5" s="285"/>
      <c r="F5" s="286"/>
    </row>
    <row r="6" spans="1:8" x14ac:dyDescent="0.25">
      <c r="A6" s="284" t="s">
        <v>262</v>
      </c>
      <c r="B6" s="285"/>
      <c r="C6" s="285"/>
      <c r="D6" s="285"/>
      <c r="E6" s="285"/>
      <c r="F6" s="286"/>
    </row>
    <row r="7" spans="1:8" x14ac:dyDescent="0.25">
      <c r="A7" s="284" t="s">
        <v>263</v>
      </c>
      <c r="B7" s="285"/>
      <c r="C7" s="285"/>
      <c r="D7" s="285"/>
      <c r="E7" s="285"/>
      <c r="F7" s="286"/>
    </row>
    <row r="8" spans="1:8" ht="15.75" thickBot="1" x14ac:dyDescent="0.3">
      <c r="A8" s="305"/>
      <c r="B8" s="306"/>
      <c r="C8" s="306"/>
      <c r="D8" s="306"/>
      <c r="E8" s="306"/>
      <c r="F8" s="225"/>
    </row>
    <row r="9" spans="1:8" ht="15.75" thickTop="1" x14ac:dyDescent="0.25">
      <c r="A9" s="200"/>
      <c r="B9" s="200"/>
      <c r="C9" s="200"/>
      <c r="D9" s="200"/>
      <c r="E9" s="200"/>
      <c r="F9" s="200"/>
    </row>
    <row r="10" spans="1:8" ht="15.75" thickBot="1" x14ac:dyDescent="0.3">
      <c r="A10" s="226"/>
      <c r="B10" s="227"/>
      <c r="C10" s="226"/>
      <c r="D10" s="226"/>
      <c r="E10" s="226"/>
      <c r="F10" s="226"/>
    </row>
    <row r="11" spans="1:8" ht="16.5" thickTop="1" thickBot="1" x14ac:dyDescent="0.3">
      <c r="A11" s="228"/>
      <c r="B11" s="229" t="s">
        <v>169</v>
      </c>
      <c r="C11" s="230"/>
      <c r="D11" s="231"/>
      <c r="E11" s="231"/>
      <c r="F11" s="232"/>
    </row>
    <row r="12" spans="1:8" ht="15.75" thickTop="1" x14ac:dyDescent="0.25">
      <c r="A12" s="98"/>
      <c r="B12" s="16" t="s">
        <v>7</v>
      </c>
      <c r="C12" s="16" t="s">
        <v>7</v>
      </c>
      <c r="D12" s="299" t="s">
        <v>126</v>
      </c>
      <c r="E12" s="300"/>
      <c r="F12" s="301"/>
    </row>
    <row r="13" spans="1:8" x14ac:dyDescent="0.25">
      <c r="A13" s="98"/>
      <c r="B13" s="4" t="s">
        <v>109</v>
      </c>
      <c r="C13" s="56" t="s">
        <v>226</v>
      </c>
      <c r="D13" s="302"/>
      <c r="E13" s="303"/>
      <c r="F13" s="304"/>
    </row>
    <row r="14" spans="1:8" x14ac:dyDescent="0.25">
      <c r="A14" s="191"/>
      <c r="B14" s="4" t="s">
        <v>110</v>
      </c>
      <c r="C14" s="16" t="s">
        <v>115</v>
      </c>
      <c r="D14" s="179" t="s">
        <v>3</v>
      </c>
      <c r="E14" s="97" t="s">
        <v>4</v>
      </c>
      <c r="F14" s="180"/>
    </row>
    <row r="15" spans="1:8" ht="15.75" thickBot="1" x14ac:dyDescent="0.3">
      <c r="A15" s="99" t="s">
        <v>52</v>
      </c>
      <c r="B15" s="20" t="s">
        <v>116</v>
      </c>
      <c r="C15" s="181" t="s">
        <v>117</v>
      </c>
      <c r="D15" s="233">
        <v>0.7</v>
      </c>
      <c r="E15" s="234">
        <v>0.3</v>
      </c>
      <c r="F15" s="235" t="s">
        <v>11</v>
      </c>
    </row>
    <row r="16" spans="1:8" ht="15.75" thickTop="1" x14ac:dyDescent="0.25">
      <c r="A16" s="27" t="s">
        <v>54</v>
      </c>
      <c r="B16" s="263">
        <v>1.7163124437290262</v>
      </c>
      <c r="C16" s="104">
        <v>1.6938706373168664</v>
      </c>
      <c r="D16" s="7">
        <v>20041</v>
      </c>
      <c r="E16" s="7">
        <v>8477</v>
      </c>
      <c r="F16" s="264">
        <v>28518</v>
      </c>
      <c r="G16" s="176"/>
      <c r="H16" s="2"/>
    </row>
    <row r="17" spans="1:8" x14ac:dyDescent="0.25">
      <c r="A17" s="29" t="s">
        <v>55</v>
      </c>
      <c r="B17" s="263">
        <v>0.23577879027637574</v>
      </c>
      <c r="C17" s="104">
        <v>0.45312250545583038</v>
      </c>
      <c r="D17" s="7">
        <v>2753</v>
      </c>
      <c r="E17" s="7">
        <v>2268</v>
      </c>
      <c r="F17" s="14">
        <v>5021</v>
      </c>
      <c r="G17" s="176"/>
      <c r="H17" s="2"/>
    </row>
    <row r="18" spans="1:8" x14ac:dyDescent="0.25">
      <c r="A18" s="29" t="s">
        <v>56</v>
      </c>
      <c r="B18" s="263">
        <v>0.22284669740539656</v>
      </c>
      <c r="C18" s="104">
        <v>0.44694057798988546</v>
      </c>
      <c r="D18" s="7">
        <v>2602</v>
      </c>
      <c r="E18" s="7">
        <v>2237</v>
      </c>
      <c r="F18" s="14">
        <v>4839</v>
      </c>
      <c r="G18" s="176"/>
      <c r="H18" s="2"/>
    </row>
    <row r="19" spans="1:8" x14ac:dyDescent="0.25">
      <c r="A19" s="29" t="s">
        <v>57</v>
      </c>
      <c r="B19" s="263">
        <v>1.907347283987668</v>
      </c>
      <c r="C19" s="104">
        <v>1.8685889637873556</v>
      </c>
      <c r="D19" s="7">
        <v>22272</v>
      </c>
      <c r="E19" s="7">
        <v>9351</v>
      </c>
      <c r="F19" s="14">
        <v>31623</v>
      </c>
      <c r="G19" s="176"/>
      <c r="H19" s="2"/>
    </row>
    <row r="20" spans="1:8" x14ac:dyDescent="0.25">
      <c r="A20" s="29" t="s">
        <v>58</v>
      </c>
      <c r="B20" s="263">
        <v>37.579297738247888</v>
      </c>
      <c r="C20" s="104">
        <v>35.795477648943809</v>
      </c>
      <c r="D20" s="7">
        <v>438815</v>
      </c>
      <c r="E20" s="7">
        <v>179136</v>
      </c>
      <c r="F20" s="14">
        <v>617951</v>
      </c>
      <c r="G20" s="176"/>
      <c r="H20" s="2"/>
    </row>
    <row r="21" spans="1:8" x14ac:dyDescent="0.25">
      <c r="A21" s="29" t="s">
        <v>59</v>
      </c>
      <c r="B21" s="263">
        <v>0.54773142716830814</v>
      </c>
      <c r="C21" s="104">
        <v>0.65621402973307685</v>
      </c>
      <c r="D21" s="7">
        <v>6396</v>
      </c>
      <c r="E21" s="7">
        <v>3284</v>
      </c>
      <c r="F21" s="14">
        <v>9680</v>
      </c>
      <c r="G21" s="176"/>
      <c r="H21" s="2"/>
    </row>
    <row r="22" spans="1:8" x14ac:dyDescent="0.25">
      <c r="A22" s="29" t="s">
        <v>60</v>
      </c>
      <c r="B22" s="263">
        <v>20.339399230622323</v>
      </c>
      <c r="C22" s="104">
        <v>19.343545091394109</v>
      </c>
      <c r="D22" s="7">
        <v>237504</v>
      </c>
      <c r="E22" s="7">
        <v>96804</v>
      </c>
      <c r="F22" s="14">
        <v>334308</v>
      </c>
      <c r="G22" s="176"/>
      <c r="H22" s="2"/>
    </row>
    <row r="23" spans="1:8" x14ac:dyDescent="0.25">
      <c r="A23" s="29" t="s">
        <v>61</v>
      </c>
      <c r="B23" s="263">
        <v>2.0022917632935915</v>
      </c>
      <c r="C23" s="104">
        <v>1.9511595264239283</v>
      </c>
      <c r="D23" s="7">
        <v>23381</v>
      </c>
      <c r="E23" s="7">
        <v>9764</v>
      </c>
      <c r="F23" s="14">
        <v>33145</v>
      </c>
      <c r="G23" s="176"/>
      <c r="H23" s="2"/>
    </row>
    <row r="24" spans="1:8" x14ac:dyDescent="0.25">
      <c r="A24" s="29" t="s">
        <v>62</v>
      </c>
      <c r="B24" s="263">
        <v>0.53850980820123862</v>
      </c>
      <c r="C24" s="104">
        <v>0.64893861274506259</v>
      </c>
      <c r="D24" s="7">
        <v>6288</v>
      </c>
      <c r="E24" s="7">
        <v>3248</v>
      </c>
      <c r="F24" s="14">
        <v>9536</v>
      </c>
      <c r="G24" s="176"/>
      <c r="H24" s="2"/>
    </row>
    <row r="25" spans="1:8" x14ac:dyDescent="0.25">
      <c r="A25" s="29" t="s">
        <v>63</v>
      </c>
      <c r="B25" s="263">
        <v>0.20969634136359916</v>
      </c>
      <c r="C25" s="104">
        <v>0.44082270909284876</v>
      </c>
      <c r="D25" s="7">
        <v>2449</v>
      </c>
      <c r="E25" s="7">
        <v>2206</v>
      </c>
      <c r="F25" s="14">
        <v>4655</v>
      </c>
      <c r="G25" s="176"/>
      <c r="H25" s="2"/>
    </row>
    <row r="26" spans="1:8" x14ac:dyDescent="0.25">
      <c r="A26" s="29" t="s">
        <v>64</v>
      </c>
      <c r="B26" s="263">
        <v>0.25907838376122011</v>
      </c>
      <c r="C26" s="104">
        <v>0.46477896046660777</v>
      </c>
      <c r="D26" s="7">
        <v>3025</v>
      </c>
      <c r="E26" s="7">
        <v>2326</v>
      </c>
      <c r="F26" s="14">
        <v>5351</v>
      </c>
      <c r="G26" s="176"/>
      <c r="H26" s="2"/>
    </row>
    <row r="27" spans="1:8" x14ac:dyDescent="0.25">
      <c r="A27" s="29" t="s">
        <v>65</v>
      </c>
      <c r="B27" s="263">
        <v>8.9113033039587481</v>
      </c>
      <c r="C27" s="104">
        <v>8.4921594785394063</v>
      </c>
      <c r="D27" s="7">
        <v>104058</v>
      </c>
      <c r="E27" s="7">
        <v>42499</v>
      </c>
      <c r="F27" s="14">
        <v>146557</v>
      </c>
      <c r="G27" s="176"/>
      <c r="H27" s="2"/>
    </row>
    <row r="28" spans="1:8" x14ac:dyDescent="0.25">
      <c r="A28" s="29" t="s">
        <v>66</v>
      </c>
      <c r="B28" s="263">
        <v>1.4695659291190353</v>
      </c>
      <c r="C28" s="104">
        <v>1.458746267420914</v>
      </c>
      <c r="D28" s="7">
        <v>17160</v>
      </c>
      <c r="E28" s="7">
        <v>7300</v>
      </c>
      <c r="F28" s="14">
        <v>24460</v>
      </c>
      <c r="G28" s="176"/>
      <c r="H28" s="2"/>
    </row>
    <row r="29" spans="1:8" x14ac:dyDescent="0.25">
      <c r="A29" s="29" t="s">
        <v>67</v>
      </c>
      <c r="B29" s="263">
        <v>2.6509699069653236</v>
      </c>
      <c r="C29" s="104">
        <v>2.5294769373357742</v>
      </c>
      <c r="D29" s="7">
        <v>30955</v>
      </c>
      <c r="E29" s="7">
        <v>12659</v>
      </c>
      <c r="F29" s="14">
        <v>43614</v>
      </c>
      <c r="G29" s="176"/>
      <c r="H29" s="2"/>
    </row>
    <row r="30" spans="1:8" x14ac:dyDescent="0.25">
      <c r="A30" s="29" t="s">
        <v>68</v>
      </c>
      <c r="B30" s="263">
        <v>0.70357133113251302</v>
      </c>
      <c r="C30" s="104">
        <v>0.7804467848109522</v>
      </c>
      <c r="D30" s="7">
        <v>8216</v>
      </c>
      <c r="E30" s="7">
        <v>3906</v>
      </c>
      <c r="F30" s="14">
        <v>12122</v>
      </c>
      <c r="G30" s="176"/>
      <c r="H30" s="2"/>
    </row>
    <row r="31" spans="1:8" x14ac:dyDescent="0.25">
      <c r="A31" s="29" t="s">
        <v>69</v>
      </c>
      <c r="B31" s="263">
        <v>1.04002400894879</v>
      </c>
      <c r="C31" s="104">
        <v>1.0723535859151061</v>
      </c>
      <c r="D31" s="7">
        <v>12144</v>
      </c>
      <c r="E31" s="7">
        <v>5367</v>
      </c>
      <c r="F31" s="14">
        <v>17511</v>
      </c>
      <c r="G31" s="176"/>
      <c r="H31" s="2"/>
    </row>
    <row r="32" spans="1:8" x14ac:dyDescent="0.25">
      <c r="A32" s="29" t="s">
        <v>70</v>
      </c>
      <c r="B32" s="263">
        <v>0.43669003901454179</v>
      </c>
      <c r="C32" s="104">
        <v>0.57689324181500246</v>
      </c>
      <c r="D32" s="7">
        <v>5099</v>
      </c>
      <c r="E32" s="7">
        <v>2887</v>
      </c>
      <c r="F32" s="14">
        <v>7986</v>
      </c>
      <c r="G32" s="176"/>
      <c r="H32" s="2"/>
    </row>
    <row r="33" spans="1:8" x14ac:dyDescent="0.25">
      <c r="A33" s="29" t="s">
        <v>71</v>
      </c>
      <c r="B33" s="263">
        <v>0.56661119144408367</v>
      </c>
      <c r="C33" s="104">
        <v>0.67285446185795494</v>
      </c>
      <c r="D33" s="7">
        <v>6616</v>
      </c>
      <c r="E33" s="7">
        <v>3367</v>
      </c>
      <c r="F33" s="14">
        <v>9983</v>
      </c>
      <c r="G33" s="176"/>
      <c r="H33" s="2"/>
    </row>
    <row r="34" spans="1:8" x14ac:dyDescent="0.25">
      <c r="A34" s="29" t="s">
        <v>72</v>
      </c>
      <c r="B34" s="263">
        <v>0.26868196327722155</v>
      </c>
      <c r="C34" s="104">
        <v>0.46998593431959446</v>
      </c>
      <c r="D34" s="7">
        <v>3137</v>
      </c>
      <c r="E34" s="7">
        <v>2352</v>
      </c>
      <c r="F34" s="14">
        <v>5489</v>
      </c>
      <c r="G34" s="176"/>
      <c r="H34" s="2"/>
    </row>
    <row r="35" spans="1:8" x14ac:dyDescent="0.25">
      <c r="A35" s="29" t="s">
        <v>73</v>
      </c>
      <c r="B35" s="263">
        <v>0.69058467246882926</v>
      </c>
      <c r="C35" s="104">
        <v>0.7687238123318646</v>
      </c>
      <c r="D35" s="7">
        <v>8064</v>
      </c>
      <c r="E35" s="7">
        <v>3847</v>
      </c>
      <c r="F35" s="14">
        <v>11911</v>
      </c>
      <c r="G35" s="176"/>
      <c r="H35" s="2"/>
    </row>
    <row r="36" spans="1:8" x14ac:dyDescent="0.25">
      <c r="A36" s="29" t="s">
        <v>74</v>
      </c>
      <c r="B36" s="263">
        <v>0.60666248328922601</v>
      </c>
      <c r="C36" s="104">
        <v>0.70136145770804381</v>
      </c>
      <c r="D36" s="7">
        <v>7084</v>
      </c>
      <c r="E36" s="7">
        <v>3510</v>
      </c>
      <c r="F36" s="14">
        <v>10594</v>
      </c>
      <c r="G36" s="176"/>
      <c r="H36" s="2"/>
    </row>
    <row r="37" spans="1:8" x14ac:dyDescent="0.25">
      <c r="A37" s="29" t="s">
        <v>75</v>
      </c>
      <c r="B37" s="263">
        <v>1.3981393064687746</v>
      </c>
      <c r="C37" s="104">
        <v>1.3937497131805134</v>
      </c>
      <c r="D37" s="7">
        <v>16326</v>
      </c>
      <c r="E37" s="7">
        <v>6975</v>
      </c>
      <c r="F37" s="14">
        <v>23301</v>
      </c>
      <c r="G37" s="176"/>
      <c r="H37" s="2"/>
    </row>
    <row r="38" spans="1:8" x14ac:dyDescent="0.25">
      <c r="A38" s="29" t="s">
        <v>76</v>
      </c>
      <c r="B38" s="263">
        <v>2.7975336261697543</v>
      </c>
      <c r="C38" s="104">
        <v>2.7026661675366555</v>
      </c>
      <c r="D38" s="7">
        <v>32667</v>
      </c>
      <c r="E38" s="7">
        <v>13525</v>
      </c>
      <c r="F38" s="14">
        <v>46192</v>
      </c>
      <c r="G38" s="176"/>
      <c r="H38" s="2"/>
    </row>
    <row r="39" spans="1:8" x14ac:dyDescent="0.25">
      <c r="A39" s="29" t="s">
        <v>77</v>
      </c>
      <c r="B39" s="263">
        <v>0.69942433088696687</v>
      </c>
      <c r="C39" s="104">
        <v>0.77867230733893511</v>
      </c>
      <c r="D39" s="7">
        <v>8167</v>
      </c>
      <c r="E39" s="7">
        <v>3897</v>
      </c>
      <c r="F39" s="14">
        <v>12064</v>
      </c>
      <c r="G39" s="176"/>
      <c r="H39" s="2"/>
    </row>
    <row r="40" spans="1:8" x14ac:dyDescent="0.25">
      <c r="A40" s="29" t="s">
        <v>78</v>
      </c>
      <c r="B40" s="263">
        <v>0.15480315390281832</v>
      </c>
      <c r="C40" s="104">
        <v>0.4188815681739807</v>
      </c>
      <c r="D40" s="7">
        <v>1808</v>
      </c>
      <c r="E40" s="7">
        <v>2096</v>
      </c>
      <c r="F40" s="14">
        <v>3904</v>
      </c>
      <c r="G40" s="176"/>
      <c r="H40" s="2"/>
    </row>
    <row r="41" spans="1:8" x14ac:dyDescent="0.25">
      <c r="A41" s="29" t="s">
        <v>79</v>
      </c>
      <c r="B41" s="263">
        <v>0.94578888494802615</v>
      </c>
      <c r="C41" s="104">
        <v>0.99402564222288159</v>
      </c>
      <c r="D41" s="7">
        <v>11044</v>
      </c>
      <c r="E41" s="7">
        <v>4975</v>
      </c>
      <c r="F41" s="14">
        <v>16019</v>
      </c>
      <c r="G41" s="176"/>
      <c r="H41" s="2"/>
    </row>
    <row r="42" spans="1:8" x14ac:dyDescent="0.25">
      <c r="A42" s="29" t="s">
        <v>80</v>
      </c>
      <c r="B42" s="263">
        <v>0.28652497749161049</v>
      </c>
      <c r="C42" s="104">
        <v>0.47962503195016509</v>
      </c>
      <c r="D42" s="7">
        <v>3346</v>
      </c>
      <c r="E42" s="7">
        <v>2400</v>
      </c>
      <c r="F42" s="14">
        <v>5746</v>
      </c>
      <c r="G42" s="176"/>
      <c r="H42" s="2"/>
    </row>
    <row r="43" spans="1:8" x14ac:dyDescent="0.25">
      <c r="A43" s="29" t="s">
        <v>81</v>
      </c>
      <c r="B43" s="263">
        <v>0.65549886775980137</v>
      </c>
      <c r="C43" s="104">
        <v>0.74261267479064674</v>
      </c>
      <c r="D43" s="7">
        <v>7654</v>
      </c>
      <c r="E43" s="7">
        <v>3716</v>
      </c>
      <c r="F43" s="14">
        <v>11370</v>
      </c>
      <c r="G43" s="176"/>
      <c r="H43" s="2"/>
    </row>
    <row r="44" spans="1:8" x14ac:dyDescent="0.25">
      <c r="A44" s="29" t="s">
        <v>82</v>
      </c>
      <c r="B44" s="263">
        <v>0.11475186205767605</v>
      </c>
      <c r="C44" s="104">
        <v>0.40617940260020702</v>
      </c>
      <c r="D44" s="7">
        <v>1340</v>
      </c>
      <c r="E44" s="7">
        <v>2033</v>
      </c>
      <c r="F44" s="14">
        <v>3373</v>
      </c>
      <c r="G44" s="176"/>
      <c r="H44" s="2"/>
    </row>
    <row r="45" spans="1:8" x14ac:dyDescent="0.25">
      <c r="A45" s="29" t="s">
        <v>83</v>
      </c>
      <c r="B45" s="263">
        <v>8.910593948653589E-2</v>
      </c>
      <c r="C45" s="104">
        <v>0.39972080655670139</v>
      </c>
      <c r="D45" s="7">
        <v>1040</v>
      </c>
      <c r="E45" s="7">
        <v>2000</v>
      </c>
      <c r="F45" s="14">
        <v>3040</v>
      </c>
      <c r="G45" s="176"/>
      <c r="H45" s="2"/>
    </row>
    <row r="46" spans="1:8" x14ac:dyDescent="0.25">
      <c r="A46" s="29" t="s">
        <v>84</v>
      </c>
      <c r="B46" s="263">
        <v>0.36706408752353148</v>
      </c>
      <c r="C46" s="104">
        <v>0.52806038997918137</v>
      </c>
      <c r="D46" s="7">
        <v>4286</v>
      </c>
      <c r="E46" s="7">
        <v>2643</v>
      </c>
      <c r="F46" s="14">
        <v>6929</v>
      </c>
      <c r="G46" s="176"/>
      <c r="H46" s="2"/>
    </row>
    <row r="47" spans="1:8" x14ac:dyDescent="0.25">
      <c r="A47" s="29" t="s">
        <v>85</v>
      </c>
      <c r="B47" s="263">
        <v>2.6850189616129647</v>
      </c>
      <c r="C47" s="104">
        <v>2.5954036762620865</v>
      </c>
      <c r="D47" s="7">
        <v>31353</v>
      </c>
      <c r="E47" s="7">
        <v>12989</v>
      </c>
      <c r="F47" s="14">
        <v>44342</v>
      </c>
      <c r="G47" s="176"/>
      <c r="H47" s="2"/>
    </row>
    <row r="48" spans="1:8" x14ac:dyDescent="0.25">
      <c r="A48" s="29" t="s">
        <v>86</v>
      </c>
      <c r="B48" s="263">
        <v>0.37743158813739669</v>
      </c>
      <c r="C48" s="104">
        <v>0.53371132235871044</v>
      </c>
      <c r="D48" s="7">
        <v>4407</v>
      </c>
      <c r="E48" s="7">
        <v>2671</v>
      </c>
      <c r="F48" s="14">
        <v>7078</v>
      </c>
      <c r="G48" s="176"/>
      <c r="H48" s="2"/>
    </row>
    <row r="49" spans="1:8" x14ac:dyDescent="0.25">
      <c r="A49" s="29" t="s">
        <v>87</v>
      </c>
      <c r="B49" s="263">
        <v>1.4350803481297576</v>
      </c>
      <c r="C49" s="104">
        <v>1.4304675676618708</v>
      </c>
      <c r="D49" s="7">
        <v>16757</v>
      </c>
      <c r="E49" s="7">
        <v>7159</v>
      </c>
      <c r="F49" s="14">
        <v>23916</v>
      </c>
      <c r="G49" s="176"/>
      <c r="H49" s="2"/>
    </row>
    <row r="50" spans="1:8" x14ac:dyDescent="0.25">
      <c r="A50" s="29" t="s">
        <v>88</v>
      </c>
      <c r="B50" s="263">
        <v>0.62084958939240997</v>
      </c>
      <c r="C50" s="104">
        <v>0.71239623511824635</v>
      </c>
      <c r="D50" s="7">
        <v>7250</v>
      </c>
      <c r="E50" s="7">
        <v>3565</v>
      </c>
      <c r="F50" s="14">
        <v>10815</v>
      </c>
      <c r="G50" s="176"/>
      <c r="H50" s="2"/>
    </row>
    <row r="51" spans="1:8" x14ac:dyDescent="0.25">
      <c r="A51" s="29" t="s">
        <v>89</v>
      </c>
      <c r="B51" s="263">
        <v>1.1536845551523749</v>
      </c>
      <c r="C51" s="104">
        <v>1.1781986912635964</v>
      </c>
      <c r="D51" s="7">
        <v>13472</v>
      </c>
      <c r="E51" s="7">
        <v>5896</v>
      </c>
      <c r="F51" s="14">
        <v>19368</v>
      </c>
      <c r="G51" s="176"/>
      <c r="H51" s="2"/>
    </row>
    <row r="52" spans="1:8" x14ac:dyDescent="0.25">
      <c r="A52" s="29" t="s">
        <v>90</v>
      </c>
      <c r="B52" s="263">
        <v>0.50855318800643878</v>
      </c>
      <c r="C52" s="104">
        <v>0.62624564213657419</v>
      </c>
      <c r="D52" s="7">
        <v>5938</v>
      </c>
      <c r="E52" s="7">
        <v>3134</v>
      </c>
      <c r="F52" s="14">
        <v>9072</v>
      </c>
      <c r="G52" s="176"/>
      <c r="H52" s="2"/>
    </row>
    <row r="53" spans="1:8" x14ac:dyDescent="0.25">
      <c r="A53" s="29" t="s">
        <v>91</v>
      </c>
      <c r="B53" s="263">
        <v>1.2809865495320985</v>
      </c>
      <c r="C53" s="104">
        <v>1.2822476977832575</v>
      </c>
      <c r="D53" s="7">
        <v>14958</v>
      </c>
      <c r="E53" s="7">
        <v>6417</v>
      </c>
      <c r="F53" s="14">
        <v>21375</v>
      </c>
      <c r="G53" s="176"/>
      <c r="H53" s="2"/>
    </row>
    <row r="54" spans="1:8" ht="15.75" thickBot="1" x14ac:dyDescent="0.3">
      <c r="A54" s="30" t="s">
        <v>92</v>
      </c>
      <c r="B54" s="263">
        <v>1.5268054456661118</v>
      </c>
      <c r="C54" s="104">
        <v>1.5106742376818008</v>
      </c>
      <c r="D54" s="7">
        <v>17829</v>
      </c>
      <c r="E54" s="7">
        <v>7560</v>
      </c>
      <c r="F54" s="14">
        <v>25389</v>
      </c>
      <c r="G54" s="176"/>
      <c r="H54" s="2"/>
    </row>
    <row r="55" spans="1:8" ht="16.5" thickTop="1" thickBot="1" x14ac:dyDescent="0.3">
      <c r="A55" s="239" t="s">
        <v>51</v>
      </c>
      <c r="B55" s="265">
        <v>100</v>
      </c>
      <c r="C55" s="265">
        <v>100.00000000000003</v>
      </c>
      <c r="D55" s="103">
        <v>1167701</v>
      </c>
      <c r="E55" s="103">
        <v>500446</v>
      </c>
      <c r="F55" s="105">
        <v>1668147</v>
      </c>
      <c r="G55" s="176"/>
      <c r="H55" s="2"/>
    </row>
    <row r="56" spans="1:8" ht="15.75" thickTop="1" x14ac:dyDescent="0.25"/>
  </sheetData>
  <mergeCells count="7">
    <mergeCell ref="A7:F7"/>
    <mergeCell ref="A8:E8"/>
    <mergeCell ref="D12:F13"/>
    <mergeCell ref="A6:F6"/>
    <mergeCell ref="A3:F3"/>
    <mergeCell ref="A4:F4"/>
    <mergeCell ref="A5:F5"/>
  </mergeCells>
  <pageMargins left="0.7" right="0.7" top="0.75" bottom="0.75" header="0.3" footer="0.3"/>
  <pageSetup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E13"/>
  <sheetViews>
    <sheetView workbookViewId="0"/>
  </sheetViews>
  <sheetFormatPr baseColWidth="10" defaultRowHeight="15" x14ac:dyDescent="0.25"/>
  <cols>
    <col min="1" max="1" width="23.140625" customWidth="1"/>
    <col min="2" max="3" width="21.5703125" customWidth="1"/>
    <col min="4" max="5" width="25.7109375" hidden="1" customWidth="1"/>
  </cols>
  <sheetData>
    <row r="1" spans="1:5" ht="34.5" thickBot="1" x14ac:dyDescent="0.3">
      <c r="A1" s="270" t="s">
        <v>230</v>
      </c>
      <c r="B1" s="271" t="s">
        <v>231</v>
      </c>
      <c r="C1" s="271" t="s">
        <v>232</v>
      </c>
      <c r="D1" s="271" t="s">
        <v>232</v>
      </c>
      <c r="E1" s="271" t="s">
        <v>232</v>
      </c>
    </row>
    <row r="2" spans="1:5" ht="15.75" customHeight="1" thickBot="1" x14ac:dyDescent="0.3">
      <c r="A2" s="272" t="s">
        <v>233</v>
      </c>
      <c r="B2" s="337" t="s">
        <v>300</v>
      </c>
      <c r="C2" s="273" t="s">
        <v>301</v>
      </c>
      <c r="D2" s="273" t="s">
        <v>265</v>
      </c>
      <c r="E2" s="273" t="s">
        <v>277</v>
      </c>
    </row>
    <row r="3" spans="1:5" ht="15.75" thickBot="1" x14ac:dyDescent="0.3">
      <c r="A3" s="272" t="s">
        <v>234</v>
      </c>
      <c r="B3" s="338"/>
      <c r="C3" s="273" t="s">
        <v>302</v>
      </c>
      <c r="D3" s="273" t="s">
        <v>269</v>
      </c>
      <c r="E3" s="273" t="s">
        <v>278</v>
      </c>
    </row>
    <row r="4" spans="1:5" ht="15.75" thickBot="1" x14ac:dyDescent="0.3">
      <c r="A4" s="272" t="s">
        <v>235</v>
      </c>
      <c r="B4" s="338"/>
      <c r="C4" s="273" t="s">
        <v>303</v>
      </c>
      <c r="D4" s="273" t="s">
        <v>270</v>
      </c>
      <c r="E4" s="273" t="s">
        <v>285</v>
      </c>
    </row>
    <row r="5" spans="1:5" ht="15.75" thickBot="1" x14ac:dyDescent="0.3">
      <c r="A5" s="272" t="s">
        <v>236</v>
      </c>
      <c r="B5" s="338"/>
      <c r="C5" s="273" t="s">
        <v>304</v>
      </c>
      <c r="D5" s="273" t="s">
        <v>266</v>
      </c>
      <c r="E5" s="273" t="s">
        <v>276</v>
      </c>
    </row>
    <row r="6" spans="1:5" ht="15.75" thickBot="1" x14ac:dyDescent="0.3">
      <c r="A6" s="272" t="s">
        <v>237</v>
      </c>
      <c r="B6" s="338"/>
      <c r="C6" s="273" t="s">
        <v>305</v>
      </c>
      <c r="D6" s="273" t="s">
        <v>271</v>
      </c>
      <c r="E6" s="273" t="s">
        <v>279</v>
      </c>
    </row>
    <row r="7" spans="1:5" ht="15.75" thickBot="1" x14ac:dyDescent="0.3">
      <c r="A7" s="272" t="s">
        <v>238</v>
      </c>
      <c r="B7" s="338"/>
      <c r="C7" s="273" t="s">
        <v>306</v>
      </c>
      <c r="D7" s="273" t="s">
        <v>287</v>
      </c>
      <c r="E7" s="273" t="s">
        <v>286</v>
      </c>
    </row>
    <row r="8" spans="1:5" ht="15.75" thickBot="1" x14ac:dyDescent="0.3">
      <c r="A8" s="272" t="s">
        <v>239</v>
      </c>
      <c r="B8" s="338"/>
      <c r="C8" s="273" t="s">
        <v>307</v>
      </c>
      <c r="D8" s="273" t="s">
        <v>267</v>
      </c>
      <c r="E8" s="273" t="s">
        <v>280</v>
      </c>
    </row>
    <row r="9" spans="1:5" ht="15.75" thickBot="1" x14ac:dyDescent="0.3">
      <c r="A9" s="272" t="s">
        <v>240</v>
      </c>
      <c r="B9" s="338"/>
      <c r="C9" s="273" t="s">
        <v>308</v>
      </c>
      <c r="D9" s="273" t="s">
        <v>272</v>
      </c>
      <c r="E9" s="273" t="s">
        <v>281</v>
      </c>
    </row>
    <row r="10" spans="1:5" ht="15.75" thickBot="1" x14ac:dyDescent="0.3">
      <c r="A10" s="272" t="s">
        <v>241</v>
      </c>
      <c r="B10" s="338"/>
      <c r="C10" s="273" t="s">
        <v>309</v>
      </c>
      <c r="D10" s="273" t="s">
        <v>268</v>
      </c>
      <c r="E10" s="273" t="s">
        <v>282</v>
      </c>
    </row>
    <row r="11" spans="1:5" ht="15.75" thickBot="1" x14ac:dyDescent="0.3">
      <c r="A11" s="272" t="s">
        <v>242</v>
      </c>
      <c r="B11" s="338"/>
      <c r="C11" s="273" t="s">
        <v>310</v>
      </c>
      <c r="D11" s="273" t="s">
        <v>273</v>
      </c>
      <c r="E11" s="273" t="s">
        <v>283</v>
      </c>
    </row>
    <row r="12" spans="1:5" ht="15.75" thickBot="1" x14ac:dyDescent="0.3">
      <c r="A12" s="272" t="s">
        <v>243</v>
      </c>
      <c r="B12" s="338"/>
      <c r="C12" s="273" t="s">
        <v>311</v>
      </c>
      <c r="D12" s="273" t="s">
        <v>274</v>
      </c>
      <c r="E12" s="273" t="s">
        <v>284</v>
      </c>
    </row>
    <row r="13" spans="1:5" ht="15.75" thickBot="1" x14ac:dyDescent="0.3">
      <c r="A13" s="272" t="s">
        <v>244</v>
      </c>
      <c r="B13" s="339"/>
      <c r="C13" s="273" t="s">
        <v>312</v>
      </c>
      <c r="D13" s="273" t="s">
        <v>275</v>
      </c>
      <c r="E13" s="273" t="s">
        <v>275</v>
      </c>
    </row>
  </sheetData>
  <mergeCells count="1">
    <mergeCell ref="B2:B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20</vt:i4>
      </vt:variant>
      <vt:variant>
        <vt:lpstr>Rangos con nombre</vt:lpstr>
      </vt:variant>
      <vt:variant>
        <vt:i4>13</vt:i4>
      </vt:variant>
    </vt:vector>
  </HeadingPairs>
  <TitlesOfParts>
    <vt:vector size="33" baseType="lpstr">
      <vt:lpstr>GENERAL</vt:lpstr>
      <vt:lpstr>FONDO GENERAL PUBLICAR</vt:lpstr>
      <vt:lpstr>FFM PARA PUBLICAR</vt:lpstr>
      <vt:lpstr>BASE 2013 FFM</vt:lpstr>
      <vt:lpstr>IEPS PP</vt:lpstr>
      <vt:lpstr>ISAN PP</vt:lpstr>
      <vt:lpstr>FONDO ISAN PP</vt:lpstr>
      <vt:lpstr>FONDO FISCALIZACION PP</vt:lpstr>
      <vt:lpstr>IEPS GASOLINA Y DIESEL pp</vt:lpstr>
      <vt:lpstr>TENENCIA PP</vt:lpstr>
      <vt:lpstr>FONDO ESTATAL PP</vt:lpstr>
      <vt:lpstr>ENAJ BI ART 126 LISR PP</vt:lpstr>
      <vt:lpstr>ISR PARTICIPABLE PP</vt:lpstr>
      <vt:lpstr> RESUMEN 2</vt:lpstr>
      <vt:lpstr>FORTAMUN</vt:lpstr>
      <vt:lpstr>FAISM</vt:lpstr>
      <vt:lpstr>Hoja2</vt:lpstr>
      <vt:lpstr>CALCULO COE DE EFECTIVO</vt:lpstr>
      <vt:lpstr>VENTA FINAL BA</vt:lpstr>
      <vt:lpstr>CALENDARIO</vt:lpstr>
      <vt:lpstr>'CALCULO COE DE EFECTIVO'!Área_de_impresión</vt:lpstr>
      <vt:lpstr>CALENDARIO!Área_de_impresión</vt:lpstr>
      <vt:lpstr>FAISM!Área_de_impresión</vt:lpstr>
      <vt:lpstr>'FONDO ESTATAL PP'!Área_de_impresión</vt:lpstr>
      <vt:lpstr>'FONDO FISCALIZACION PP'!Área_de_impresión</vt:lpstr>
      <vt:lpstr>'FONDO GENERAL PUBLICAR'!Área_de_impresión</vt:lpstr>
      <vt:lpstr>'FONDO ISAN PP'!Área_de_impresión</vt:lpstr>
      <vt:lpstr>FORTAMUN!Área_de_impresión</vt:lpstr>
      <vt:lpstr>GENERAL!Área_de_impresión</vt:lpstr>
      <vt:lpstr>'IEPS GASOLINA Y DIESEL pp'!Área_de_impresión</vt:lpstr>
      <vt:lpstr>'IEPS PP'!Área_de_impresión</vt:lpstr>
      <vt:lpstr>'ISAN PP'!Área_de_impresión</vt:lpstr>
      <vt:lpstr>'TENENCIA PP'!Área_de_impresión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susana.duarte</dc:creator>
  <cp:lastModifiedBy>Navil Palmira Medina Flores</cp:lastModifiedBy>
  <cp:lastPrinted>2023-01-11T21:55:36Z</cp:lastPrinted>
  <dcterms:created xsi:type="dcterms:W3CDTF">2012-01-06T15:59:40Z</dcterms:created>
  <dcterms:modified xsi:type="dcterms:W3CDTF">2025-02-06T22:20:50Z</dcterms:modified>
</cp:coreProperties>
</file>