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3\04 Presupuesto 2023\Publicacion\"/>
    </mc:Choice>
  </mc:AlternateContent>
  <bookViews>
    <workbookView xWindow="240" yWindow="465" windowWidth="18735" windowHeight="11535" tabRatio="937"/>
  </bookViews>
  <sheets>
    <sheet name="GENERAL" sheetId="10" r:id="rId1"/>
    <sheet name="CALCULO COE DE EFECTIVO" sheetId="23" r:id="rId2"/>
    <sheet name="FONDO GENERAL PUBLICAR" sheetId="16" r:id="rId3"/>
    <sheet name="FFM PARA PUBLICAR" sheetId="15" r:id="rId4"/>
    <sheet name="BASE 2013 FFM" sheetId="28" r:id="rId5"/>
    <sheet name="IEPS PP" sheetId="17" r:id="rId6"/>
    <sheet name="ISAN PP" sheetId="18" r:id="rId7"/>
    <sheet name="FONDO ISAN PP" sheetId="19" r:id="rId8"/>
    <sheet name="TENENCIA PP" sheetId="9" r:id="rId9"/>
    <sheet name="FONDO FISCALIZACION PP" sheetId="20" r:id="rId10"/>
    <sheet name="IEPS GASOLINA Y DIESEL pp" sheetId="6" r:id="rId11"/>
    <sheet name="ISR PARTICIPABLE PP" sheetId="24" r:id="rId12"/>
    <sheet name="ENAJ BI ART 126 LISR PP" sheetId="27" r:id="rId13"/>
    <sheet name="VENTA FINAL BA" sheetId="29" r:id="rId14"/>
    <sheet name=" RESUMEN 2" sheetId="21" r:id="rId15"/>
    <sheet name="FONDO ESTATAL PP" sheetId="8" r:id="rId16"/>
    <sheet name="FORTAMUN" sheetId="11" state="hidden" r:id="rId17"/>
    <sheet name="FAISM" sheetId="12" state="hidden" r:id="rId18"/>
    <sheet name="Hoja2" sheetId="13" state="hidden" r:id="rId19"/>
    <sheet name="CALENDARIO" sheetId="25" r:id="rId20"/>
  </sheets>
  <definedNames>
    <definedName name="_xlnm.Print_Area" localSheetId="1">'CALCULO COE DE EFECTIVO'!$B$2:$Q$53</definedName>
    <definedName name="_xlnm.Print_Area" localSheetId="19">CALENDARIO!$A$1:$C$13</definedName>
    <definedName name="_xlnm.Print_Area" localSheetId="17">FAISM!$C$4:$E$54</definedName>
    <definedName name="_xlnm.Print_Area" localSheetId="3">'FFM PARA PUBLICAR'!#REF!</definedName>
    <definedName name="_xlnm.Print_Area" localSheetId="15">'FONDO ESTATAL PP'!#REF!</definedName>
    <definedName name="_xlnm.Print_Area" localSheetId="9">'FONDO FISCALIZACION PP'!$A$2:$K$52</definedName>
    <definedName name="_xlnm.Print_Area" localSheetId="2">'FONDO GENERAL PUBLICAR'!$A$2:$K$52</definedName>
    <definedName name="_xlnm.Print_Area" localSheetId="7">'FONDO ISAN PP'!$A$2:$K$52</definedName>
    <definedName name="_xlnm.Print_Area" localSheetId="16">FORTAMUN!$B$4:$E$54</definedName>
    <definedName name="_xlnm.Print_Area" localSheetId="0">GENERAL!$D$56:$E$79</definedName>
    <definedName name="_xlnm.Print_Area" localSheetId="10">'IEPS GASOLINA Y DIESEL pp'!$B$1:$G$53</definedName>
    <definedName name="_xlnm.Print_Area" localSheetId="5">'IEPS PP'!$A$2:$K$52</definedName>
    <definedName name="_xlnm.Print_Area" localSheetId="6">'ISAN PP'!$A$2:$K$52</definedName>
    <definedName name="_xlnm.Print_Area" localSheetId="8">'TENENCIA PP'!$A$1:$F$52</definedName>
  </definedNames>
  <calcPr calcId="162913"/>
</workbook>
</file>

<file path=xl/calcChain.xml><?xml version="1.0" encoding="utf-8"?>
<calcChain xmlns="http://schemas.openxmlformats.org/spreadsheetml/2006/main">
  <c r="M44" i="21" l="1"/>
  <c r="M40" i="21"/>
  <c r="M36" i="21"/>
  <c r="M32" i="21"/>
  <c r="M28" i="21"/>
  <c r="M24" i="21"/>
  <c r="M20" i="21"/>
  <c r="M16" i="21"/>
  <c r="M12" i="21"/>
  <c r="M47" i="21"/>
  <c r="M46" i="21"/>
  <c r="M45" i="21"/>
  <c r="M43" i="21"/>
  <c r="M42" i="21"/>
  <c r="M41" i="21"/>
  <c r="M39" i="21"/>
  <c r="M38" i="21"/>
  <c r="M37" i="21"/>
  <c r="M35" i="21"/>
  <c r="M34" i="21"/>
  <c r="M33" i="21"/>
  <c r="M31" i="21"/>
  <c r="M30" i="21"/>
  <c r="M29" i="21"/>
  <c r="M27" i="21"/>
  <c r="M26" i="21"/>
  <c r="M25" i="21"/>
  <c r="M23" i="21"/>
  <c r="M22" i="21"/>
  <c r="M21" i="21"/>
  <c r="M19" i="21"/>
  <c r="M18" i="21"/>
  <c r="M17" i="21"/>
  <c r="M15" i="21"/>
  <c r="M14" i="21"/>
  <c r="M13" i="21"/>
  <c r="M11" i="21"/>
  <c r="M10" i="21"/>
  <c r="M9" i="21" l="1"/>
  <c r="M48" i="21"/>
  <c r="L14" i="21" s="1"/>
  <c r="L20" i="21" l="1"/>
  <c r="L45" i="21"/>
  <c r="L37" i="21"/>
  <c r="L29" i="21"/>
  <c r="L21" i="21"/>
  <c r="L13" i="21"/>
  <c r="L44" i="21"/>
  <c r="L24" i="21"/>
  <c r="L34" i="21"/>
  <c r="L18" i="21"/>
  <c r="L32" i="21"/>
  <c r="L43" i="21"/>
  <c r="L35" i="21"/>
  <c r="L27" i="21"/>
  <c r="L19" i="21"/>
  <c r="L11" i="21"/>
  <c r="L28" i="21"/>
  <c r="L46" i="21"/>
  <c r="L30" i="21"/>
  <c r="L16" i="21"/>
  <c r="L41" i="21"/>
  <c r="L33" i="21"/>
  <c r="L25" i="21"/>
  <c r="L17" i="21"/>
  <c r="L12" i="21"/>
  <c r="L42" i="21"/>
  <c r="L26" i="21"/>
  <c r="L10" i="21"/>
  <c r="L36" i="21"/>
  <c r="L47" i="21"/>
  <c r="L39" i="21"/>
  <c r="L31" i="21"/>
  <c r="L23" i="21"/>
  <c r="L15" i="21"/>
  <c r="L9" i="21"/>
  <c r="L40" i="21"/>
  <c r="L38" i="21"/>
  <c r="L22" i="21"/>
  <c r="L48" i="21" l="1"/>
  <c r="D134" i="28"/>
  <c r="D132" i="28"/>
  <c r="D130" i="28"/>
  <c r="D128" i="28"/>
  <c r="D126" i="28"/>
  <c r="D124" i="28"/>
  <c r="D122" i="28"/>
  <c r="D120" i="28"/>
  <c r="D118" i="28"/>
  <c r="D114" i="28"/>
  <c r="D110" i="28"/>
  <c r="D106" i="28"/>
  <c r="D102" i="28"/>
  <c r="D98" i="28"/>
  <c r="N89" i="28"/>
  <c r="M89" i="28"/>
  <c r="L89" i="28"/>
  <c r="K89" i="28"/>
  <c r="J89" i="28"/>
  <c r="I89" i="28"/>
  <c r="H89" i="28"/>
  <c r="G89" i="28"/>
  <c r="F89" i="28"/>
  <c r="E89" i="28"/>
  <c r="D89" i="28"/>
  <c r="N88" i="28"/>
  <c r="M88" i="28"/>
  <c r="L88" i="28"/>
  <c r="K88" i="28"/>
  <c r="J88" i="28"/>
  <c r="I88" i="28"/>
  <c r="H88" i="28"/>
  <c r="G88" i="28"/>
  <c r="F88" i="28"/>
  <c r="E88" i="28"/>
  <c r="D88" i="28"/>
  <c r="D133" i="28" s="1"/>
  <c r="N87" i="28"/>
  <c r="M87" i="28"/>
  <c r="L87" i="28"/>
  <c r="K87" i="28"/>
  <c r="J87" i="28"/>
  <c r="I87" i="28"/>
  <c r="H87" i="28"/>
  <c r="G87" i="28"/>
  <c r="F87" i="28"/>
  <c r="E87" i="28"/>
  <c r="D87" i="28"/>
  <c r="N86" i="28"/>
  <c r="M86" i="28"/>
  <c r="L86" i="28"/>
  <c r="K86" i="28"/>
  <c r="J86" i="28"/>
  <c r="I86" i="28"/>
  <c r="H86" i="28"/>
  <c r="G86" i="28"/>
  <c r="F86" i="28"/>
  <c r="E86" i="28"/>
  <c r="D86" i="28"/>
  <c r="D131" i="28" s="1"/>
  <c r="N85" i="28"/>
  <c r="M85" i="28"/>
  <c r="L85" i="28"/>
  <c r="K85" i="28"/>
  <c r="J85" i="28"/>
  <c r="I85" i="28"/>
  <c r="H85" i="28"/>
  <c r="G85" i="28"/>
  <c r="F85" i="28"/>
  <c r="E85" i="28"/>
  <c r="D85" i="28"/>
  <c r="N84" i="28"/>
  <c r="M84" i="28"/>
  <c r="L84" i="28"/>
  <c r="K84" i="28"/>
  <c r="J84" i="28"/>
  <c r="I84" i="28"/>
  <c r="H84" i="28"/>
  <c r="G84" i="28"/>
  <c r="F84" i="28"/>
  <c r="E84" i="28"/>
  <c r="D84" i="28"/>
  <c r="D129" i="28" s="1"/>
  <c r="N83" i="28"/>
  <c r="M83" i="28"/>
  <c r="L83" i="28"/>
  <c r="K83" i="28"/>
  <c r="J83" i="28"/>
  <c r="I83" i="28"/>
  <c r="H83" i="28"/>
  <c r="G83" i="28"/>
  <c r="F83" i="28"/>
  <c r="E83" i="28"/>
  <c r="D83" i="28"/>
  <c r="N82" i="28"/>
  <c r="M82" i="28"/>
  <c r="L82" i="28"/>
  <c r="K82" i="28"/>
  <c r="J82" i="28"/>
  <c r="I82" i="28"/>
  <c r="H82" i="28"/>
  <c r="G82" i="28"/>
  <c r="F82" i="28"/>
  <c r="E82" i="28"/>
  <c r="D82" i="28"/>
  <c r="D127" i="28" s="1"/>
  <c r="N81" i="28"/>
  <c r="M81" i="28"/>
  <c r="L81" i="28"/>
  <c r="K81" i="28"/>
  <c r="J81" i="28"/>
  <c r="I81" i="28"/>
  <c r="H81" i="28"/>
  <c r="G81" i="28"/>
  <c r="F81" i="28"/>
  <c r="E81" i="28"/>
  <c r="D81" i="28"/>
  <c r="N80" i="28"/>
  <c r="M80" i="28"/>
  <c r="L80" i="28"/>
  <c r="K80" i="28"/>
  <c r="J80" i="28"/>
  <c r="I80" i="28"/>
  <c r="H80" i="28"/>
  <c r="G80" i="28"/>
  <c r="F80" i="28"/>
  <c r="E80" i="28"/>
  <c r="D80" i="28"/>
  <c r="D125" i="28" s="1"/>
  <c r="N79" i="28"/>
  <c r="M79" i="28"/>
  <c r="L79" i="28"/>
  <c r="K79" i="28"/>
  <c r="J79" i="28"/>
  <c r="I79" i="28"/>
  <c r="H79" i="28"/>
  <c r="G79" i="28"/>
  <c r="F79" i="28"/>
  <c r="E79" i="28"/>
  <c r="D79" i="28"/>
  <c r="N78" i="28"/>
  <c r="M78" i="28"/>
  <c r="L78" i="28"/>
  <c r="K78" i="28"/>
  <c r="J78" i="28"/>
  <c r="I78" i="28"/>
  <c r="H78" i="28"/>
  <c r="G78" i="28"/>
  <c r="F78" i="28"/>
  <c r="E78" i="28"/>
  <c r="D78" i="28"/>
  <c r="D123" i="28" s="1"/>
  <c r="N77" i="28"/>
  <c r="M77" i="28"/>
  <c r="L77" i="28"/>
  <c r="K77" i="28"/>
  <c r="J77" i="28"/>
  <c r="I77" i="28"/>
  <c r="H77" i="28"/>
  <c r="G77" i="28"/>
  <c r="F77" i="28"/>
  <c r="E77" i="28"/>
  <c r="D77" i="28"/>
  <c r="N76" i="28"/>
  <c r="M76" i="28"/>
  <c r="L76" i="28"/>
  <c r="K76" i="28"/>
  <c r="J76" i="28"/>
  <c r="I76" i="28"/>
  <c r="H76" i="28"/>
  <c r="G76" i="28"/>
  <c r="F76" i="28"/>
  <c r="E76" i="28"/>
  <c r="D76" i="28"/>
  <c r="D121" i="28" s="1"/>
  <c r="N75" i="28"/>
  <c r="M75" i="28"/>
  <c r="L75" i="28"/>
  <c r="K75" i="28"/>
  <c r="J75" i="28"/>
  <c r="I75" i="28"/>
  <c r="H75" i="28"/>
  <c r="G75" i="28"/>
  <c r="F75" i="28"/>
  <c r="E75" i="28"/>
  <c r="D75" i="28"/>
  <c r="N74" i="28"/>
  <c r="M74" i="28"/>
  <c r="L74" i="28"/>
  <c r="K74" i="28"/>
  <c r="J74" i="28"/>
  <c r="I74" i="28"/>
  <c r="H74" i="28"/>
  <c r="G74" i="28"/>
  <c r="F74" i="28"/>
  <c r="E74" i="28"/>
  <c r="D74" i="28"/>
  <c r="D119" i="28" s="1"/>
  <c r="N73" i="28"/>
  <c r="M73" i="28"/>
  <c r="L73" i="28"/>
  <c r="K73" i="28"/>
  <c r="J73" i="28"/>
  <c r="I73" i="28"/>
  <c r="H73" i="28"/>
  <c r="G73" i="28"/>
  <c r="F73" i="28"/>
  <c r="E73" i="28"/>
  <c r="D73" i="28"/>
  <c r="N72" i="28"/>
  <c r="M72" i="28"/>
  <c r="L72" i="28"/>
  <c r="K72" i="28"/>
  <c r="J72" i="28"/>
  <c r="I72" i="28"/>
  <c r="H72" i="28"/>
  <c r="G72" i="28"/>
  <c r="F72" i="28"/>
  <c r="E72" i="28"/>
  <c r="D72" i="28"/>
  <c r="D117" i="28" s="1"/>
  <c r="N71" i="28"/>
  <c r="M71" i="28"/>
  <c r="L71" i="28"/>
  <c r="K71" i="28"/>
  <c r="J71" i="28"/>
  <c r="I71" i="28"/>
  <c r="H71" i="28"/>
  <c r="G71" i="28"/>
  <c r="F71" i="28"/>
  <c r="E71" i="28"/>
  <c r="D71" i="28"/>
  <c r="D116" i="28" s="1"/>
  <c r="N70" i="28"/>
  <c r="M70" i="28"/>
  <c r="L70" i="28"/>
  <c r="K70" i="28"/>
  <c r="J70" i="28"/>
  <c r="I70" i="28"/>
  <c r="H70" i="28"/>
  <c r="G70" i="28"/>
  <c r="F70" i="28"/>
  <c r="E70" i="28"/>
  <c r="D70" i="28"/>
  <c r="D115" i="28" s="1"/>
  <c r="N69" i="28"/>
  <c r="M69" i="28"/>
  <c r="L69" i="28"/>
  <c r="K69" i="28"/>
  <c r="J69" i="28"/>
  <c r="I69" i="28"/>
  <c r="H69" i="28"/>
  <c r="G69" i="28"/>
  <c r="F69" i="28"/>
  <c r="E69" i="28"/>
  <c r="D69" i="28"/>
  <c r="N68" i="28"/>
  <c r="M68" i="28"/>
  <c r="L68" i="28"/>
  <c r="K68" i="28"/>
  <c r="J68" i="28"/>
  <c r="I68" i="28"/>
  <c r="H68" i="28"/>
  <c r="G68" i="28"/>
  <c r="F68" i="28"/>
  <c r="E68" i="28"/>
  <c r="D68" i="28"/>
  <c r="D113" i="28" s="1"/>
  <c r="N67" i="28"/>
  <c r="M67" i="28"/>
  <c r="L67" i="28"/>
  <c r="K67" i="28"/>
  <c r="J67" i="28"/>
  <c r="I67" i="28"/>
  <c r="H67" i="28"/>
  <c r="G67" i="28"/>
  <c r="F67" i="28"/>
  <c r="E67" i="28"/>
  <c r="D67" i="28"/>
  <c r="D112" i="28" s="1"/>
  <c r="N66" i="28"/>
  <c r="M66" i="28"/>
  <c r="L66" i="28"/>
  <c r="K66" i="28"/>
  <c r="J66" i="28"/>
  <c r="I66" i="28"/>
  <c r="H66" i="28"/>
  <c r="G66" i="28"/>
  <c r="F66" i="28"/>
  <c r="E66" i="28"/>
  <c r="D66" i="28"/>
  <c r="D111" i="28" s="1"/>
  <c r="N65" i="28"/>
  <c r="M65" i="28"/>
  <c r="L65" i="28"/>
  <c r="K65" i="28"/>
  <c r="J65" i="28"/>
  <c r="I65" i="28"/>
  <c r="H65" i="28"/>
  <c r="G65" i="28"/>
  <c r="F65" i="28"/>
  <c r="E65" i="28"/>
  <c r="D65" i="28"/>
  <c r="N64" i="28"/>
  <c r="M64" i="28"/>
  <c r="L64" i="28"/>
  <c r="K64" i="28"/>
  <c r="J64" i="28"/>
  <c r="I64" i="28"/>
  <c r="H64" i="28"/>
  <c r="G64" i="28"/>
  <c r="F64" i="28"/>
  <c r="E64" i="28"/>
  <c r="D64" i="28"/>
  <c r="D109" i="28" s="1"/>
  <c r="N63" i="28"/>
  <c r="M63" i="28"/>
  <c r="L63" i="28"/>
  <c r="K63" i="28"/>
  <c r="J63" i="28"/>
  <c r="I63" i="28"/>
  <c r="H63" i="28"/>
  <c r="G63" i="28"/>
  <c r="F63" i="28"/>
  <c r="E63" i="28"/>
  <c r="D63" i="28"/>
  <c r="D108" i="28" s="1"/>
  <c r="N62" i="28"/>
  <c r="M62" i="28"/>
  <c r="L62" i="28"/>
  <c r="K62" i="28"/>
  <c r="J62" i="28"/>
  <c r="I62" i="28"/>
  <c r="H62" i="28"/>
  <c r="G62" i="28"/>
  <c r="F62" i="28"/>
  <c r="E62" i="28"/>
  <c r="D62" i="28"/>
  <c r="D107" i="28" s="1"/>
  <c r="N61" i="28"/>
  <c r="M61" i="28"/>
  <c r="L61" i="28"/>
  <c r="K61" i="28"/>
  <c r="J61" i="28"/>
  <c r="I61" i="28"/>
  <c r="H61" i="28"/>
  <c r="G61" i="28"/>
  <c r="F61" i="28"/>
  <c r="E61" i="28"/>
  <c r="D61" i="28"/>
  <c r="N60" i="28"/>
  <c r="M60" i="28"/>
  <c r="L60" i="28"/>
  <c r="K60" i="28"/>
  <c r="J60" i="28"/>
  <c r="I60" i="28"/>
  <c r="H60" i="28"/>
  <c r="G60" i="28"/>
  <c r="F60" i="28"/>
  <c r="E60" i="28"/>
  <c r="D60" i="28"/>
  <c r="D105" i="28" s="1"/>
  <c r="N59" i="28"/>
  <c r="M59" i="28"/>
  <c r="L59" i="28"/>
  <c r="K59" i="28"/>
  <c r="J59" i="28"/>
  <c r="I59" i="28"/>
  <c r="H59" i="28"/>
  <c r="G59" i="28"/>
  <c r="F59" i="28"/>
  <c r="E59" i="28"/>
  <c r="D59" i="28"/>
  <c r="D104" i="28" s="1"/>
  <c r="N58" i="28"/>
  <c r="M58" i="28"/>
  <c r="L58" i="28"/>
  <c r="K58" i="28"/>
  <c r="J58" i="28"/>
  <c r="I58" i="28"/>
  <c r="H58" i="28"/>
  <c r="G58" i="28"/>
  <c r="F58" i="28"/>
  <c r="E58" i="28"/>
  <c r="D58" i="28"/>
  <c r="D103" i="28" s="1"/>
  <c r="N57" i="28"/>
  <c r="M57" i="28"/>
  <c r="L57" i="28"/>
  <c r="K57" i="28"/>
  <c r="J57" i="28"/>
  <c r="I57" i="28"/>
  <c r="H57" i="28"/>
  <c r="G57" i="28"/>
  <c r="F57" i="28"/>
  <c r="E57" i="28"/>
  <c r="D57" i="28"/>
  <c r="N56" i="28"/>
  <c r="M56" i="28"/>
  <c r="L56" i="28"/>
  <c r="K56" i="28"/>
  <c r="J56" i="28"/>
  <c r="I56" i="28"/>
  <c r="H56" i="28"/>
  <c r="G56" i="28"/>
  <c r="F56" i="28"/>
  <c r="E56" i="28"/>
  <c r="D56" i="28"/>
  <c r="D101" i="28" s="1"/>
  <c r="N55" i="28"/>
  <c r="M55" i="28"/>
  <c r="L55" i="28"/>
  <c r="K55" i="28"/>
  <c r="J55" i="28"/>
  <c r="I55" i="28"/>
  <c r="H55" i="28"/>
  <c r="G55" i="28"/>
  <c r="F55" i="28"/>
  <c r="E55" i="28"/>
  <c r="D55" i="28"/>
  <c r="D100" i="28" s="1"/>
  <c r="N54" i="28"/>
  <c r="M54" i="28"/>
  <c r="L54" i="28"/>
  <c r="K54" i="28"/>
  <c r="J54" i="28"/>
  <c r="I54" i="28"/>
  <c r="H54" i="28"/>
  <c r="G54" i="28"/>
  <c r="F54" i="28"/>
  <c r="E54" i="28"/>
  <c r="D54" i="28"/>
  <c r="D99" i="28" s="1"/>
  <c r="N53" i="28"/>
  <c r="M53" i="28"/>
  <c r="L53" i="28"/>
  <c r="K53" i="28"/>
  <c r="J53" i="28"/>
  <c r="I53" i="28"/>
  <c r="H53" i="28"/>
  <c r="G53" i="28"/>
  <c r="F53" i="28"/>
  <c r="E53" i="28"/>
  <c r="D53" i="28"/>
  <c r="N52" i="28"/>
  <c r="M52" i="28"/>
  <c r="L52" i="28"/>
  <c r="K52" i="28"/>
  <c r="J52" i="28"/>
  <c r="I52" i="28"/>
  <c r="H52" i="28"/>
  <c r="G52" i="28"/>
  <c r="F52" i="28"/>
  <c r="E52" i="28"/>
  <c r="D52" i="28"/>
  <c r="D97" i="28" s="1"/>
  <c r="N51" i="28"/>
  <c r="N90" i="28" s="1"/>
  <c r="M51" i="28"/>
  <c r="M90" i="28" s="1"/>
  <c r="L51" i="28"/>
  <c r="L90" i="28" s="1"/>
  <c r="K51" i="28"/>
  <c r="K90" i="28" s="1"/>
  <c r="J51" i="28"/>
  <c r="J90" i="28" s="1"/>
  <c r="I51" i="28"/>
  <c r="I90" i="28" s="1"/>
  <c r="H51" i="28"/>
  <c r="H90" i="28" s="1"/>
  <c r="G51" i="28"/>
  <c r="G90" i="28" s="1"/>
  <c r="F51" i="28"/>
  <c r="F90" i="28" s="1"/>
  <c r="E51" i="28"/>
  <c r="E90" i="28" s="1"/>
  <c r="D51" i="28"/>
  <c r="D96" i="28" s="1"/>
  <c r="W7" i="28" l="1"/>
  <c r="W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6" i="28"/>
  <c r="W45" i="28" l="1"/>
  <c r="B8" i="8" l="1"/>
  <c r="E47" i="21" l="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I16" i="21" l="1"/>
  <c r="I24" i="21"/>
  <c r="I40" i="21"/>
  <c r="I44" i="21"/>
  <c r="G9" i="21"/>
  <c r="G16" i="21"/>
  <c r="G20" i="21"/>
  <c r="G24" i="21"/>
  <c r="G28" i="21"/>
  <c r="G32" i="21"/>
  <c r="G36" i="21"/>
  <c r="G40" i="21"/>
  <c r="G44" i="21"/>
  <c r="G12" i="21"/>
  <c r="G21" i="21"/>
  <c r="G25" i="21"/>
  <c r="G29" i="21"/>
  <c r="G33" i="21"/>
  <c r="G37" i="21"/>
  <c r="G41" i="21"/>
  <c r="G45" i="21"/>
  <c r="I19" i="21"/>
  <c r="I31" i="21"/>
  <c r="I11" i="21"/>
  <c r="I15" i="21"/>
  <c r="I25" i="21"/>
  <c r="E48" i="21"/>
  <c r="D13" i="21" s="1"/>
  <c r="D39" i="21" l="1"/>
  <c r="I32" i="21"/>
  <c r="I36" i="21"/>
  <c r="I35" i="21"/>
  <c r="I12" i="21"/>
  <c r="I28" i="21"/>
  <c r="I20" i="21"/>
  <c r="I23" i="21"/>
  <c r="I29" i="21"/>
  <c r="D19" i="21"/>
  <c r="D30" i="21"/>
  <c r="D33" i="21"/>
  <c r="D46" i="21"/>
  <c r="D26" i="21"/>
  <c r="D45" i="21"/>
  <c r="D10" i="21"/>
  <c r="D35" i="21"/>
  <c r="D22" i="21"/>
  <c r="D29" i="21"/>
  <c r="D11" i="21"/>
  <c r="D47" i="21"/>
  <c r="D27" i="21"/>
  <c r="D21" i="21"/>
  <c r="D42" i="21"/>
  <c r="D43" i="21"/>
  <c r="D23" i="21"/>
  <c r="D38" i="21"/>
  <c r="D14" i="21"/>
  <c r="D25" i="21"/>
  <c r="D24" i="21"/>
  <c r="I39" i="21"/>
  <c r="D31" i="21"/>
  <c r="D15" i="21"/>
  <c r="D34" i="21"/>
  <c r="D18" i="21"/>
  <c r="D41" i="21"/>
  <c r="D9" i="21"/>
  <c r="D37" i="21"/>
  <c r="I34" i="21"/>
  <c r="I42" i="21"/>
  <c r="I26" i="21"/>
  <c r="I10" i="21"/>
  <c r="I37" i="21"/>
  <c r="I13" i="21"/>
  <c r="I43" i="21"/>
  <c r="I22" i="21"/>
  <c r="I33" i="21"/>
  <c r="I18" i="21"/>
  <c r="I45" i="21"/>
  <c r="I21" i="21"/>
  <c r="I38" i="21"/>
  <c r="I46" i="21"/>
  <c r="I30" i="21"/>
  <c r="I14" i="21"/>
  <c r="I41" i="21"/>
  <c r="I17" i="21"/>
  <c r="I47" i="21"/>
  <c r="I27" i="21"/>
  <c r="G43" i="21"/>
  <c r="G39" i="21"/>
  <c r="G23" i="21"/>
  <c r="G13" i="21"/>
  <c r="G38" i="21"/>
  <c r="G22" i="21"/>
  <c r="G35" i="21"/>
  <c r="G19" i="21"/>
  <c r="G10" i="21"/>
  <c r="G34" i="21"/>
  <c r="G18" i="21"/>
  <c r="G17" i="21"/>
  <c r="G47" i="21"/>
  <c r="G31" i="21"/>
  <c r="G15" i="21"/>
  <c r="G46" i="21"/>
  <c r="G30" i="21"/>
  <c r="G14" i="21"/>
  <c r="G27" i="21"/>
  <c r="G11" i="21"/>
  <c r="G42" i="21"/>
  <c r="G26" i="21"/>
  <c r="D40" i="21"/>
  <c r="D44" i="21"/>
  <c r="D28" i="21"/>
  <c r="D12" i="21"/>
  <c r="D36" i="21"/>
  <c r="D20" i="21"/>
  <c r="D17" i="21"/>
  <c r="D32" i="21"/>
  <c r="D16" i="21"/>
  <c r="D48" i="21" l="1"/>
  <c r="G48" i="21"/>
  <c r="F15" i="21" s="1"/>
  <c r="F46" i="21" l="1"/>
  <c r="F30" i="21"/>
  <c r="F43" i="21"/>
  <c r="F27" i="21"/>
  <c r="F38" i="21"/>
  <c r="F34" i="21"/>
  <c r="F10" i="21"/>
  <c r="F39" i="21"/>
  <c r="F23" i="21"/>
  <c r="F19" i="21"/>
  <c r="F35" i="21"/>
  <c r="F22" i="21"/>
  <c r="F14" i="21"/>
  <c r="F31" i="21"/>
  <c r="F26" i="21"/>
  <c r="F47" i="21"/>
  <c r="F9" i="21"/>
  <c r="F25" i="21"/>
  <c r="F41" i="21"/>
  <c r="F16" i="21"/>
  <c r="F29" i="21"/>
  <c r="F45" i="21"/>
  <c r="F20" i="21"/>
  <c r="F36" i="21"/>
  <c r="F33" i="21"/>
  <c r="F24" i="21"/>
  <c r="F40" i="21"/>
  <c r="F21" i="21"/>
  <c r="F37" i="21"/>
  <c r="F12" i="21"/>
  <c r="F28" i="21"/>
  <c r="F44" i="21"/>
  <c r="F32" i="21"/>
  <c r="F13" i="21"/>
  <c r="F17" i="21"/>
  <c r="F11" i="21"/>
  <c r="F18" i="21"/>
  <c r="F42" i="21"/>
  <c r="F48" i="21" l="1"/>
  <c r="K13" i="21" l="1"/>
  <c r="K17" i="21"/>
  <c r="K25" i="21"/>
  <c r="K29" i="21"/>
  <c r="K33" i="21"/>
  <c r="K41" i="21"/>
  <c r="K45" i="21"/>
  <c r="K30" i="21"/>
  <c r="K34" i="21"/>
  <c r="K42" i="21"/>
  <c r="K46" i="21"/>
  <c r="K9" i="21"/>
  <c r="K10" i="21"/>
  <c r="K18" i="21"/>
  <c r="K22" i="21"/>
  <c r="K11" i="21"/>
  <c r="K15" i="21"/>
  <c r="K19" i="21"/>
  <c r="K23" i="21"/>
  <c r="K27" i="21"/>
  <c r="K31" i="21"/>
  <c r="K35" i="21"/>
  <c r="K39" i="21"/>
  <c r="K43" i="21"/>
  <c r="K47" i="21"/>
  <c r="K14" i="21"/>
  <c r="K26" i="21"/>
  <c r="K12" i="21"/>
  <c r="K16" i="21"/>
  <c r="K20" i="21"/>
  <c r="K24" i="21"/>
  <c r="K28" i="21"/>
  <c r="K32" i="21"/>
  <c r="K36" i="21"/>
  <c r="K40" i="21"/>
  <c r="K44" i="21"/>
  <c r="B12" i="13"/>
  <c r="K37" i="21" l="1"/>
  <c r="K38" i="21"/>
  <c r="K21" i="21"/>
  <c r="I9" i="21"/>
  <c r="K48" i="21" l="1"/>
  <c r="I48" i="21"/>
  <c r="H9" i="21" s="1"/>
  <c r="J40" i="21" l="1"/>
  <c r="J23" i="21"/>
  <c r="J36" i="21"/>
  <c r="J18" i="21"/>
  <c r="J30" i="21"/>
  <c r="J16" i="21"/>
  <c r="J22" i="21"/>
  <c r="J26" i="21"/>
  <c r="J9" i="21"/>
  <c r="J17" i="21"/>
  <c r="J24" i="21"/>
  <c r="J34" i="21"/>
  <c r="J20" i="21"/>
  <c r="J41" i="21"/>
  <c r="J47" i="21"/>
  <c r="J10" i="21"/>
  <c r="J44" i="21"/>
  <c r="J43" i="21"/>
  <c r="J13" i="21"/>
  <c r="J14" i="21"/>
  <c r="J45" i="21"/>
  <c r="J35" i="21"/>
  <c r="J25" i="21"/>
  <c r="J31" i="21"/>
  <c r="J42" i="21"/>
  <c r="J28" i="21"/>
  <c r="J27" i="21"/>
  <c r="J39" i="21"/>
  <c r="J29" i="21"/>
  <c r="J19" i="21"/>
  <c r="J46" i="21"/>
  <c r="J32" i="21"/>
  <c r="J15" i="21"/>
  <c r="J12" i="21"/>
  <c r="J11" i="21"/>
  <c r="J33" i="21"/>
  <c r="J38" i="21"/>
  <c r="J37" i="21"/>
  <c r="J21" i="21"/>
  <c r="H16" i="21"/>
  <c r="H24" i="21"/>
  <c r="H35" i="21"/>
  <c r="H23" i="21"/>
  <c r="H28" i="21"/>
  <c r="H31" i="21"/>
  <c r="H44" i="21"/>
  <c r="H11" i="21"/>
  <c r="H12" i="21"/>
  <c r="H15" i="21"/>
  <c r="H40" i="21"/>
  <c r="H32" i="21"/>
  <c r="H25" i="21"/>
  <c r="H36" i="21"/>
  <c r="H39" i="21"/>
  <c r="H19" i="21"/>
  <c r="H20" i="21"/>
  <c r="H29" i="21"/>
  <c r="H45" i="21"/>
  <c r="H17" i="21"/>
  <c r="H38" i="21"/>
  <c r="H46" i="21"/>
  <c r="H21" i="21"/>
  <c r="H14" i="21"/>
  <c r="H18" i="21"/>
  <c r="H43" i="21"/>
  <c r="H22" i="21"/>
  <c r="H33" i="21"/>
  <c r="H26" i="21"/>
  <c r="H27" i="21"/>
  <c r="H42" i="21"/>
  <c r="H41" i="21"/>
  <c r="H47" i="21"/>
  <c r="H30" i="21"/>
  <c r="H34" i="21"/>
  <c r="H13" i="21"/>
  <c r="H10" i="21"/>
  <c r="H37" i="21"/>
  <c r="C12" i="21"/>
  <c r="C26" i="21"/>
  <c r="C36" i="21"/>
  <c r="C17" i="21"/>
  <c r="C31" i="21"/>
  <c r="C25" i="21"/>
  <c r="C16" i="21"/>
  <c r="C44" i="21"/>
  <c r="C43" i="21"/>
  <c r="C21" i="21"/>
  <c r="C20" i="21"/>
  <c r="C32" i="21"/>
  <c r="C33" i="21"/>
  <c r="C39" i="21"/>
  <c r="C29" i="21"/>
  <c r="C9" i="21"/>
  <c r="C40" i="21"/>
  <c r="C13" i="21"/>
  <c r="C45" i="21"/>
  <c r="C37" i="21"/>
  <c r="C18" i="21"/>
  <c r="C27" i="21"/>
  <c r="C15" i="21"/>
  <c r="C38" i="21"/>
  <c r="C24" i="21"/>
  <c r="C11" i="21"/>
  <c r="C46" i="21"/>
  <c r="C23" i="21"/>
  <c r="C35" i="21"/>
  <c r="C28" i="21"/>
  <c r="C34" i="21"/>
  <c r="C47" i="21"/>
  <c r="C30" i="21"/>
  <c r="C10" i="21"/>
  <c r="C41" i="21"/>
  <c r="C14" i="21"/>
  <c r="C42" i="21"/>
  <c r="C22" i="21"/>
  <c r="C19" i="21"/>
  <c r="J48" i="21" l="1"/>
  <c r="H48" i="21"/>
  <c r="C48" i="21"/>
  <c r="B22" i="21" s="1"/>
  <c r="B17" i="21" l="1"/>
  <c r="B32" i="21"/>
  <c r="B46" i="21"/>
  <c r="B9" i="21"/>
  <c r="B45" i="21"/>
  <c r="B44" i="21"/>
  <c r="B15" i="21"/>
  <c r="B34" i="21"/>
  <c r="B19" i="21"/>
  <c r="B31" i="21"/>
  <c r="B33" i="21"/>
  <c r="B38" i="21"/>
  <c r="B47" i="21"/>
  <c r="B26" i="21"/>
  <c r="B39" i="21"/>
  <c r="B18" i="21"/>
  <c r="B35" i="21"/>
  <c r="B42" i="21"/>
  <c r="B13" i="21"/>
  <c r="B11" i="21"/>
  <c r="B10" i="21"/>
  <c r="B41" i="21"/>
  <c r="B12" i="21"/>
  <c r="B43" i="21"/>
  <c r="B37" i="21"/>
  <c r="B23" i="21"/>
  <c r="B14" i="21"/>
  <c r="B21" i="21"/>
  <c r="B16" i="21"/>
  <c r="B20" i="21"/>
  <c r="B29" i="21"/>
  <c r="B25" i="21"/>
  <c r="B40" i="21"/>
  <c r="B24" i="21"/>
  <c r="B30" i="21"/>
  <c r="B36" i="21"/>
  <c r="B27" i="21"/>
  <c r="B28" i="21"/>
  <c r="B48" i="21" l="1"/>
</calcChain>
</file>

<file path=xl/sharedStrings.xml><?xml version="1.0" encoding="utf-8"?>
<sst xmlns="http://schemas.openxmlformats.org/spreadsheetml/2006/main" count="1267" uniqueCount="293">
  <si>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</si>
  <si>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</si>
  <si>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</si>
  <si>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</si>
  <si>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</si>
  <si>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</si>
  <si>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</si>
  <si>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</si>
  <si>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INEGI 2010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</si>
  <si>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</si>
  <si>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</si>
  <si>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</si>
  <si>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</si>
  <si>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</si>
  <si>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</si>
  <si>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</si>
  <si>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</si>
  <si>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</si>
  <si>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</si>
  <si>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</si>
  <si>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</si>
  <si>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</si>
  <si>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</si>
  <si>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</si>
  <si>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</si>
  <si>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</si>
  <si>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</si>
  <si>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</si>
  <si>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</si>
  <si>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</si>
  <si>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</si>
  <si>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</si>
  <si>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</si>
  <si>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</si>
  <si>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</si>
  <si>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</si>
  <si>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</si>
  <si>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</si>
  <si>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</si>
  <si>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</si>
  <si>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</si>
  <si>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</si>
  <si>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</si>
  <si>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</si>
  <si>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</si>
  <si>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</si>
  <si>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</si>
  <si>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</si>
  <si>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</si>
  <si>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</si>
  <si>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</si>
  <si>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</si>
  <si>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</si>
  <si>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</si>
  <si>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</si>
  <si>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</si>
  <si>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</si>
  <si>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</si>
  <si>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</si>
  <si>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</si>
  <si>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</si>
  <si>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</si>
  <si>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</si>
  <si>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</si>
  <si>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</si>
  <si>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</si>
  <si>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</si>
  <si>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</si>
  <si>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</si>
  <si>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</si>
  <si>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</si>
  <si>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</si>
  <si>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</si>
  <si>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</si>
  <si>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</si>
  <si>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</si>
  <si>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</si>
  <si>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</si>
  <si>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</si>
  <si>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</si>
  <si>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</si>
  <si>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</si>
  <si>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</si>
  <si>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</si>
  <si>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</si>
  <si>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</si>
  <si>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</si>
  <si>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</si>
  <si>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</si>
  <si>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</si>
  <si>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</si>
  <si>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</si>
  <si>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</si>
  <si>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</si>
  <si>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</si>
  <si>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</si>
  <si>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</si>
  <si>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</si>
  <si>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</si>
  <si>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</si>
  <si>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</si>
  <si>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</si>
  <si>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</si>
  <si>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</si>
  <si>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</si>
  <si>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</si>
  <si>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</si>
  <si>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</si>
  <si>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</si>
  <si>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</si>
  <si>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</si>
  <si>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</si>
  <si>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</si>
  <si>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</si>
  <si>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</si>
  <si>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</si>
  <si>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</si>
  <si>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</si>
  <si>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</si>
  <si>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</si>
  <si>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</si>
  <si>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</si>
  <si>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</si>
  <si>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</si>
  <si>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</si>
  <si>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</si>
  <si>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</si>
  <si>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</si>
  <si>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</si>
  <si>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</si>
  <si>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</si>
  <si>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</si>
  <si>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</si>
  <si>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FACTORES DE DISTRIBUCIÓN Y Y CÁLCULO DEL MONTO CORRESPONDIENTE   AL FONDO DE</t>
  </si>
  <si>
    <t xml:space="preserve">APORTACIÓN PARA EL FORTALECIMIENTO DE LOS MUNICIPIOS PARA EL EJERCICIO FISCAL DEL </t>
  </si>
  <si>
    <t>AÑO 2013 ESTIMADO</t>
  </si>
  <si>
    <t xml:space="preserve">NÚMERO </t>
  </si>
  <si>
    <t>FACTOR</t>
  </si>
  <si>
    <t>DE HABITANTES</t>
  </si>
  <si>
    <t>NÚMERO DE HABITANTES</t>
  </si>
  <si>
    <t>IMPORTE</t>
  </si>
  <si>
    <t>CANATLÁN</t>
  </si>
  <si>
    <t>CUENCAMÉ</t>
  </si>
  <si>
    <t>SIMÓN BOLÍVAR</t>
  </si>
  <si>
    <t>GÓMEZ PALACIO</t>
  </si>
  <si>
    <t>GUANACEVÍ</t>
  </si>
  <si>
    <t>INDÉ</t>
  </si>
  <si>
    <t>MAPIMÍ</t>
  </si>
  <si>
    <t>OTÁEZ</t>
  </si>
  <si>
    <t>PÁNUCO DE CORONADO</t>
  </si>
  <si>
    <t>PEÑÓN BLANCO</t>
  </si>
  <si>
    <t>SAN JUAN DEL RÍO</t>
  </si>
  <si>
    <t>SÚCHIL</t>
  </si>
  <si>
    <t>FACTORES DE DISTRIBUCIÓN Y CÁLCULO CORRESPONDIENTE AL FONDO DE APORTACIÓN</t>
  </si>
  <si>
    <t>PARA LA INFRAESTRUCTURA SOCIAL MUNICIPAL</t>
  </si>
  <si>
    <t xml:space="preserve"> PARA EL EJERCICIO FISCAL DEL AÑO 2013 ESTIMADO</t>
  </si>
  <si>
    <t>PORCENTAJE DE ASIGNACION</t>
  </si>
  <si>
    <t>Fondo General</t>
  </si>
  <si>
    <t>Fondo de Fomento Municipal</t>
  </si>
  <si>
    <t>Impuesto Especial sobre Producción y Servicio</t>
  </si>
  <si>
    <t>Impuesto sobre Automóviles Nuevos</t>
  </si>
  <si>
    <t>Fondo de Compensación de Impuesto sobre Automóviles Nuevos</t>
  </si>
  <si>
    <t>Impuesto Federal sobre Tenencia o uso de Vehículos (de ejercicios anteriores)</t>
  </si>
  <si>
    <t>Fondo de fiscalización</t>
  </si>
  <si>
    <t>IEPS sobre venta de gasolina y diesel</t>
  </si>
  <si>
    <t>Fondo Estatal</t>
  </si>
  <si>
    <t>IMPORTE ANUAL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</si>
  <si>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</si>
  <si>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</si>
  <si>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</si>
  <si>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</si>
  <si>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</si>
  <si>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</si>
  <si>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</si>
  <si>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</si>
  <si>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</si>
  <si>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</si>
  <si>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(PESOS)</t>
  </si>
  <si>
    <t>FACTORES DE DISTRIBUCIÓN DE PARTICIPACIONES A MUNICIPIOS DEL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</si>
  <si>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</si>
  <si>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</si>
  <si>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</si>
  <si>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</si>
  <si>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</si>
  <si>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</si>
  <si>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</si>
  <si>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</si>
  <si>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</si>
  <si>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</si>
  <si>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</si>
  <si>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</si>
  <si>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</si>
  <si>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</si>
  <si>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</si>
  <si>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</si>
  <si>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</si>
  <si>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</si>
  <si>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</si>
  <si>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</si>
  <si>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</si>
  <si>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</si>
  <si>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</si>
  <si>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</si>
  <si>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</si>
  <si>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</si>
  <si>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</si>
  <si>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</si>
  <si>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</si>
  <si>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</si>
  <si>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</si>
  <si>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</si>
  <si>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</si>
  <si>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</si>
  <si>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</si>
  <si>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</si>
  <si>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</si>
  <si>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</si>
  <si>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</si>
  <si>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</si>
  <si>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</si>
  <si>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</si>
  <si>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</si>
  <si>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</si>
  <si>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</si>
  <si>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</si>
  <si>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</si>
  <si>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</si>
  <si>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ACUMULADO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</si>
  <si>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</si>
  <si>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</si>
  <si>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</si>
  <si>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</si>
  <si>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</si>
  <si>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</si>
  <si>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</si>
  <si>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</si>
  <si>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</si>
  <si>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</si>
  <si>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</si>
  <si>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</si>
  <si>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</si>
  <si>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</si>
  <si>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</si>
  <si>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</si>
  <si>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</si>
  <si>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</si>
  <si>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</si>
  <si>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</si>
  <si>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</si>
  <si>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>ISR participable art. 3-B LCF</t>
  </si>
  <si>
    <t>ISR enaj bienes inm art. 126 LISR</t>
  </si>
  <si>
    <t>2o. AJUSTE 2013</t>
  </si>
  <si>
    <t xml:space="preserve">AJUSTE DEFINITVO 2013 </t>
  </si>
  <si>
    <t>TOTAL 2013</t>
  </si>
  <si>
    <t>BASE MENSUAL</t>
  </si>
  <si>
    <t>1o. AJUSTE 2013</t>
  </si>
  <si>
    <t>3o. AJUSTE 2013</t>
  </si>
  <si>
    <t>BASE CUATRIMESTRAL</t>
  </si>
  <si>
    <t>FONDO DE FOMENTO MUNICIPAL: PRIMERA PARTE-EJERCICIO 2013</t>
  </si>
  <si>
    <t>Pi= Número de habitantes del Municipio "i" (Conteo poblacional INEGI 2020)</t>
  </si>
  <si>
    <t>FONDO DE FOMENTO MUNICIPAL: PRIMERA PARTE-EJERCICIO 2013-PARTE 1</t>
  </si>
  <si>
    <t>FONDO DE FOMENTO MUNICIPAL: PRIMERA PARTE-EJERCICIO 2013-PARTE 2</t>
  </si>
  <si>
    <t xml:space="preserve">FACTORES DE DISTRIBUCIÓN Y CÁLCULO DEL MONTO CORRESPONDIENTE AL FONDO GENERAL DE PARTICIPACIONES MUNICIPALES PARA EL EJERCICIO FISCAL DEL AÑO 2023 ESTIMADO </t>
  </si>
  <si>
    <t xml:space="preserve">FACTORES DE DISTRIBUCIÓN Y CÁLCULO DEL MONTO CORRESPONDIENTE AL IMPUESTO SOBRE AUTOMÓVILES NUEVOS DE PARTICIPACIONES MUNICIPALES PARA EL EJERCICIO FISCAL DEL AÑO 2023 ESTIMADO </t>
  </si>
  <si>
    <t xml:space="preserve">FACTORES DE DISTRIBUCIÓN Y CÁLCULO DEL MONTO CORRESPONDIENTE AL FONDO DE COMPENSACIÓN DE IMPUESTO SOBRE AUTOMÓVILES NUEVOS DE PARTICIPACIONES MUNICIPALES PARA EL EJERCICIO FISCAL DEL AÑO 2023 ESTIMADO </t>
  </si>
  <si>
    <t>ACUMULADO 2023</t>
  </si>
  <si>
    <t>DE PARTICIPACIONES MUNICIPALES PARA EL EJERCICIO FISCAL DEL AÑO 2023 ESTIMADO</t>
  </si>
  <si>
    <t>FONDO ACUMULADO 2023</t>
  </si>
  <si>
    <t>FACTORES DE DISTRIBUCIÓN Y CÁCULO DEL MONTO CORRESPONDIENTE AL IMPUESTO FEDERAL SOBRE TENENCIA O USO DE VEHÍCULOS (EJERCICIOS ANTERIORES) DE PARTICIPACIONES MUNICIPALES PARA EL EJERCICIO FISCAL DEL AÑO 2023 ESTIMADO</t>
  </si>
  <si>
    <t>RECAUDACIÓN DIC21-NOV22</t>
  </si>
  <si>
    <t>FONDO ESTATAL DE PARTICIPACIONES POR EL EJERCICIO FISCAL 2023 ESTIMADO</t>
  </si>
  <si>
    <t>PARA EL EJERCICIO FISCAL DEL AÑO 2023</t>
  </si>
  <si>
    <t>IMPUESTO A LA VENTA FINAL DE BEBIDAS ALCOHÓLICAS</t>
  </si>
  <si>
    <t>Venta Final de Bebidas Alcohólicas</t>
  </si>
  <si>
    <t>PORCENTAJES Y MONTOS ESTIMADOS DE PARTICIPACIONES FEDERALES CORRESPONDIENTES A LOS MUNICIPIOS PARA EL EJERCICIO FISCAL 2023</t>
  </si>
  <si>
    <t>Cálculo del coeficiente de efectivo del fondo acumulado para el ejercicio 2023  (Artículo 5  Ley para la Administración y Vigilancia del Sistema de Participaciones y la Colaboración Administrativa en materia Fiscal Estatal)</t>
  </si>
  <si>
    <t>FACTORES DE DISTRIBUCIÓN Y CÁLCULO DEL MONTO CORRESPONDIENTE AL IMPUESTO A LA VENTA FINAL DE BEBIDAS ALCOHÓLICAS</t>
  </si>
  <si>
    <t>* Estimación Ley de Ingresos 2023 para el Estado de Durango</t>
  </si>
  <si>
    <t>01 de Febrero de 2023</t>
  </si>
  <si>
    <t>02 de Mayo de 2023</t>
  </si>
  <si>
    <t>01 de Junio de 2023</t>
  </si>
  <si>
    <t>01 de Agosto de 2023</t>
  </si>
  <si>
    <t>03 de Noviembre de 2023</t>
  </si>
  <si>
    <t>03 de Marzo de 2023</t>
  </si>
  <si>
    <t>03 de Abril de 2023</t>
  </si>
  <si>
    <t>03 de Julio de 2023</t>
  </si>
  <si>
    <t>01 de Septiembre de 2023</t>
  </si>
  <si>
    <t>02 de Octubre de 2023</t>
  </si>
  <si>
    <t>01 de Diciembre de 2023</t>
  </si>
  <si>
    <t>29 de Diciembre de 2023</t>
  </si>
  <si>
    <t>FACTORES DE DISTRIBUCIÓN Y CÁLCULO DEL MONTO CORRESPONDIENTE AL IMPUESTO ESPECIAL SOBRE PRODUCCIÓN Y SERVICIO DE PARTICIPACIONES MUNICIPALES PARA EL EJERCICIO FISCAL DEL AÑO 2023 ESTIMADO</t>
  </si>
  <si>
    <t xml:space="preserve">FACTORES DE DISTRIBUCIÓN Y CÁLCULO DEL MONTO CORRESPONDIENTE AL FONDO DE FISCALIZACIÓN Y RECAUDACIÓN DE PARTICIPACIONES MUNICIPALES PARA EL EJERCICIO FISCAL DEL AÑO 2023 ESTIMADO </t>
  </si>
  <si>
    <t xml:space="preserve">FACTORES DE DISTRIBUCIÓN Y CÁLCULO DEL MONTO CORRESPONDIENTE AL ISR ENAJENACIÓN DE BIENES INMUEBLES ARTÍCULO 126 LEY DEL IMPUESO SOBRE LA RENTA  DE PARTICIPACIONES MUNICIPALES PARA EL EJERCICIO FISCAL DEL AÑO 2023 ESTIMADO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</si>
</sst>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65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2" xfId="0" applyFont="1" applyBorder="1" applyAlignment="1"/>
    <xf numFmtId="3" fontId="5" fillId="0" borderId="23" xfId="0" applyNumberFormat="1" applyFont="1" applyBorder="1"/>
    <xf numFmtId="0" fontId="6" fillId="0" borderId="0" xfId="0" applyFont="1"/>
    <xf numFmtId="0" fontId="6" fillId="0" borderId="6" xfId="0" applyFont="1" applyBorder="1"/>
    <xf numFmtId="0" fontId="6" fillId="0" borderId="7" xfId="0" applyFont="1" applyBorder="1"/>
    <xf numFmtId="166" fontId="5" fillId="0" borderId="26" xfId="0" applyNumberFormat="1" applyFont="1" applyBorder="1"/>
    <xf numFmtId="0" fontId="4" fillId="0" borderId="28" xfId="0" applyFont="1" applyBorder="1" applyAlignment="1"/>
    <xf numFmtId="0" fontId="6" fillId="0" borderId="24" xfId="0" applyFont="1" applyBorder="1"/>
    <xf numFmtId="0" fontId="4" fillId="0" borderId="30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31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6" xfId="0" applyNumberFormat="1" applyFont="1" applyBorder="1"/>
    <xf numFmtId="4" fontId="5" fillId="0" borderId="0" xfId="0" applyNumberFormat="1" applyFont="1"/>
    <xf numFmtId="0" fontId="5" fillId="0" borderId="32" xfId="0" applyFont="1" applyBorder="1"/>
    <xf numFmtId="0" fontId="5" fillId="0" borderId="33" xfId="0" applyFont="1" applyBorder="1"/>
    <xf numFmtId="0" fontId="4" fillId="0" borderId="28" xfId="0" applyFont="1" applyBorder="1"/>
    <xf numFmtId="166" fontId="8" fillId="0" borderId="23" xfId="0" applyNumberFormat="1" applyFont="1" applyBorder="1"/>
    <xf numFmtId="4" fontId="4" fillId="0" borderId="0" xfId="0" applyNumberFormat="1" applyFont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4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2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167" fontId="4" fillId="0" borderId="10" xfId="0" applyNumberFormat="1" applyFont="1" applyBorder="1"/>
    <xf numFmtId="166" fontId="4" fillId="0" borderId="5" xfId="0" applyNumberFormat="1" applyFont="1" applyBorder="1"/>
    <xf numFmtId="0" fontId="5" fillId="0" borderId="17" xfId="0" applyFont="1" applyBorder="1"/>
    <xf numFmtId="167" fontId="4" fillId="0" borderId="15" xfId="0" applyNumberFormat="1" applyFont="1" applyBorder="1"/>
    <xf numFmtId="166" fontId="4" fillId="0" borderId="18" xfId="0" applyNumberFormat="1" applyFont="1" applyBorder="1"/>
    <xf numFmtId="1" fontId="4" fillId="0" borderId="18" xfId="0" applyNumberFormat="1" applyFont="1" applyBorder="1" applyAlignment="1">
      <alignment horizontal="right"/>
    </xf>
    <xf numFmtId="0" fontId="5" fillId="0" borderId="30" xfId="0" applyFont="1" applyBorder="1"/>
    <xf numFmtId="167" fontId="4" fillId="0" borderId="19" xfId="0" applyNumberFormat="1" applyFont="1" applyBorder="1"/>
    <xf numFmtId="166" fontId="4" fillId="0" borderId="21" xfId="0" applyNumberFormat="1" applyFont="1" applyBorder="1"/>
    <xf numFmtId="166" fontId="4" fillId="0" borderId="25" xfId="0" applyNumberFormat="1" applyFont="1" applyBorder="1"/>
    <xf numFmtId="0" fontId="8" fillId="0" borderId="7" xfId="0" applyFont="1" applyBorder="1" applyAlignment="1">
      <alignment horizontal="center"/>
    </xf>
    <xf numFmtId="9" fontId="8" fillId="0" borderId="36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3" xfId="0" applyNumberFormat="1" applyFont="1" applyBorder="1"/>
    <xf numFmtId="165" fontId="5" fillId="0" borderId="13" xfId="0" applyNumberFormat="1" applyFont="1" applyBorder="1"/>
    <xf numFmtId="3" fontId="5" fillId="0" borderId="29" xfId="0" applyNumberFormat="1" applyFont="1" applyBorder="1"/>
    <xf numFmtId="0" fontId="0" fillId="0" borderId="24" xfId="0" applyBorder="1"/>
    <xf numFmtId="0" fontId="5" fillId="0" borderId="37" xfId="0" applyFont="1" applyFill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6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/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12" xfId="0" applyFont="1" applyBorder="1"/>
    <xf numFmtId="3" fontId="8" fillId="0" borderId="43" xfId="0" applyNumberFormat="1" applyFont="1" applyBorder="1" applyAlignment="1">
      <alignment horizontal="right"/>
    </xf>
    <xf numFmtId="167" fontId="8" fillId="0" borderId="43" xfId="0" applyNumberFormat="1" applyFont="1" applyBorder="1" applyAlignment="1">
      <alignment horizontal="center"/>
    </xf>
    <xf numFmtId="166" fontId="8" fillId="0" borderId="16" xfId="0" applyNumberFormat="1" applyFont="1" applyBorder="1"/>
    <xf numFmtId="0" fontId="8" fillId="0" borderId="17" xfId="0" applyFont="1" applyBorder="1"/>
    <xf numFmtId="0" fontId="8" fillId="0" borderId="30" xfId="0" applyFont="1" applyBorder="1"/>
    <xf numFmtId="167" fontId="8" fillId="0" borderId="41" xfId="0" applyNumberFormat="1" applyFont="1" applyBorder="1" applyAlignment="1">
      <alignment horizontal="center"/>
    </xf>
    <xf numFmtId="0" fontId="10" fillId="0" borderId="22" xfId="0" applyFont="1" applyBorder="1"/>
    <xf numFmtId="3" fontId="8" fillId="0" borderId="44" xfId="0" applyNumberFormat="1" applyFont="1" applyBorder="1" applyAlignment="1">
      <alignment horizontal="right"/>
    </xf>
    <xf numFmtId="167" fontId="8" fillId="0" borderId="44" xfId="0" applyNumberFormat="1" applyFont="1" applyBorder="1"/>
    <xf numFmtId="166" fontId="8" fillId="0" borderId="25" xfId="0" applyNumberFormat="1" applyFont="1" applyBorder="1"/>
    <xf numFmtId="0" fontId="5" fillId="0" borderId="40" xfId="0" applyFont="1" applyBorder="1" applyAlignment="1">
      <alignment horizontal="center"/>
    </xf>
    <xf numFmtId="0" fontId="4" fillId="0" borderId="41" xfId="0" applyFont="1" applyBorder="1"/>
    <xf numFmtId="0" fontId="5" fillId="0" borderId="41" xfId="0" applyFont="1" applyBorder="1" applyAlignment="1">
      <alignment horizontal="center"/>
    </xf>
    <xf numFmtId="0" fontId="0" fillId="0" borderId="42" xfId="0" applyBorder="1"/>
    <xf numFmtId="169" fontId="8" fillId="0" borderId="44" xfId="0" applyNumberFormat="1" applyFont="1" applyBorder="1"/>
    <xf numFmtId="170" fontId="8" fillId="0" borderId="25" xfId="0" applyNumberFormat="1" applyFont="1" applyBorder="1"/>
    <xf numFmtId="0" fontId="16" fillId="0" borderId="15" xfId="0" applyFont="1" applyBorder="1"/>
    <xf numFmtId="3" fontId="16" fillId="0" borderId="15" xfId="0" applyNumberFormat="1" applyFont="1" applyFill="1" applyBorder="1"/>
    <xf numFmtId="0" fontId="12" fillId="0" borderId="15" xfId="0" applyFont="1" applyBorder="1"/>
    <xf numFmtId="3" fontId="12" fillId="0" borderId="15" xfId="0" applyNumberFormat="1" applyFont="1" applyBorder="1"/>
    <xf numFmtId="0" fontId="16" fillId="0" borderId="15" xfId="0" applyFont="1" applyBorder="1" applyAlignment="1">
      <alignment horizontal="center"/>
    </xf>
    <xf numFmtId="3" fontId="16" fillId="0" borderId="45" xfId="0" applyNumberFormat="1" applyFont="1" applyBorder="1"/>
    <xf numFmtId="0" fontId="13" fillId="0" borderId="15" xfId="0" applyFont="1" applyBorder="1" applyAlignment="1">
      <alignment horizontal="center"/>
    </xf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6" xfId="0" applyNumberFormat="1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48" xfId="0" applyFont="1" applyBorder="1"/>
    <xf numFmtId="0" fontId="5" fillId="0" borderId="1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166" fontId="0" fillId="0" borderId="0" xfId="0" applyNumberFormat="1"/>
    <xf numFmtId="0" fontId="17" fillId="0" borderId="23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/>
    <xf numFmtId="0" fontId="8" fillId="0" borderId="48" xfId="0" applyFont="1" applyBorder="1" applyAlignment="1">
      <alignment horizontal="center"/>
    </xf>
    <xf numFmtId="0" fontId="8" fillId="0" borderId="48" xfId="0" applyFont="1" applyBorder="1"/>
    <xf numFmtId="0" fontId="8" fillId="0" borderId="49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3" xfId="0" applyBorder="1" applyAlignment="1">
      <alignment horizontal="center"/>
    </xf>
    <xf numFmtId="167" fontId="0" fillId="0" borderId="0" xfId="0" applyNumberFormat="1"/>
    <xf numFmtId="165" fontId="8" fillId="0" borderId="45" xfId="0" applyNumberFormat="1" applyFont="1" applyBorder="1"/>
    <xf numFmtId="165" fontId="8" fillId="0" borderId="11" xfId="0" applyNumberFormat="1" applyFont="1" applyBorder="1"/>
    <xf numFmtId="0" fontId="8" fillId="0" borderId="19" xfId="0" applyFont="1" applyBorder="1" applyAlignment="1">
      <alignment horizontal="center"/>
    </xf>
    <xf numFmtId="167" fontId="8" fillId="0" borderId="13" xfId="0" applyNumberFormat="1" applyFont="1" applyBorder="1"/>
    <xf numFmtId="167" fontId="8" fillId="0" borderId="15" xfId="0" applyNumberFormat="1" applyFont="1" applyBorder="1"/>
    <xf numFmtId="173" fontId="8" fillId="0" borderId="23" xfId="0" applyNumberFormat="1" applyFont="1" applyBorder="1"/>
    <xf numFmtId="166" fontId="8" fillId="0" borderId="29" xfId="0" applyNumberFormat="1" applyFont="1" applyBorder="1"/>
    <xf numFmtId="166" fontId="8" fillId="0" borderId="45" xfId="0" applyNumberFormat="1" applyFont="1" applyBorder="1"/>
    <xf numFmtId="166" fontId="8" fillId="0" borderId="11" xfId="0" applyNumberFormat="1" applyFont="1" applyBorder="1"/>
    <xf numFmtId="3" fontId="8" fillId="0" borderId="45" xfId="0" applyNumberFormat="1" applyFont="1" applyFill="1" applyBorder="1"/>
    <xf numFmtId="3" fontId="8" fillId="0" borderId="11" xfId="0" applyNumberFormat="1" applyFont="1" applyFill="1" applyBorder="1"/>
    <xf numFmtId="170" fontId="8" fillId="0" borderId="36" xfId="0" applyNumberFormat="1" applyFont="1" applyBorder="1"/>
    <xf numFmtId="3" fontId="4" fillId="0" borderId="15" xfId="0" applyNumberFormat="1" applyFont="1" applyBorder="1"/>
    <xf numFmtId="0" fontId="4" fillId="0" borderId="22" xfId="0" applyFont="1" applyBorder="1"/>
    <xf numFmtId="0" fontId="5" fillId="0" borderId="44" xfId="0" applyFont="1" applyFill="1" applyBorder="1" applyAlignment="1">
      <alignment horizontal="center"/>
    </xf>
    <xf numFmtId="9" fontId="5" fillId="0" borderId="44" xfId="0" applyNumberFormat="1" applyFont="1" applyFill="1" applyBorder="1" applyAlignment="1">
      <alignment horizontal="center"/>
    </xf>
    <xf numFmtId="9" fontId="5" fillId="0" borderId="25" xfId="0" applyNumberFormat="1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50" xfId="1" applyNumberFormat="1" applyFont="1" applyBorder="1"/>
    <xf numFmtId="166" fontId="5" fillId="0" borderId="26" xfId="1" applyNumberFormat="1" applyFont="1" applyBorder="1"/>
    <xf numFmtId="166" fontId="5" fillId="0" borderId="29" xfId="1" applyNumberFormat="1" applyFont="1" applyBorder="1"/>
    <xf numFmtId="166" fontId="0" fillId="0" borderId="0" xfId="1" applyNumberFormat="1" applyFont="1"/>
    <xf numFmtId="166" fontId="8" fillId="0" borderId="0" xfId="1" applyNumberFormat="1" applyFont="1" applyFill="1" applyBorder="1" applyAlignment="1">
      <alignment horizontal="center"/>
    </xf>
    <xf numFmtId="166" fontId="9" fillId="0" borderId="0" xfId="1" applyNumberFormat="1" applyFont="1"/>
    <xf numFmtId="165" fontId="5" fillId="0" borderId="38" xfId="0" applyNumberFormat="1" applyFont="1" applyBorder="1"/>
    <xf numFmtId="0" fontId="18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9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6" fontId="5" fillId="0" borderId="46" xfId="1" applyNumberFormat="1" applyFont="1" applyBorder="1"/>
    <xf numFmtId="166" fontId="8" fillId="0" borderId="11" xfId="1" applyNumberFormat="1" applyFont="1" applyBorder="1"/>
    <xf numFmtId="43" fontId="8" fillId="0" borderId="0" xfId="1" applyFont="1" applyFill="1" applyBorder="1" applyAlignment="1">
      <alignment horizontal="center"/>
    </xf>
    <xf numFmtId="43" fontId="8" fillId="0" borderId="0" xfId="1" applyFont="1"/>
    <xf numFmtId="166" fontId="5" fillId="0" borderId="13" xfId="1" applyNumberFormat="1" applyFont="1" applyBorder="1"/>
    <xf numFmtId="166" fontId="5" fillId="0" borderId="23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6" xfId="1" applyNumberFormat="1" applyFont="1" applyBorder="1"/>
    <xf numFmtId="167" fontId="5" fillId="0" borderId="23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4" xfId="0" applyFont="1" applyBorder="1"/>
    <xf numFmtId="6" fontId="4" fillId="0" borderId="24" xfId="0" applyNumberFormat="1" applyFont="1" applyBorder="1"/>
    <xf numFmtId="0" fontId="5" fillId="0" borderId="29" xfId="0" applyFont="1" applyBorder="1" applyAlignment="1">
      <alignment horizontal="center"/>
    </xf>
    <xf numFmtId="4" fontId="0" fillId="0" borderId="0" xfId="0" applyNumberFormat="1"/>
    <xf numFmtId="0" fontId="5" fillId="2" borderId="19" xfId="0" applyFont="1" applyFill="1" applyBorder="1" applyAlignment="1">
      <alignment horizontal="center"/>
    </xf>
    <xf numFmtId="49" fontId="14" fillId="2" borderId="20" xfId="0" applyNumberFormat="1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6" fillId="0" borderId="15" xfId="0" applyNumberFormat="1" applyFont="1" applyBorder="1"/>
    <xf numFmtId="165" fontId="16" fillId="0" borderId="15" xfId="0" applyNumberFormat="1" applyFont="1" applyBorder="1"/>
    <xf numFmtId="165" fontId="0" fillId="0" borderId="0" xfId="0" applyNumberFormat="1"/>
    <xf numFmtId="0" fontId="14" fillId="0" borderId="15" xfId="0" applyFont="1" applyBorder="1" applyAlignment="1"/>
    <xf numFmtId="2" fontId="16" fillId="0" borderId="15" xfId="0" applyNumberFormat="1" applyFont="1" applyBorder="1"/>
    <xf numFmtId="0" fontId="9" fillId="2" borderId="0" xfId="0" applyFont="1" applyFill="1" applyBorder="1"/>
    <xf numFmtId="0" fontId="20" fillId="0" borderId="0" xfId="0" applyFont="1"/>
    <xf numFmtId="0" fontId="21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5" xfId="0" applyNumberFormat="1" applyFont="1" applyBorder="1"/>
    <xf numFmtId="166" fontId="8" fillId="0" borderId="39" xfId="0" applyNumberFormat="1" applyFont="1" applyBorder="1"/>
    <xf numFmtId="166" fontId="8" fillId="0" borderId="44" xfId="0" applyNumberFormat="1" applyFont="1" applyBorder="1"/>
    <xf numFmtId="166" fontId="4" fillId="0" borderId="8" xfId="0" applyNumberFormat="1" applyFont="1" applyBorder="1"/>
    <xf numFmtId="0" fontId="0" fillId="0" borderId="0" xfId="0" applyFill="1"/>
    <xf numFmtId="165" fontId="16" fillId="0" borderId="15" xfId="0" applyNumberFormat="1" applyFont="1" applyFill="1" applyBorder="1"/>
    <xf numFmtId="165" fontId="0" fillId="0" borderId="0" xfId="0" applyNumberFormat="1" applyFill="1"/>
    <xf numFmtId="2" fontId="16" fillId="0" borderId="15" xfId="0" applyNumberFormat="1" applyFont="1" applyFill="1" applyBorder="1"/>
    <xf numFmtId="49" fontId="13" fillId="2" borderId="20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2" fillId="0" borderId="0" xfId="0" applyFont="1"/>
    <xf numFmtId="170" fontId="4" fillId="0" borderId="51" xfId="0" applyNumberFormat="1" applyFont="1" applyBorder="1"/>
    <xf numFmtId="170" fontId="4" fillId="0" borderId="27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52" xfId="0" applyNumberFormat="1" applyFont="1" applyFill="1" applyBorder="1"/>
    <xf numFmtId="0" fontId="24" fillId="0" borderId="53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vertical="center"/>
    </xf>
    <xf numFmtId="0" fontId="25" fillId="0" borderId="56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3" fontId="26" fillId="0" borderId="0" xfId="0" applyNumberFormat="1" applyFont="1"/>
    <xf numFmtId="0" fontId="6" fillId="0" borderId="13" xfId="0" applyFont="1" applyBorder="1"/>
    <xf numFmtId="0" fontId="4" fillId="2" borderId="15" xfId="0" applyFont="1" applyFill="1" applyBorder="1" applyAlignment="1">
      <alignment horizontal="center"/>
    </xf>
    <xf numFmtId="0" fontId="11" fillId="0" borderId="15" xfId="0" applyFont="1" applyBorder="1" applyAlignment="1">
      <alignment horizontal="center" wrapText="1"/>
    </xf>
    <xf numFmtId="17" fontId="11" fillId="0" borderId="15" xfId="0" applyNumberFormat="1" applyFont="1" applyBorder="1" applyAlignment="1">
      <alignment horizontal="center"/>
    </xf>
    <xf numFmtId="3" fontId="28" fillId="0" borderId="15" xfId="0" applyNumberFormat="1" applyFont="1" applyBorder="1"/>
    <xf numFmtId="0" fontId="28" fillId="0" borderId="15" xfId="0" applyFont="1" applyBorder="1" applyAlignment="1">
      <alignment horizontal="center" wrapText="1"/>
    </xf>
    <xf numFmtId="0" fontId="11" fillId="3" borderId="15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 wrapText="1"/>
    </xf>
    <xf numFmtId="0" fontId="27" fillId="3" borderId="15" xfId="0" applyFont="1" applyFill="1" applyBorder="1" applyAlignment="1">
      <alignment horizontal="center" wrapText="1"/>
    </xf>
    <xf numFmtId="0" fontId="29" fillId="0" borderId="0" xfId="0" applyFont="1" applyAlignment="1"/>
    <xf numFmtId="3" fontId="28" fillId="3" borderId="15" xfId="0" applyNumberFormat="1" applyFont="1" applyFill="1" applyBorder="1"/>
    <xf numFmtId="17" fontId="31" fillId="0" borderId="0" xfId="0" applyNumberFormat="1" applyFont="1" applyFill="1" applyBorder="1" applyAlignment="1">
      <alignment horizontal="center"/>
    </xf>
    <xf numFmtId="3" fontId="32" fillId="0" borderId="0" xfId="0" applyNumberFormat="1" applyFont="1" applyFill="1" applyBorder="1"/>
    <xf numFmtId="0" fontId="30" fillId="0" borderId="0" xfId="0" applyFont="1" applyFill="1" applyBorder="1"/>
    <xf numFmtId="3" fontId="28" fillId="0" borderId="0" xfId="0" applyNumberFormat="1" applyFont="1" applyBorder="1"/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66" fontId="8" fillId="0" borderId="0" xfId="0" applyNumberFormat="1" applyFont="1" applyBorder="1"/>
    <xf numFmtId="166" fontId="8" fillId="0" borderId="50" xfId="0" applyNumberFormat="1" applyFont="1" applyBorder="1"/>
    <xf numFmtId="0" fontId="3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3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4" xfId="0" applyFont="1" applyFill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14" fillId="0" borderId="6" xfId="0" applyNumberFormat="1" applyFont="1" applyBorder="1" applyAlignment="1">
      <alignment horizontal="center"/>
    </xf>
    <xf numFmtId="3" fontId="14" fillId="0" borderId="7" xfId="0" applyNumberFormat="1" applyFont="1" applyBorder="1" applyAlignment="1">
      <alignment horizontal="center"/>
    </xf>
    <xf numFmtId="3" fontId="14" fillId="0" borderId="8" xfId="0" applyNumberFormat="1" applyFont="1" applyBorder="1" applyAlignment="1">
      <alignment horizontal="center"/>
    </xf>
    <xf numFmtId="41" fontId="15" fillId="0" borderId="0" xfId="0" applyNumberFormat="1" applyFont="1" applyBorder="1" applyAlignment="1"/>
    <xf numFmtId="0" fontId="25" fillId="0" borderId="57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59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png"/><Relationship Id="rId1" Type="http://schemas.openxmlformats.org/officeDocument/2006/relationships/image" Target="../media/image10.png"/><Relationship Id="rId4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9</xdr:row>
      <xdr:rowOff>0</xdr:rowOff>
    </xdr:from>
    <xdr:to>
      <xdr:col>2</xdr:col>
      <xdr:colOff>857250</xdr:colOff>
      <xdr:row>10</xdr:row>
      <xdr:rowOff>0</xdr:rowOff>
    </xdr:to>
    <xdr:pic>
      <xdr:nvPicPr>
        <xdr:cNvPr id="3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390650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247650</xdr:colOff>
      <xdr:row>9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1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i1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4</xdr:col>
      <xdr:colOff>323850</xdr:colOff>
      <xdr:row>9</xdr:row>
      <xdr:rowOff>9525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2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i2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5</xdr:col>
      <xdr:colOff>523875</xdr:colOff>
      <xdr:row>9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</a:t>
              </a:r>
              <a:endParaRPr lang="es-MX" sz="1100" baseline="-250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1:F80"/>
  <sheetViews>
    <sheetView tabSelected="1" topLeftCell="A22" workbookViewId="0">
      <selection activeCell="B43" sqref="B43:B44"/>
    </sheetView>
  </sheetViews>
  <sheetFormatPr baseColWidth="10" defaultRowHeight="15" x14ac:dyDescent="0.25"/>
  <cols>
    <col min="2" max="2" width="12.28515625" bestFit="1" customWidth="1"/>
    <col min="4" max="4" width="70.42578125" customWidth="1"/>
    <col min="5" max="5" width="16.85546875" bestFit="1" customWidth="1"/>
    <col min="6" max="6" width="1.85546875" customWidth="1"/>
  </cols>
  <sheetData>
    <row r="1" spans="3:6" x14ac:dyDescent="0.25">
      <c r="E1" s="82"/>
    </row>
    <row r="2" spans="3:6" hidden="1" x14ac:dyDescent="0.25">
      <c r="C2" s="196" t="s">
        <v>189</v>
      </c>
      <c r="E2" s="82"/>
    </row>
    <row r="3" spans="3:6" hidden="1" x14ac:dyDescent="0.25">
      <c r="E3" s="138"/>
      <c r="F3" s="138"/>
    </row>
    <row r="4" spans="3:6" hidden="1" x14ac:dyDescent="0.25">
      <c r="D4" s="83" t="s">
        <v>104</v>
      </c>
      <c r="E4" s="84">
        <v>1774578064</v>
      </c>
      <c r="F4" s="138"/>
    </row>
    <row r="5" spans="3:6" hidden="1" x14ac:dyDescent="0.25">
      <c r="D5" s="83"/>
      <c r="E5" s="84"/>
      <c r="F5" s="138"/>
    </row>
    <row r="6" spans="3:6" hidden="1" x14ac:dyDescent="0.25">
      <c r="D6" s="83" t="s">
        <v>105</v>
      </c>
      <c r="E6" s="84">
        <v>716411418</v>
      </c>
      <c r="F6" s="138"/>
    </row>
    <row r="7" spans="3:6" hidden="1" x14ac:dyDescent="0.25">
      <c r="D7" s="83"/>
      <c r="E7" s="84"/>
      <c r="F7" s="138"/>
    </row>
    <row r="8" spans="3:6" hidden="1" x14ac:dyDescent="0.25">
      <c r="D8" s="83" t="s">
        <v>129</v>
      </c>
      <c r="E8" s="84">
        <v>42183496</v>
      </c>
      <c r="F8" s="138"/>
    </row>
    <row r="9" spans="3:6" hidden="1" x14ac:dyDescent="0.25">
      <c r="D9" s="83"/>
      <c r="E9" s="84"/>
      <c r="F9" s="138"/>
    </row>
    <row r="10" spans="3:6" hidden="1" x14ac:dyDescent="0.25">
      <c r="D10" s="83" t="s">
        <v>130</v>
      </c>
      <c r="E10" s="84">
        <v>14654792</v>
      </c>
      <c r="F10" s="138"/>
    </row>
    <row r="11" spans="3:6" hidden="1" x14ac:dyDescent="0.25">
      <c r="D11" s="83"/>
      <c r="E11" s="84"/>
      <c r="F11" s="138"/>
    </row>
    <row r="12" spans="3:6" hidden="1" x14ac:dyDescent="0.25">
      <c r="D12" s="83" t="s">
        <v>128</v>
      </c>
      <c r="E12" s="84">
        <v>4261418</v>
      </c>
      <c r="F12" s="138"/>
    </row>
    <row r="13" spans="3:6" hidden="1" x14ac:dyDescent="0.25">
      <c r="D13" s="83"/>
      <c r="E13" s="84"/>
      <c r="F13" s="138"/>
    </row>
    <row r="14" spans="3:6" hidden="1" x14ac:dyDescent="0.25">
      <c r="D14" s="83" t="s">
        <v>131</v>
      </c>
      <c r="E14" s="84"/>
      <c r="F14" s="138"/>
    </row>
    <row r="15" spans="3:6" hidden="1" x14ac:dyDescent="0.25">
      <c r="D15" s="83" t="s">
        <v>132</v>
      </c>
      <c r="E15" s="84">
        <v>54745</v>
      </c>
      <c r="F15" s="138"/>
    </row>
    <row r="16" spans="3:6" hidden="1" x14ac:dyDescent="0.25">
      <c r="D16" s="83"/>
      <c r="E16" s="84"/>
      <c r="F16" s="138"/>
    </row>
    <row r="17" spans="2:6" hidden="1" x14ac:dyDescent="0.25">
      <c r="D17" s="83" t="s">
        <v>167</v>
      </c>
      <c r="E17" s="84">
        <v>111332302</v>
      </c>
      <c r="F17" s="138"/>
    </row>
    <row r="18" spans="2:6" hidden="1" x14ac:dyDescent="0.25">
      <c r="D18" s="83"/>
      <c r="F18" s="138"/>
    </row>
    <row r="19" spans="2:6" hidden="1" x14ac:dyDescent="0.25">
      <c r="D19" s="83" t="s">
        <v>106</v>
      </c>
      <c r="E19" s="85">
        <v>67860498</v>
      </c>
      <c r="F19" s="138"/>
    </row>
    <row r="20" spans="2:6" hidden="1" x14ac:dyDescent="0.25">
      <c r="D20" s="86"/>
      <c r="E20" s="87"/>
      <c r="F20" s="138"/>
    </row>
    <row r="21" spans="2:6" ht="15.75" hidden="1" thickBot="1" x14ac:dyDescent="0.3">
      <c r="D21" s="88" t="s">
        <v>11</v>
      </c>
      <c r="E21" s="89">
        <v>2731336733</v>
      </c>
      <c r="F21" s="138"/>
    </row>
    <row r="22" spans="2:6" x14ac:dyDescent="0.25">
      <c r="E22" s="138"/>
      <c r="F22" s="138"/>
    </row>
    <row r="23" spans="2:6" x14ac:dyDescent="0.25">
      <c r="E23" s="138"/>
      <c r="F23" s="138"/>
    </row>
    <row r="24" spans="2:6" x14ac:dyDescent="0.25">
      <c r="E24" s="138"/>
      <c r="F24" s="138"/>
    </row>
    <row r="25" spans="2:6" x14ac:dyDescent="0.25">
      <c r="E25" s="138"/>
      <c r="F25" s="138"/>
    </row>
    <row r="26" spans="2:6" x14ac:dyDescent="0.25">
      <c r="B26" t="s">
        <v>190</v>
      </c>
      <c r="E26" s="138"/>
      <c r="F26" s="138"/>
    </row>
    <row r="27" spans="2:6" x14ac:dyDescent="0.25">
      <c r="E27" s="138"/>
      <c r="F27" s="138"/>
    </row>
    <row r="28" spans="2:6" x14ac:dyDescent="0.25">
      <c r="D28" s="197" t="s">
        <v>104</v>
      </c>
      <c r="E28" s="198">
        <v>11973096619</v>
      </c>
      <c r="F28" s="199"/>
    </row>
    <row r="29" spans="2:6" ht="9" customHeight="1" x14ac:dyDescent="0.25">
      <c r="D29" s="197"/>
      <c r="E29" s="198"/>
      <c r="F29" s="199"/>
    </row>
    <row r="30" spans="2:6" x14ac:dyDescent="0.25">
      <c r="D30" s="197" t="s">
        <v>105</v>
      </c>
      <c r="E30" s="198">
        <v>892057282</v>
      </c>
      <c r="F30" s="199"/>
    </row>
    <row r="31" spans="2:6" ht="8.25" customHeight="1" x14ac:dyDescent="0.25">
      <c r="D31" s="197"/>
      <c r="E31" s="198"/>
      <c r="F31" s="199"/>
    </row>
    <row r="32" spans="2:6" x14ac:dyDescent="0.25">
      <c r="D32" s="197" t="s">
        <v>129</v>
      </c>
      <c r="E32" s="198">
        <v>295749136</v>
      </c>
      <c r="F32" s="199"/>
    </row>
    <row r="33" spans="4:6" ht="9.75" customHeight="1" x14ac:dyDescent="0.25">
      <c r="D33" s="197"/>
      <c r="E33" s="198"/>
      <c r="F33" s="199"/>
    </row>
    <row r="34" spans="4:6" x14ac:dyDescent="0.25">
      <c r="D34" s="197" t="s">
        <v>130</v>
      </c>
      <c r="E34" s="198">
        <v>145200188</v>
      </c>
      <c r="F34" s="199" t="s">
        <v>191</v>
      </c>
    </row>
    <row r="35" spans="4:6" ht="9.75" customHeight="1" x14ac:dyDescent="0.25">
      <c r="D35" s="197"/>
      <c r="E35" s="198"/>
      <c r="F35" s="200"/>
    </row>
    <row r="36" spans="4:6" x14ac:dyDescent="0.25">
      <c r="D36" s="197" t="s">
        <v>128</v>
      </c>
      <c r="E36" s="198">
        <v>24362496</v>
      </c>
      <c r="F36" s="200"/>
    </row>
    <row r="37" spans="4:6" ht="6.75" customHeight="1" x14ac:dyDescent="0.25">
      <c r="D37" s="197"/>
      <c r="E37" s="198"/>
      <c r="F37" s="200"/>
    </row>
    <row r="38" spans="4:6" x14ac:dyDescent="0.25">
      <c r="D38" s="197" t="s">
        <v>131</v>
      </c>
      <c r="E38" s="198"/>
      <c r="F38" s="200"/>
    </row>
    <row r="39" spans="4:6" x14ac:dyDescent="0.25">
      <c r="D39" s="197" t="s">
        <v>132</v>
      </c>
      <c r="E39" s="198">
        <v>0</v>
      </c>
      <c r="F39" s="200" t="s">
        <v>191</v>
      </c>
    </row>
    <row r="40" spans="4:6" ht="8.25" customHeight="1" x14ac:dyDescent="0.25">
      <c r="D40" s="197"/>
      <c r="E40" s="198"/>
      <c r="F40" s="200"/>
    </row>
    <row r="41" spans="4:6" x14ac:dyDescent="0.25">
      <c r="D41" s="197" t="s">
        <v>167</v>
      </c>
      <c r="E41" s="198">
        <v>603243264</v>
      </c>
      <c r="F41" s="200"/>
    </row>
    <row r="42" spans="4:6" ht="8.25" customHeight="1" x14ac:dyDescent="0.25">
      <c r="D42" s="197"/>
      <c r="E42" s="200"/>
      <c r="F42" s="200"/>
    </row>
    <row r="43" spans="4:6" x14ac:dyDescent="0.25">
      <c r="D43" s="197" t="s">
        <v>106</v>
      </c>
      <c r="E43" s="198">
        <v>347243871</v>
      </c>
      <c r="F43" s="200" t="s">
        <v>191</v>
      </c>
    </row>
    <row r="44" spans="4:6" ht="10.5" customHeight="1" x14ac:dyDescent="0.25">
      <c r="D44" s="201"/>
      <c r="E44" s="261"/>
      <c r="F44" s="200"/>
    </row>
    <row r="45" spans="4:6" x14ac:dyDescent="0.25">
      <c r="D45" s="197" t="s">
        <v>247</v>
      </c>
      <c r="E45" s="262">
        <v>197592549</v>
      </c>
      <c r="F45" s="200" t="s">
        <v>191</v>
      </c>
    </row>
    <row r="46" spans="4:6" ht="10.5" customHeight="1" x14ac:dyDescent="0.25">
      <c r="D46" s="201"/>
      <c r="E46" s="261"/>
      <c r="F46" s="200"/>
    </row>
    <row r="47" spans="4:6" x14ac:dyDescent="0.25">
      <c r="D47" s="197" t="s">
        <v>248</v>
      </c>
      <c r="E47" s="262">
        <v>23198378</v>
      </c>
      <c r="F47" s="200" t="s">
        <v>191</v>
      </c>
    </row>
    <row r="48" spans="4:6" ht="10.5" customHeight="1" x14ac:dyDescent="0.25">
      <c r="D48" s="201"/>
      <c r="E48" s="261"/>
      <c r="F48" s="200"/>
    </row>
    <row r="49" spans="2:6" x14ac:dyDescent="0.25">
      <c r="D49" s="197" t="s">
        <v>272</v>
      </c>
      <c r="E49" s="262">
        <v>8014608</v>
      </c>
      <c r="F49" s="200" t="s">
        <v>191</v>
      </c>
    </row>
    <row r="50" spans="2:6" ht="10.5" customHeight="1" x14ac:dyDescent="0.25">
      <c r="D50" s="201"/>
      <c r="E50" s="261"/>
      <c r="F50" s="200"/>
    </row>
    <row r="51" spans="2:6" ht="15.75" thickBot="1" x14ac:dyDescent="0.3">
      <c r="D51" s="202" t="s">
        <v>11</v>
      </c>
      <c r="E51" s="263">
        <v>14509758391</v>
      </c>
      <c r="F51" s="200"/>
    </row>
    <row r="52" spans="2:6" ht="15.75" thickTop="1" x14ac:dyDescent="0.25">
      <c r="D52" s="203" t="s">
        <v>277</v>
      </c>
      <c r="E52" s="200"/>
      <c r="F52" s="200"/>
    </row>
    <row r="54" spans="2:6" x14ac:dyDescent="0.25">
      <c r="B54" t="s">
        <v>193</v>
      </c>
    </row>
    <row r="56" spans="2:6" x14ac:dyDescent="0.25">
      <c r="D56" s="197" t="s">
        <v>104</v>
      </c>
      <c r="E56" s="198">
        <v>2394619324</v>
      </c>
    </row>
    <row r="57" spans="2:6" ht="8.25" customHeight="1" x14ac:dyDescent="0.25">
      <c r="D57" s="197"/>
      <c r="E57" s="198"/>
    </row>
    <row r="58" spans="2:6" x14ac:dyDescent="0.25">
      <c r="D58" s="197" t="s">
        <v>105</v>
      </c>
      <c r="E58" s="198">
        <v>892057282</v>
      </c>
    </row>
    <row r="59" spans="2:6" ht="8.25" customHeight="1" x14ac:dyDescent="0.25">
      <c r="D59" s="197"/>
      <c r="E59" s="198"/>
    </row>
    <row r="60" spans="2:6" x14ac:dyDescent="0.25">
      <c r="D60" s="197" t="s">
        <v>129</v>
      </c>
      <c r="E60" s="198">
        <v>59149827</v>
      </c>
    </row>
    <row r="61" spans="2:6" ht="8.25" customHeight="1" x14ac:dyDescent="0.25">
      <c r="D61" s="197"/>
      <c r="E61" s="198"/>
    </row>
    <row r="62" spans="2:6" x14ac:dyDescent="0.25">
      <c r="D62" s="197" t="s">
        <v>130</v>
      </c>
      <c r="E62" s="198">
        <v>29040038</v>
      </c>
    </row>
    <row r="63" spans="2:6" ht="7.5" customHeight="1" x14ac:dyDescent="0.25">
      <c r="D63" s="197"/>
      <c r="E63" s="198"/>
    </row>
    <row r="64" spans="2:6" x14ac:dyDescent="0.25">
      <c r="D64" s="197" t="s">
        <v>128</v>
      </c>
      <c r="E64" s="198">
        <v>4872499</v>
      </c>
    </row>
    <row r="65" spans="4:5" ht="9.75" customHeight="1" x14ac:dyDescent="0.25">
      <c r="D65" s="197"/>
      <c r="E65" s="198"/>
    </row>
    <row r="66" spans="4:5" x14ac:dyDescent="0.25">
      <c r="D66" s="197" t="s">
        <v>131</v>
      </c>
      <c r="E66" s="198"/>
    </row>
    <row r="67" spans="4:5" x14ac:dyDescent="0.25">
      <c r="D67" s="197" t="s">
        <v>132</v>
      </c>
      <c r="E67" s="198">
        <v>0</v>
      </c>
    </row>
    <row r="68" spans="4:5" ht="6.75" customHeight="1" x14ac:dyDescent="0.25">
      <c r="D68" s="197"/>
      <c r="E68" s="198"/>
    </row>
    <row r="69" spans="4:5" x14ac:dyDescent="0.25">
      <c r="D69" s="197" t="s">
        <v>167</v>
      </c>
      <c r="E69" s="198">
        <v>120648653</v>
      </c>
    </row>
    <row r="70" spans="4:5" ht="9" customHeight="1" x14ac:dyDescent="0.25">
      <c r="D70" s="197"/>
      <c r="E70" s="200"/>
    </row>
    <row r="71" spans="4:5" x14ac:dyDescent="0.25">
      <c r="D71" s="197" t="s">
        <v>106</v>
      </c>
      <c r="E71" s="198">
        <v>69448774</v>
      </c>
    </row>
    <row r="72" spans="4:5" ht="9.75" customHeight="1" x14ac:dyDescent="0.25">
      <c r="D72" s="201"/>
      <c r="E72" s="261"/>
    </row>
    <row r="73" spans="4:5" x14ac:dyDescent="0.25">
      <c r="D73" s="197" t="s">
        <v>247</v>
      </c>
      <c r="E73" s="198">
        <v>197592549</v>
      </c>
    </row>
    <row r="74" spans="4:5" ht="9.75" customHeight="1" x14ac:dyDescent="0.25">
      <c r="D74" s="201"/>
      <c r="E74" s="261"/>
    </row>
    <row r="75" spans="4:5" x14ac:dyDescent="0.25">
      <c r="D75" s="197" t="s">
        <v>248</v>
      </c>
      <c r="E75" s="198">
        <v>4639676</v>
      </c>
    </row>
    <row r="76" spans="4:5" ht="6.75" customHeight="1" x14ac:dyDescent="0.25">
      <c r="E76" s="201"/>
    </row>
    <row r="77" spans="4:5" x14ac:dyDescent="0.25">
      <c r="D77" s="197" t="s">
        <v>272</v>
      </c>
      <c r="E77" s="198">
        <v>1602922</v>
      </c>
    </row>
    <row r="78" spans="4:5" ht="9.75" customHeight="1" x14ac:dyDescent="0.25">
      <c r="D78" s="201"/>
      <c r="E78" s="261"/>
    </row>
    <row r="79" spans="4:5" ht="15.75" thickBot="1" x14ac:dyDescent="0.3">
      <c r="D79" s="202" t="s">
        <v>11</v>
      </c>
      <c r="E79" s="263">
        <v>3773671544</v>
      </c>
    </row>
    <row r="80" spans="4:5" ht="15.75" thickTop="1" x14ac:dyDescent="0.25"/>
  </sheetData>
  <pageMargins left="0.4" right="0.33" top="1.65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2:V53"/>
  <sheetViews>
    <sheetView workbookViewId="0">
      <selection activeCell="S1" sqref="S1:V1048576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96" t="s">
        <v>275</v>
      </c>
      <c r="C2" s="196"/>
    </row>
    <row r="3" spans="2:22" x14ac:dyDescent="0.25"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</row>
    <row r="4" spans="2:22" x14ac:dyDescent="0.25">
      <c r="B4" s="223"/>
      <c r="C4" s="224" t="s">
        <v>194</v>
      </c>
      <c r="D4" s="225" t="s">
        <v>195</v>
      </c>
      <c r="E4" s="225" t="s">
        <v>196</v>
      </c>
      <c r="F4" s="251" t="s">
        <v>197</v>
      </c>
      <c r="G4" s="225" t="s">
        <v>198</v>
      </c>
      <c r="H4" s="251" t="s">
        <v>199</v>
      </c>
      <c r="I4" s="225" t="s">
        <v>200</v>
      </c>
      <c r="J4" s="251" t="s">
        <v>201</v>
      </c>
      <c r="K4" s="225" t="s">
        <v>202</v>
      </c>
      <c r="L4" s="251" t="s">
        <v>203</v>
      </c>
      <c r="M4" s="225" t="s">
        <v>204</v>
      </c>
      <c r="N4" s="200"/>
      <c r="O4" s="200"/>
      <c r="P4" s="225" t="s">
        <v>205</v>
      </c>
      <c r="Q4" s="225" t="s">
        <v>206</v>
      </c>
    </row>
    <row r="5" spans="2:22" x14ac:dyDescent="0.25">
      <c r="B5" s="226"/>
      <c r="C5" s="227"/>
      <c r="D5" s="228"/>
      <c r="E5" s="228"/>
      <c r="F5" s="252"/>
      <c r="G5" s="228"/>
      <c r="H5" s="253" t="s">
        <v>207</v>
      </c>
      <c r="I5" s="228"/>
      <c r="J5" s="254" t="s">
        <v>194</v>
      </c>
      <c r="K5" s="254" t="s">
        <v>201</v>
      </c>
      <c r="L5" s="252"/>
      <c r="M5" s="228" t="s">
        <v>208</v>
      </c>
      <c r="N5" s="200"/>
      <c r="O5" s="200"/>
      <c r="P5" s="228" t="s">
        <v>209</v>
      </c>
      <c r="Q5" s="228"/>
    </row>
    <row r="6" spans="2:22" x14ac:dyDescent="0.25">
      <c r="B6" s="229" t="s">
        <v>52</v>
      </c>
      <c r="C6" s="229" t="s">
        <v>210</v>
      </c>
      <c r="D6" s="230" t="s">
        <v>211</v>
      </c>
      <c r="E6" s="255" t="s">
        <v>212</v>
      </c>
      <c r="F6" s="228" t="s">
        <v>213</v>
      </c>
      <c r="G6" s="253" t="s">
        <v>214</v>
      </c>
      <c r="H6" s="256" t="s">
        <v>215</v>
      </c>
      <c r="I6" s="253" t="s">
        <v>216</v>
      </c>
      <c r="J6" s="256" t="s">
        <v>217</v>
      </c>
      <c r="K6" s="253" t="s">
        <v>218</v>
      </c>
      <c r="L6" s="256" t="s">
        <v>219</v>
      </c>
      <c r="M6" s="253" t="s">
        <v>220</v>
      </c>
      <c r="N6" s="200"/>
      <c r="O6" s="200"/>
      <c r="P6" s="257"/>
      <c r="Q6" s="253" t="s">
        <v>221</v>
      </c>
    </row>
    <row r="7" spans="2:22" x14ac:dyDescent="0.25">
      <c r="B7" s="231" t="s">
        <v>12</v>
      </c>
      <c r="C7" s="232">
        <v>31454</v>
      </c>
      <c r="D7" s="233">
        <v>1.7163124437290262</v>
      </c>
      <c r="E7" s="248">
        <v>0.68652497749161057</v>
      </c>
      <c r="F7" s="248">
        <v>1.7239726219864291</v>
      </c>
      <c r="G7" s="248">
        <v>0.77578767989389308</v>
      </c>
      <c r="H7" s="248">
        <v>1.7203678322182396</v>
      </c>
      <c r="I7" s="248">
        <v>0.21934689860782555</v>
      </c>
      <c r="J7" s="248">
        <v>0.59465068089201689</v>
      </c>
      <c r="K7" s="248">
        <v>0.99777247089379262</v>
      </c>
      <c r="L7" s="248">
        <v>2.2449880595110334E-2</v>
      </c>
      <c r="M7" s="248">
        <v>1.7041094365884395</v>
      </c>
      <c r="N7" s="249">
        <v>1.8839064376916757</v>
      </c>
      <c r="O7" s="249">
        <v>-3.0552378981412165E-3</v>
      </c>
      <c r="P7" s="248">
        <v>1.7041094365884395</v>
      </c>
      <c r="Q7" s="248">
        <v>1.7041094365884399</v>
      </c>
      <c r="T7" s="234"/>
      <c r="V7" s="234"/>
    </row>
    <row r="8" spans="2:22" x14ac:dyDescent="0.25">
      <c r="B8" s="231" t="s">
        <v>13</v>
      </c>
      <c r="C8" s="232">
        <v>4321</v>
      </c>
      <c r="D8" s="233">
        <v>0.23577879027637574</v>
      </c>
      <c r="E8" s="248">
        <v>9.4311516110550303E-2</v>
      </c>
      <c r="F8" s="248">
        <v>0.45793031780342675</v>
      </c>
      <c r="G8" s="248">
        <v>0.20606864301154204</v>
      </c>
      <c r="H8" s="248">
        <v>0.35338842249657926</v>
      </c>
      <c r="I8" s="248">
        <v>4.5057023868313853E-2</v>
      </c>
      <c r="J8" s="248">
        <v>2.8948823382101656</v>
      </c>
      <c r="K8" s="248">
        <v>4.8573624757477907</v>
      </c>
      <c r="L8" s="248">
        <v>0.10929065570432529</v>
      </c>
      <c r="M8" s="248">
        <v>0.45472783869473149</v>
      </c>
      <c r="N8" s="249">
        <v>1.8839064376916757</v>
      </c>
      <c r="O8" s="249">
        <v>-3.0552378981412165E-3</v>
      </c>
      <c r="P8" s="248">
        <v>0.45472783869473149</v>
      </c>
      <c r="Q8" s="248">
        <v>0.45472783869473166</v>
      </c>
      <c r="T8" s="234"/>
      <c r="V8" s="234"/>
    </row>
    <row r="9" spans="2:22" x14ac:dyDescent="0.25">
      <c r="B9" s="231" t="s">
        <v>14</v>
      </c>
      <c r="C9" s="232">
        <v>4084</v>
      </c>
      <c r="D9" s="233">
        <v>0.22284669740539656</v>
      </c>
      <c r="E9" s="248">
        <v>8.913867896215863E-2</v>
      </c>
      <c r="F9" s="248">
        <v>0.4515328532464884</v>
      </c>
      <c r="G9" s="248">
        <v>0.20318978396091977</v>
      </c>
      <c r="H9" s="248">
        <v>0.34391583873303344</v>
      </c>
      <c r="I9" s="248">
        <v>4.3849269438461763E-2</v>
      </c>
      <c r="J9" s="248">
        <v>2.9746170068294604</v>
      </c>
      <c r="K9" s="248">
        <v>4.991150361443693</v>
      </c>
      <c r="L9" s="248">
        <v>0.11230088313248308</v>
      </c>
      <c r="M9" s="248">
        <v>0.44847861549402324</v>
      </c>
      <c r="N9" s="249">
        <v>1.8839064376916757</v>
      </c>
      <c r="O9" s="249">
        <v>-3.0552378981412165E-3</v>
      </c>
      <c r="P9" s="248">
        <v>0.44847861549402324</v>
      </c>
      <c r="Q9" s="248">
        <v>0.44847861549402335</v>
      </c>
      <c r="T9" s="234"/>
      <c r="V9" s="234"/>
    </row>
    <row r="10" spans="2:22" x14ac:dyDescent="0.25">
      <c r="B10" s="231" t="s">
        <v>15</v>
      </c>
      <c r="C10" s="232">
        <v>34955</v>
      </c>
      <c r="D10" s="233">
        <v>1.907347283987668</v>
      </c>
      <c r="E10" s="248">
        <v>0.76293891359506727</v>
      </c>
      <c r="F10" s="248">
        <v>1.8905426932391061</v>
      </c>
      <c r="G10" s="248">
        <v>0.85074421195759775</v>
      </c>
      <c r="H10" s="248">
        <v>1.8984507359443119</v>
      </c>
      <c r="I10" s="248">
        <v>0.24205246883289977</v>
      </c>
      <c r="J10" s="248">
        <v>0.5388698708078079</v>
      </c>
      <c r="K10" s="248">
        <v>0.9041770904551627</v>
      </c>
      <c r="L10" s="248">
        <v>2.0343984535241159E-2</v>
      </c>
      <c r="M10" s="248">
        <v>1.876079578920806</v>
      </c>
      <c r="N10" s="249">
        <v>1.8839064376916757</v>
      </c>
      <c r="O10" s="249">
        <v>-3.0552378981412165E-3</v>
      </c>
      <c r="P10" s="248">
        <v>1.876079578920806</v>
      </c>
      <c r="Q10" s="248">
        <v>1.8760795789208065</v>
      </c>
      <c r="T10" s="234"/>
      <c r="V10" s="234"/>
    </row>
    <row r="11" spans="2:22" x14ac:dyDescent="0.25">
      <c r="B11" s="231" t="s">
        <v>16</v>
      </c>
      <c r="C11" s="232">
        <v>688697</v>
      </c>
      <c r="D11" s="233">
        <v>37.579297738247888</v>
      </c>
      <c r="E11" s="248">
        <v>15.031719095299156</v>
      </c>
      <c r="F11" s="248">
        <v>35.703619955512437</v>
      </c>
      <c r="G11" s="248">
        <v>16.066628979980596</v>
      </c>
      <c r="H11" s="248">
        <v>36.586291853270296</v>
      </c>
      <c r="I11" s="248">
        <v>4.6647522112919626</v>
      </c>
      <c r="J11" s="248">
        <v>2.7961781612526441E-2</v>
      </c>
      <c r="K11" s="248">
        <v>4.6917453938288542E-2</v>
      </c>
      <c r="L11" s="248">
        <v>1.0556427136114922E-3</v>
      </c>
      <c r="M11" s="248">
        <v>35.764155929285323</v>
      </c>
      <c r="N11" s="249">
        <v>1.8839064376916757</v>
      </c>
      <c r="O11" s="249">
        <v>-3.0552378981412165E-3</v>
      </c>
      <c r="P11" s="248">
        <v>35.764155929285323</v>
      </c>
      <c r="Q11" s="248">
        <v>35.764155929285337</v>
      </c>
      <c r="T11" s="234"/>
      <c r="V11" s="234"/>
    </row>
    <row r="12" spans="2:22" x14ac:dyDescent="0.25">
      <c r="B12" s="231" t="s">
        <v>17</v>
      </c>
      <c r="C12" s="232">
        <v>10038</v>
      </c>
      <c r="D12" s="233">
        <v>0.54773142716830814</v>
      </c>
      <c r="E12" s="248">
        <v>0.21909257086732326</v>
      </c>
      <c r="F12" s="248">
        <v>0.66330087256109505</v>
      </c>
      <c r="G12" s="248">
        <v>0.2984853926524928</v>
      </c>
      <c r="H12" s="248">
        <v>0.60891525119978374</v>
      </c>
      <c r="I12" s="248">
        <v>7.7636694527972422E-2</v>
      </c>
      <c r="J12" s="248">
        <v>1.6800661517306117</v>
      </c>
      <c r="K12" s="248">
        <v>2.8190058623369891</v>
      </c>
      <c r="L12" s="248">
        <v>6.3427631902582257E-2</v>
      </c>
      <c r="M12" s="248">
        <v>0.65864228995037077</v>
      </c>
      <c r="N12" s="249">
        <v>1.8839064376916757</v>
      </c>
      <c r="O12" s="249">
        <v>-3.0552378981412165E-3</v>
      </c>
      <c r="P12" s="248">
        <v>0.65864228995037077</v>
      </c>
      <c r="Q12" s="248">
        <v>0.658642289950371</v>
      </c>
      <c r="T12" s="234"/>
      <c r="V12" s="234"/>
    </row>
    <row r="13" spans="2:22" x14ac:dyDescent="0.25">
      <c r="B13" s="231" t="s">
        <v>18</v>
      </c>
      <c r="C13" s="232">
        <v>372750</v>
      </c>
      <c r="D13" s="233">
        <v>20.339399230622323</v>
      </c>
      <c r="E13" s="248">
        <v>8.1357596922489304</v>
      </c>
      <c r="F13" s="248">
        <v>19.202955216064943</v>
      </c>
      <c r="G13" s="248">
        <v>8.6413298472292244</v>
      </c>
      <c r="H13" s="248">
        <v>19.737752399386064</v>
      </c>
      <c r="I13" s="248">
        <v>2.5165634309217233</v>
      </c>
      <c r="J13" s="248">
        <v>5.1830516571132981E-2</v>
      </c>
      <c r="K13" s="248">
        <v>8.6967129188021561E-2</v>
      </c>
      <c r="L13" s="248">
        <v>1.9567604067304849E-3</v>
      </c>
      <c r="M13" s="248">
        <v>19.295609730806611</v>
      </c>
      <c r="N13" s="249">
        <v>1.8839064376916757</v>
      </c>
      <c r="O13" s="249">
        <v>-3.0552378981412165E-3</v>
      </c>
      <c r="P13" s="248">
        <v>19.295609730806611</v>
      </c>
      <c r="Q13" s="248">
        <v>19.295609730806614</v>
      </c>
      <c r="T13" s="234"/>
      <c r="V13" s="234"/>
    </row>
    <row r="14" spans="2:22" x14ac:dyDescent="0.25">
      <c r="B14" s="231" t="s">
        <v>19</v>
      </c>
      <c r="C14" s="232">
        <v>36695</v>
      </c>
      <c r="D14" s="233">
        <v>2.0022917632935915</v>
      </c>
      <c r="E14" s="248">
        <v>0.80091670531743664</v>
      </c>
      <c r="F14" s="248">
        <v>1.9562474031738508</v>
      </c>
      <c r="G14" s="248">
        <v>0.88031133142823292</v>
      </c>
      <c r="H14" s="248">
        <v>1.9779153373478464</v>
      </c>
      <c r="I14" s="248">
        <v>0.25218420551185045</v>
      </c>
      <c r="J14" s="248">
        <v>0.51722026898534834</v>
      </c>
      <c r="K14" s="248">
        <v>0.86785092889782844</v>
      </c>
      <c r="L14" s="248">
        <v>1.9526645900201138E-2</v>
      </c>
      <c r="M14" s="248">
        <v>1.952938888157721</v>
      </c>
      <c r="N14" s="249">
        <v>1.8839064376916757</v>
      </c>
      <c r="O14" s="249">
        <v>-3.0552378981412165E-3</v>
      </c>
      <c r="P14" s="248">
        <v>1.952938888157721</v>
      </c>
      <c r="Q14" s="248">
        <v>1.9529388881577217</v>
      </c>
      <c r="T14" s="234"/>
      <c r="V14" s="234"/>
    </row>
    <row r="15" spans="2:22" x14ac:dyDescent="0.25">
      <c r="B15" s="231" t="s">
        <v>20</v>
      </c>
      <c r="C15" s="232">
        <v>9869</v>
      </c>
      <c r="D15" s="233">
        <v>0.53850980820123862</v>
      </c>
      <c r="E15" s="248">
        <v>0.21540392328049546</v>
      </c>
      <c r="F15" s="248">
        <v>0.655092604700241</v>
      </c>
      <c r="G15" s="248">
        <v>0.29479167211510848</v>
      </c>
      <c r="H15" s="248">
        <v>0.60023011223012224</v>
      </c>
      <c r="I15" s="248">
        <v>7.6529339309340583E-2</v>
      </c>
      <c r="J15" s="248">
        <v>1.7043761750178312</v>
      </c>
      <c r="K15" s="248">
        <v>2.8597959812794063</v>
      </c>
      <c r="L15" s="248">
        <v>6.4345409578786636E-2</v>
      </c>
      <c r="M15" s="248">
        <v>0.65107034428373112</v>
      </c>
      <c r="N15" s="249">
        <v>1.8839064376916757</v>
      </c>
      <c r="O15" s="249">
        <v>-3.0552378981412165E-3</v>
      </c>
      <c r="P15" s="248">
        <v>0.65107034428373112</v>
      </c>
      <c r="Q15" s="248">
        <v>0.65107034428373134</v>
      </c>
      <c r="T15" s="234"/>
      <c r="V15" s="234"/>
    </row>
    <row r="16" spans="2:22" x14ac:dyDescent="0.25">
      <c r="B16" s="231" t="s">
        <v>21</v>
      </c>
      <c r="C16" s="232">
        <v>3843</v>
      </c>
      <c r="D16" s="233">
        <v>0.20969634136359916</v>
      </c>
      <c r="E16" s="248">
        <v>8.3878536545439669E-2</v>
      </c>
      <c r="F16" s="248">
        <v>0.44445580127839729</v>
      </c>
      <c r="G16" s="248">
        <v>0.20000511057527878</v>
      </c>
      <c r="H16" s="248">
        <v>0.3339807613184923</v>
      </c>
      <c r="I16" s="248">
        <v>4.2582547068107768E-2</v>
      </c>
      <c r="J16" s="248">
        <v>3.0631042901232388</v>
      </c>
      <c r="K16" s="248">
        <v>5.1396243784283717</v>
      </c>
      <c r="L16" s="248">
        <v>0.11564154851463836</v>
      </c>
      <c r="M16" s="248">
        <v>0.44210774270346459</v>
      </c>
      <c r="N16" s="249">
        <v>1.8839064376916757</v>
      </c>
      <c r="O16" s="249">
        <v>-3.0552378981412165E-3</v>
      </c>
      <c r="P16" s="248">
        <v>0.44210774270346459</v>
      </c>
      <c r="Q16" s="248">
        <v>0.4421077427034647</v>
      </c>
      <c r="T16" s="234"/>
      <c r="V16" s="234"/>
    </row>
    <row r="17" spans="2:22" x14ac:dyDescent="0.25">
      <c r="B17" s="231" t="s">
        <v>22</v>
      </c>
      <c r="C17" s="232">
        <v>4748</v>
      </c>
      <c r="D17" s="233">
        <v>0.25907838376122011</v>
      </c>
      <c r="E17" s="248">
        <v>0.10363135350448804</v>
      </c>
      <c r="F17" s="248">
        <v>0.46938062189376195</v>
      </c>
      <c r="G17" s="248">
        <v>0.21122127985219288</v>
      </c>
      <c r="H17" s="248">
        <v>0.37041486277256574</v>
      </c>
      <c r="I17" s="248">
        <v>4.7227895003502135E-2</v>
      </c>
      <c r="J17" s="248">
        <v>2.7618165619920898</v>
      </c>
      <c r="K17" s="248">
        <v>4.6340895987549535</v>
      </c>
      <c r="L17" s="248">
        <v>0.10426701597198645</v>
      </c>
      <c r="M17" s="248">
        <v>0.46634754433216946</v>
      </c>
      <c r="N17" s="249">
        <v>1.8839064376916757</v>
      </c>
      <c r="O17" s="249">
        <v>-3.0552378981412165E-3</v>
      </c>
      <c r="P17" s="248">
        <v>0.46634754433216946</v>
      </c>
      <c r="Q17" s="248">
        <v>0.46634754433216957</v>
      </c>
      <c r="T17" s="234"/>
      <c r="V17" s="234"/>
    </row>
    <row r="18" spans="2:22" x14ac:dyDescent="0.25">
      <c r="B18" s="231" t="s">
        <v>23</v>
      </c>
      <c r="C18" s="232">
        <v>163313</v>
      </c>
      <c r="D18" s="233">
        <v>8.9113033039587481</v>
      </c>
      <c r="E18" s="248">
        <v>3.5645213215834994</v>
      </c>
      <c r="F18" s="248">
        <v>8.4571975452391452</v>
      </c>
      <c r="G18" s="248">
        <v>3.8057388953576154</v>
      </c>
      <c r="H18" s="248">
        <v>8.6708943728718992</v>
      </c>
      <c r="I18" s="248">
        <v>1.1055390325411671</v>
      </c>
      <c r="J18" s="248">
        <v>0.1179829737072975</v>
      </c>
      <c r="K18" s="248">
        <v>0.19796523737724345</v>
      </c>
      <c r="L18" s="248">
        <v>4.4542178409879771E-3</v>
      </c>
      <c r="M18" s="248">
        <v>8.480253467323271</v>
      </c>
      <c r="N18" s="249">
        <v>1.8839064376916757</v>
      </c>
      <c r="O18" s="249">
        <v>-3.0552378981412165E-3</v>
      </c>
      <c r="P18" s="248">
        <v>8.480253467323271</v>
      </c>
      <c r="Q18" s="248">
        <v>8.4802534673232728</v>
      </c>
      <c r="T18" s="234"/>
      <c r="V18" s="234"/>
    </row>
    <row r="19" spans="2:22" x14ac:dyDescent="0.25">
      <c r="B19" s="231" t="s">
        <v>24</v>
      </c>
      <c r="C19" s="232">
        <v>26932</v>
      </c>
      <c r="D19" s="233">
        <v>1.4695659291190353</v>
      </c>
      <c r="E19" s="248">
        <v>0.58782637164761409</v>
      </c>
      <c r="F19" s="248">
        <v>1.4677236494859545</v>
      </c>
      <c r="G19" s="248">
        <v>0.6604756422686795</v>
      </c>
      <c r="H19" s="248">
        <v>1.4685906046074044</v>
      </c>
      <c r="I19" s="248">
        <v>0.18724530208744405</v>
      </c>
      <c r="J19" s="248">
        <v>0.69659842545893225</v>
      </c>
      <c r="K19" s="248">
        <v>1.1688319790507367</v>
      </c>
      <c r="L19" s="248">
        <v>2.6298719528641573E-2</v>
      </c>
      <c r="M19" s="248">
        <v>1.4618460355323792</v>
      </c>
      <c r="N19" s="249">
        <v>1.8839064376916757</v>
      </c>
      <c r="O19" s="249">
        <v>-3.0552378981412165E-3</v>
      </c>
      <c r="P19" s="248">
        <v>1.4618460355323792</v>
      </c>
      <c r="Q19" s="248">
        <v>1.4618460355323797</v>
      </c>
      <c r="T19" s="234"/>
      <c r="V19" s="234"/>
    </row>
    <row r="20" spans="2:22" x14ac:dyDescent="0.25">
      <c r="B20" s="231" t="s">
        <v>25</v>
      </c>
      <c r="C20" s="232">
        <v>48583</v>
      </c>
      <c r="D20" s="233">
        <v>2.6509699069653236</v>
      </c>
      <c r="E20" s="248">
        <v>1.0603879627861295</v>
      </c>
      <c r="F20" s="248">
        <v>2.4501440014328062</v>
      </c>
      <c r="G20" s="248">
        <v>1.1025648006447628</v>
      </c>
      <c r="H20" s="248">
        <v>2.5446503099186968</v>
      </c>
      <c r="I20" s="248">
        <v>0.32444291451463386</v>
      </c>
      <c r="J20" s="248">
        <v>0.40202691066262275</v>
      </c>
      <c r="K20" s="248">
        <v>0.6745664251420993</v>
      </c>
      <c r="L20" s="248">
        <v>1.5177744565697234E-2</v>
      </c>
      <c r="M20" s="248">
        <v>2.5025734225112233</v>
      </c>
      <c r="N20" s="249">
        <v>1.8839064376916757</v>
      </c>
      <c r="O20" s="249">
        <v>-3.0552378981412165E-3</v>
      </c>
      <c r="P20" s="248">
        <v>2.5025734225112233</v>
      </c>
      <c r="Q20" s="248">
        <v>2.5025734225112237</v>
      </c>
      <c r="T20" s="234"/>
      <c r="V20" s="234"/>
    </row>
    <row r="21" spans="2:22" x14ac:dyDescent="0.25">
      <c r="B21" s="231" t="s">
        <v>26</v>
      </c>
      <c r="C21" s="232">
        <v>12894</v>
      </c>
      <c r="D21" s="233">
        <v>0.70357133113251302</v>
      </c>
      <c r="E21" s="248">
        <v>0.2814285324530052</v>
      </c>
      <c r="F21" s="248">
        <v>0.78801683776517706</v>
      </c>
      <c r="G21" s="248">
        <v>0.35460757699432971</v>
      </c>
      <c r="H21" s="248">
        <v>0.74827777582039401</v>
      </c>
      <c r="I21" s="248">
        <v>9.5405416417100236E-2</v>
      </c>
      <c r="J21" s="248">
        <v>1.3671632859758351</v>
      </c>
      <c r="K21" s="248">
        <v>2.2939818851583844</v>
      </c>
      <c r="L21" s="248">
        <v>5.161459241606365E-2</v>
      </c>
      <c r="M21" s="248">
        <v>0.78305611828049881</v>
      </c>
      <c r="N21" s="249">
        <v>1.8839064376916757</v>
      </c>
      <c r="O21" s="249">
        <v>-3.0552378981412165E-3</v>
      </c>
      <c r="P21" s="248">
        <v>0.78305611828049881</v>
      </c>
      <c r="Q21" s="248">
        <v>0.78305611828049893</v>
      </c>
      <c r="T21" s="234"/>
      <c r="V21" s="234"/>
    </row>
    <row r="22" spans="2:22" x14ac:dyDescent="0.25">
      <c r="B22" s="231" t="s">
        <v>27</v>
      </c>
      <c r="C22" s="232">
        <v>19060</v>
      </c>
      <c r="D22" s="233">
        <v>1.04002400894879</v>
      </c>
      <c r="E22" s="248">
        <v>0.416009603579516</v>
      </c>
      <c r="F22" s="248">
        <v>1.0878102987447416</v>
      </c>
      <c r="G22" s="248">
        <v>0.48951463443513371</v>
      </c>
      <c r="H22" s="248">
        <v>1.0653226329584116</v>
      </c>
      <c r="I22" s="248">
        <v>0.13582863570219747</v>
      </c>
      <c r="J22" s="248">
        <v>0.96028927872523318</v>
      </c>
      <c r="K22" s="248">
        <v>1.6112824506804611</v>
      </c>
      <c r="L22" s="248">
        <v>3.6253855140310369E-2</v>
      </c>
      <c r="M22" s="248">
        <v>1.0776067288571576</v>
      </c>
      <c r="N22" s="249">
        <v>1.8839064376916757</v>
      </c>
      <c r="O22" s="249">
        <v>-3.0552378981412165E-3</v>
      </c>
      <c r="P22" s="248">
        <v>1.0776067288571576</v>
      </c>
      <c r="Q22" s="248">
        <v>1.0776067288571578</v>
      </c>
      <c r="T22" s="234"/>
      <c r="V22" s="234"/>
    </row>
    <row r="23" spans="2:22" x14ac:dyDescent="0.25">
      <c r="B23" s="231" t="s">
        <v>28</v>
      </c>
      <c r="C23" s="232">
        <v>8003</v>
      </c>
      <c r="D23" s="233">
        <v>0.43669003901454179</v>
      </c>
      <c r="E23" s="248">
        <v>0.17467601560581672</v>
      </c>
      <c r="F23" s="248">
        <v>0.59255061913022633</v>
      </c>
      <c r="G23" s="248">
        <v>0.26664777860860184</v>
      </c>
      <c r="H23" s="248">
        <v>0.51920446378166896</v>
      </c>
      <c r="I23" s="248">
        <v>6.6198569132162793E-2</v>
      </c>
      <c r="J23" s="248">
        <v>1.9703565245993131</v>
      </c>
      <c r="K23" s="248">
        <v>3.3060880299373001</v>
      </c>
      <c r="L23" s="248">
        <v>7.4386980673589245E-2</v>
      </c>
      <c r="M23" s="248">
        <v>0.58190934402017069</v>
      </c>
      <c r="N23" s="249">
        <v>1.8839064376916757</v>
      </c>
      <c r="O23" s="249">
        <v>-3.0552378981412165E-3</v>
      </c>
      <c r="P23" s="248">
        <v>0.58190934402017069</v>
      </c>
      <c r="Q23" s="248">
        <v>0.5819093440201708</v>
      </c>
      <c r="T23" s="234"/>
      <c r="V23" s="234"/>
    </row>
    <row r="24" spans="2:22" x14ac:dyDescent="0.25">
      <c r="B24" s="231" t="s">
        <v>29</v>
      </c>
      <c r="C24" s="232">
        <v>10384</v>
      </c>
      <c r="D24" s="233">
        <v>0.56661119144408367</v>
      </c>
      <c r="E24" s="248">
        <v>0.22664447657763348</v>
      </c>
      <c r="F24" s="248">
        <v>0.68764802945281711</v>
      </c>
      <c r="G24" s="248">
        <v>0.30944161325376773</v>
      </c>
      <c r="H24" s="248">
        <v>0.63068951744870738</v>
      </c>
      <c r="I24" s="248">
        <v>8.041291347471019E-2</v>
      </c>
      <c r="J24" s="248">
        <v>1.6220626386048964</v>
      </c>
      <c r="K24" s="248">
        <v>2.7216809782131706</v>
      </c>
      <c r="L24" s="248">
        <v>6.1237822009796335E-2</v>
      </c>
      <c r="M24" s="248">
        <v>0.67773682531590784</v>
      </c>
      <c r="N24" s="249">
        <v>1.8839064376916757</v>
      </c>
      <c r="O24" s="249">
        <v>-3.0552378981412165E-3</v>
      </c>
      <c r="P24" s="248">
        <v>0.67773682531590784</v>
      </c>
      <c r="Q24" s="248">
        <v>0.67773682531590806</v>
      </c>
      <c r="T24" s="234"/>
      <c r="V24" s="234"/>
    </row>
    <row r="25" spans="2:22" x14ac:dyDescent="0.25">
      <c r="B25" s="231" t="s">
        <v>30</v>
      </c>
      <c r="C25" s="232">
        <v>4924</v>
      </c>
      <c r="D25" s="233">
        <v>0.26868196327722155</v>
      </c>
      <c r="E25" s="248">
        <v>0.10747278531088862</v>
      </c>
      <c r="F25" s="248">
        <v>0.47566359714846629</v>
      </c>
      <c r="G25" s="248">
        <v>0.21404861871680983</v>
      </c>
      <c r="H25" s="248">
        <v>0.37826047532670409</v>
      </c>
      <c r="I25" s="248">
        <v>4.8228210604154775E-2</v>
      </c>
      <c r="J25" s="248">
        <v>2.7045329066689225</v>
      </c>
      <c r="K25" s="248">
        <v>4.5379725738355727</v>
      </c>
      <c r="L25" s="248">
        <v>0.10210438291130038</v>
      </c>
      <c r="M25" s="248">
        <v>0.4718539975431536</v>
      </c>
      <c r="N25" s="249">
        <v>1.8839064376916757</v>
      </c>
      <c r="O25" s="249">
        <v>-3.0552378981412165E-3</v>
      </c>
      <c r="P25" s="248">
        <v>0.4718539975431536</v>
      </c>
      <c r="Q25" s="248">
        <v>0.47185399754315377</v>
      </c>
      <c r="T25" s="234"/>
      <c r="V25" s="234"/>
    </row>
    <row r="26" spans="2:22" x14ac:dyDescent="0.25">
      <c r="B26" s="231" t="s">
        <v>31</v>
      </c>
      <c r="C26" s="232">
        <v>12656</v>
      </c>
      <c r="D26" s="233">
        <v>0.69058467246882926</v>
      </c>
      <c r="E26" s="248">
        <v>0.27623386898753172</v>
      </c>
      <c r="F26" s="248">
        <v>0.77276977924759438</v>
      </c>
      <c r="G26" s="248">
        <v>0.34774640066141749</v>
      </c>
      <c r="H26" s="248">
        <v>0.7340944348811167</v>
      </c>
      <c r="I26" s="248">
        <v>9.3597040447342378E-2</v>
      </c>
      <c r="J26" s="248">
        <v>1.3935780659867996</v>
      </c>
      <c r="K26" s="248">
        <v>2.3383036040541239</v>
      </c>
      <c r="L26" s="248">
        <v>5.2611831091217788E-2</v>
      </c>
      <c r="M26" s="248">
        <v>0.77018914118750936</v>
      </c>
      <c r="N26" s="249">
        <v>1.8839064376916757</v>
      </c>
      <c r="O26" s="249">
        <v>-3.0552378981412165E-3</v>
      </c>
      <c r="P26" s="248">
        <v>0.77018914118750936</v>
      </c>
      <c r="Q26" s="248">
        <v>0.77018914118750958</v>
      </c>
      <c r="T26" s="234"/>
      <c r="V26" s="234"/>
    </row>
    <row r="27" spans="2:22" x14ac:dyDescent="0.25">
      <c r="B27" s="231" t="s">
        <v>32</v>
      </c>
      <c r="C27" s="232">
        <v>11118</v>
      </c>
      <c r="D27" s="233">
        <v>0.60666248328922601</v>
      </c>
      <c r="E27" s="248">
        <v>0.24266499331569041</v>
      </c>
      <c r="F27" s="248">
        <v>0.70609058582954531</v>
      </c>
      <c r="G27" s="248">
        <v>0.3177407636232954</v>
      </c>
      <c r="H27" s="248">
        <v>0.6593008905164538</v>
      </c>
      <c r="I27" s="248">
        <v>8.4060863540847866E-2</v>
      </c>
      <c r="J27" s="248">
        <v>1.5516707432503738</v>
      </c>
      <c r="K27" s="248">
        <v>2.6035694589369762</v>
      </c>
      <c r="L27" s="248">
        <v>5.8580312826081962E-2</v>
      </c>
      <c r="M27" s="248">
        <v>0.70304693330591561</v>
      </c>
      <c r="N27" s="249">
        <v>1.8839064376916757</v>
      </c>
      <c r="O27" s="249">
        <v>-3.0552378981412165E-3</v>
      </c>
      <c r="P27" s="248">
        <v>0.70304693330591561</v>
      </c>
      <c r="Q27" s="248">
        <v>0.70304693330591583</v>
      </c>
      <c r="T27" s="234"/>
      <c r="V27" s="234"/>
    </row>
    <row r="28" spans="2:22" x14ac:dyDescent="0.25">
      <c r="B28" s="231" t="s">
        <v>33</v>
      </c>
      <c r="C28" s="232">
        <v>25623</v>
      </c>
      <c r="D28" s="233">
        <v>1.3981393064687746</v>
      </c>
      <c r="E28" s="248">
        <v>0.55925572258750988</v>
      </c>
      <c r="F28" s="248">
        <v>1.4040056642777596</v>
      </c>
      <c r="G28" s="248">
        <v>0.63180254892499188</v>
      </c>
      <c r="H28" s="248">
        <v>1.4012450253088256</v>
      </c>
      <c r="I28" s="248">
        <v>0.17865874072687526</v>
      </c>
      <c r="J28" s="248">
        <v>0.73007781247097192</v>
      </c>
      <c r="K28" s="248">
        <v>1.2250074981856056</v>
      </c>
      <c r="L28" s="248">
        <v>2.7562668709176126E-2</v>
      </c>
      <c r="M28" s="248">
        <v>1.3972796809485533</v>
      </c>
      <c r="N28" s="249">
        <v>1.8839064376916757</v>
      </c>
      <c r="O28" s="249">
        <v>-3.0552378981412165E-3</v>
      </c>
      <c r="P28" s="248">
        <v>1.3972796809485533</v>
      </c>
      <c r="Q28" s="248">
        <v>1.3972796809485537</v>
      </c>
      <c r="T28" s="234"/>
      <c r="V28" s="234"/>
    </row>
    <row r="29" spans="2:22" x14ac:dyDescent="0.25">
      <c r="B29" s="231" t="s">
        <v>34</v>
      </c>
      <c r="C29" s="232">
        <v>51269</v>
      </c>
      <c r="D29" s="233">
        <v>2.7975336261697543</v>
      </c>
      <c r="E29" s="248">
        <v>1.1190134504679017</v>
      </c>
      <c r="F29" s="248">
        <v>2.7206874635395413</v>
      </c>
      <c r="G29" s="248">
        <v>1.2243093585927936</v>
      </c>
      <c r="H29" s="248">
        <v>2.7568503636008179</v>
      </c>
      <c r="I29" s="248">
        <v>0.35149842135910431</v>
      </c>
      <c r="J29" s="248">
        <v>0.37108212920091171</v>
      </c>
      <c r="K29" s="248">
        <v>0.62264375515708559</v>
      </c>
      <c r="L29" s="248">
        <v>1.4009484491034426E-2</v>
      </c>
      <c r="M29" s="248">
        <v>2.7088307149108344</v>
      </c>
      <c r="N29" s="249">
        <v>1.8839064376916757</v>
      </c>
      <c r="O29" s="249">
        <v>-3.0552378981412165E-3</v>
      </c>
      <c r="P29" s="248">
        <v>2.7088307149108344</v>
      </c>
      <c r="Q29" s="248">
        <v>2.7088307149108353</v>
      </c>
      <c r="T29" s="234"/>
      <c r="V29" s="234"/>
    </row>
    <row r="30" spans="2:22" x14ac:dyDescent="0.25">
      <c r="B30" s="231" t="s">
        <v>35</v>
      </c>
      <c r="C30" s="232">
        <v>12818</v>
      </c>
      <c r="D30" s="233">
        <v>0.69942433088696687</v>
      </c>
      <c r="E30" s="248">
        <v>0.27976973235478675</v>
      </c>
      <c r="F30" s="248">
        <v>0.79169359884135571</v>
      </c>
      <c r="G30" s="248">
        <v>0.35626211947861008</v>
      </c>
      <c r="H30" s="248">
        <v>0.74827276686281974</v>
      </c>
      <c r="I30" s="248">
        <v>9.5404777775009525E-2</v>
      </c>
      <c r="J30" s="248">
        <v>1.3671724378028156</v>
      </c>
      <c r="K30" s="248">
        <v>2.2939972411334346</v>
      </c>
      <c r="L30" s="248">
        <v>5.1614937925502279E-2</v>
      </c>
      <c r="M30" s="248">
        <v>0.7830515675339087</v>
      </c>
      <c r="N30" s="249">
        <v>1.8839064376916757</v>
      </c>
      <c r="O30" s="249">
        <v>-3.0552378981412165E-3</v>
      </c>
      <c r="P30" s="248">
        <v>0.7830515675339087</v>
      </c>
      <c r="Q30" s="248">
        <v>0.78305156753390903</v>
      </c>
      <c r="T30" s="234"/>
      <c r="V30" s="234"/>
    </row>
    <row r="31" spans="2:22" x14ac:dyDescent="0.25">
      <c r="B31" s="231" t="s">
        <v>36</v>
      </c>
      <c r="C31" s="232">
        <v>2837</v>
      </c>
      <c r="D31" s="233">
        <v>0.15480315390281832</v>
      </c>
      <c r="E31" s="248">
        <v>6.192126156112733E-2</v>
      </c>
      <c r="F31" s="248">
        <v>0.42282185648440618</v>
      </c>
      <c r="G31" s="248">
        <v>0.19026983541798279</v>
      </c>
      <c r="H31" s="248">
        <v>0.29669540821071783</v>
      </c>
      <c r="I31" s="248">
        <v>3.7828664546866522E-2</v>
      </c>
      <c r="J31" s="248">
        <v>3.4480409015522602</v>
      </c>
      <c r="K31" s="248">
        <v>5.7855147578808479</v>
      </c>
      <c r="L31" s="248">
        <v>0.13017408205231906</v>
      </c>
      <c r="M31" s="248">
        <v>0.4201938435782957</v>
      </c>
      <c r="N31" s="249">
        <v>1.8839064376916757</v>
      </c>
      <c r="O31" s="249">
        <v>-3.0552378981412165E-3</v>
      </c>
      <c r="P31" s="248">
        <v>0.4201938435782957</v>
      </c>
      <c r="Q31" s="248">
        <v>0.42019384357829581</v>
      </c>
      <c r="T31" s="234"/>
      <c r="V31" s="234"/>
    </row>
    <row r="32" spans="2:22" x14ac:dyDescent="0.25">
      <c r="B32" s="231" t="s">
        <v>37</v>
      </c>
      <c r="C32" s="232">
        <v>17333</v>
      </c>
      <c r="D32" s="233">
        <v>0.94578888494802615</v>
      </c>
      <c r="E32" s="248">
        <v>0.37831555397921046</v>
      </c>
      <c r="F32" s="248">
        <v>1.023854112550235</v>
      </c>
      <c r="G32" s="248">
        <v>0.46073435064760576</v>
      </c>
      <c r="H32" s="248">
        <v>0.98711753485507792</v>
      </c>
      <c r="I32" s="248">
        <v>0.12585748569402244</v>
      </c>
      <c r="J32" s="248">
        <v>1.036368888901859</v>
      </c>
      <c r="K32" s="248">
        <v>1.7389374640686537</v>
      </c>
      <c r="L32" s="248">
        <v>3.9126092941544705E-2</v>
      </c>
      <c r="M32" s="248">
        <v>1.0040334832623834</v>
      </c>
      <c r="N32" s="249">
        <v>1.8839064376916757</v>
      </c>
      <c r="O32" s="249">
        <v>-3.0552378981412165E-3</v>
      </c>
      <c r="P32" s="248">
        <v>1.0040334832623834</v>
      </c>
      <c r="Q32" s="248">
        <v>1.0040334832623838</v>
      </c>
      <c r="T32" s="234"/>
      <c r="V32" s="234"/>
    </row>
    <row r="33" spans="2:22" x14ac:dyDescent="0.25">
      <c r="B33" s="231" t="s">
        <v>38</v>
      </c>
      <c r="C33" s="232">
        <v>5251</v>
      </c>
      <c r="D33" s="233">
        <v>0.28652497749161049</v>
      </c>
      <c r="E33" s="248">
        <v>0.11460999099664421</v>
      </c>
      <c r="F33" s="248">
        <v>0.48508916934136037</v>
      </c>
      <c r="G33" s="248">
        <v>0.21829012620361218</v>
      </c>
      <c r="H33" s="248">
        <v>0.39164719670618398</v>
      </c>
      <c r="I33" s="248">
        <v>4.993501758003846E-2</v>
      </c>
      <c r="J33" s="248">
        <v>2.6120904513476533</v>
      </c>
      <c r="K33" s="248">
        <v>4.3828621198745497</v>
      </c>
      <c r="L33" s="248">
        <v>9.8614397697177364E-2</v>
      </c>
      <c r="M33" s="248">
        <v>0.48144953247747224</v>
      </c>
      <c r="N33" s="249">
        <v>1.8839064376916757</v>
      </c>
      <c r="O33" s="249">
        <v>-3.0552378981412165E-3</v>
      </c>
      <c r="P33" s="248">
        <v>0.48144953247747224</v>
      </c>
      <c r="Q33" s="248">
        <v>0.48144953247747241</v>
      </c>
      <c r="T33" s="234"/>
      <c r="V33" s="234"/>
    </row>
    <row r="34" spans="2:22" x14ac:dyDescent="0.25">
      <c r="B34" s="231" t="s">
        <v>39</v>
      </c>
      <c r="C34" s="232">
        <v>12013</v>
      </c>
      <c r="D34" s="233">
        <v>0.65549886775980137</v>
      </c>
      <c r="E34" s="248">
        <v>0.26219954710392057</v>
      </c>
      <c r="F34" s="248">
        <v>0.75494523131735214</v>
      </c>
      <c r="G34" s="248">
        <v>0.33972535409280846</v>
      </c>
      <c r="H34" s="248">
        <v>0.70814694258438715</v>
      </c>
      <c r="I34" s="248">
        <v>9.0288735179509361E-2</v>
      </c>
      <c r="J34" s="248">
        <v>1.4446407112622537</v>
      </c>
      <c r="K34" s="248">
        <v>2.4239823115441013</v>
      </c>
      <c r="L34" s="248">
        <v>5.4539602009742276E-2</v>
      </c>
      <c r="M34" s="248">
        <v>0.74675323838598062</v>
      </c>
      <c r="N34" s="249">
        <v>1.8839064376916757</v>
      </c>
      <c r="O34" s="249">
        <v>-3.0552378981412165E-3</v>
      </c>
      <c r="P34" s="248">
        <v>0.74675323838598062</v>
      </c>
      <c r="Q34" s="248">
        <v>0.74675323838598084</v>
      </c>
      <c r="T34" s="234"/>
      <c r="V34" s="234"/>
    </row>
    <row r="35" spans="2:22" x14ac:dyDescent="0.25">
      <c r="B35" s="231" t="s">
        <v>40</v>
      </c>
      <c r="C35" s="232">
        <v>2103</v>
      </c>
      <c r="D35" s="233">
        <v>0.11475186205767605</v>
      </c>
      <c r="E35" s="248">
        <v>4.5900744823070425E-2</v>
      </c>
      <c r="F35" s="248">
        <v>0.40929021276072486</v>
      </c>
      <c r="G35" s="248">
        <v>0.1841805957423262</v>
      </c>
      <c r="H35" s="248">
        <v>0.27068393007693725</v>
      </c>
      <c r="I35" s="248">
        <v>3.4512201084809499E-2</v>
      </c>
      <c r="J35" s="248">
        <v>3.7793817406246615</v>
      </c>
      <c r="K35" s="248">
        <v>6.3414760614370218</v>
      </c>
      <c r="L35" s="248">
        <v>0.14268321138233298</v>
      </c>
      <c r="M35" s="248">
        <v>0.40727675303253913</v>
      </c>
      <c r="N35" s="249">
        <v>1.8839064376916757</v>
      </c>
      <c r="O35" s="249">
        <v>-3.0552378981412165E-3</v>
      </c>
      <c r="P35" s="248">
        <v>0.40727675303253913</v>
      </c>
      <c r="Q35" s="248">
        <v>0.4072767530325393</v>
      </c>
      <c r="T35" s="234"/>
      <c r="V35" s="234"/>
    </row>
    <row r="36" spans="2:22" x14ac:dyDescent="0.25">
      <c r="B36" s="231" t="s">
        <v>41</v>
      </c>
      <c r="C36" s="232">
        <v>1633</v>
      </c>
      <c r="D36" s="233">
        <v>8.910593948653589E-2</v>
      </c>
      <c r="E36" s="248">
        <v>3.5642375794614357E-2</v>
      </c>
      <c r="F36" s="248">
        <v>0.40265456377851255</v>
      </c>
      <c r="G36" s="248">
        <v>0.18119455370033066</v>
      </c>
      <c r="H36" s="248">
        <v>0.25510226999405294</v>
      </c>
      <c r="I36" s="248">
        <v>3.2525539424241752E-2</v>
      </c>
      <c r="J36" s="248">
        <v>4.0102265763340652</v>
      </c>
      <c r="K36" s="248">
        <v>6.7288137531610639</v>
      </c>
      <c r="L36" s="248">
        <v>0.15139830944612392</v>
      </c>
      <c r="M36" s="248">
        <v>0.40076077836531065</v>
      </c>
      <c r="N36" s="249">
        <v>1.8839064376916757</v>
      </c>
      <c r="O36" s="249">
        <v>-3.0552378981412165E-3</v>
      </c>
      <c r="P36" s="248">
        <v>0.40076077836531065</v>
      </c>
      <c r="Q36" s="248">
        <v>0.40076077836531077</v>
      </c>
      <c r="T36" s="234"/>
      <c r="V36" s="234"/>
    </row>
    <row r="37" spans="2:22" x14ac:dyDescent="0.25">
      <c r="B37" s="231" t="s">
        <v>42</v>
      </c>
      <c r="C37" s="232">
        <v>6727</v>
      </c>
      <c r="D37" s="233">
        <v>0.36706408752353148</v>
      </c>
      <c r="E37" s="248">
        <v>0.14682563500941259</v>
      </c>
      <c r="F37" s="248">
        <v>0.53462007358780717</v>
      </c>
      <c r="G37" s="248">
        <v>0.24057903311451323</v>
      </c>
      <c r="H37" s="248">
        <v>0.45577019779285394</v>
      </c>
      <c r="I37" s="248">
        <v>5.8110700218588877E-2</v>
      </c>
      <c r="J37" s="248">
        <v>2.2445914800209414</v>
      </c>
      <c r="K37" s="248">
        <v>3.766230594082745</v>
      </c>
      <c r="L37" s="248">
        <v>8.4740188366861757E-2</v>
      </c>
      <c r="M37" s="248">
        <v>0.53025555670937652</v>
      </c>
      <c r="N37" s="249">
        <v>1.8839064376916757</v>
      </c>
      <c r="O37" s="249">
        <v>-3.0552378981412165E-3</v>
      </c>
      <c r="P37" s="248">
        <v>0.53025555670937652</v>
      </c>
      <c r="Q37" s="248">
        <v>0.53025555670937663</v>
      </c>
      <c r="T37" s="234"/>
      <c r="V37" s="234"/>
    </row>
    <row r="38" spans="2:22" x14ac:dyDescent="0.25">
      <c r="B38" s="231" t="s">
        <v>43</v>
      </c>
      <c r="C38" s="232">
        <v>49207</v>
      </c>
      <c r="D38" s="233">
        <v>2.6850189616129647</v>
      </c>
      <c r="E38" s="248">
        <v>1.074007584645186</v>
      </c>
      <c r="F38" s="248">
        <v>2.6101177516791121</v>
      </c>
      <c r="G38" s="248">
        <v>1.1745529882556005</v>
      </c>
      <c r="H38" s="248">
        <v>2.6453653798832786</v>
      </c>
      <c r="I38" s="248">
        <v>0.33728408593511805</v>
      </c>
      <c r="J38" s="248">
        <v>0.38672083281684055</v>
      </c>
      <c r="K38" s="248">
        <v>0.64888414880303946</v>
      </c>
      <c r="L38" s="248">
        <v>1.4599893348068388E-2</v>
      </c>
      <c r="M38" s="248">
        <v>2.6004445521839732</v>
      </c>
      <c r="N38" s="249">
        <v>1.8839064376916757</v>
      </c>
      <c r="O38" s="249">
        <v>-3.0552378981412165E-3</v>
      </c>
      <c r="P38" s="248">
        <v>2.6004445521839732</v>
      </c>
      <c r="Q38" s="248">
        <v>2.6004445521839741</v>
      </c>
      <c r="T38" s="234"/>
      <c r="V38" s="234"/>
    </row>
    <row r="39" spans="2:22" x14ac:dyDescent="0.25">
      <c r="B39" s="231" t="s">
        <v>44</v>
      </c>
      <c r="C39" s="232">
        <v>6917</v>
      </c>
      <c r="D39" s="233">
        <v>0.37743158813739669</v>
      </c>
      <c r="E39" s="248">
        <v>0.15097263525495869</v>
      </c>
      <c r="F39" s="248">
        <v>0.53549074275030473</v>
      </c>
      <c r="G39" s="248">
        <v>0.24097083423763713</v>
      </c>
      <c r="H39" s="248">
        <v>0.46110996410893623</v>
      </c>
      <c r="I39" s="248">
        <v>5.8791520423889368E-2</v>
      </c>
      <c r="J39" s="248">
        <v>2.2185985609532684</v>
      </c>
      <c r="K39" s="248">
        <v>3.7226167214054446</v>
      </c>
      <c r="L39" s="248">
        <v>8.3758876231622495E-2</v>
      </c>
      <c r="M39" s="248">
        <v>0.53449386614810768</v>
      </c>
      <c r="N39" s="249">
        <v>1.8839064376916757</v>
      </c>
      <c r="O39" s="249">
        <v>-3.0552378981412165E-3</v>
      </c>
      <c r="P39" s="248">
        <v>0.53449386614810768</v>
      </c>
      <c r="Q39" s="248">
        <v>0.5344938661481079</v>
      </c>
      <c r="T39" s="234"/>
      <c r="V39" s="234"/>
    </row>
    <row r="40" spans="2:22" x14ac:dyDescent="0.25">
      <c r="B40" s="231" t="s">
        <v>45</v>
      </c>
      <c r="C40" s="232">
        <v>26300</v>
      </c>
      <c r="D40" s="233">
        <v>1.4350803481297576</v>
      </c>
      <c r="E40" s="248">
        <v>0.57403213925190311</v>
      </c>
      <c r="F40" s="248">
        <v>1.4490874687759538</v>
      </c>
      <c r="G40" s="248">
        <v>0.65208936094917924</v>
      </c>
      <c r="H40" s="248">
        <v>1.4424958825895087</v>
      </c>
      <c r="I40" s="248">
        <v>0.18391822503016236</v>
      </c>
      <c r="J40" s="248">
        <v>0.7091998772133894</v>
      </c>
      <c r="K40" s="248">
        <v>1.189976126460158</v>
      </c>
      <c r="L40" s="248">
        <v>2.6774462845353553E-2</v>
      </c>
      <c r="M40" s="248">
        <v>1.4368141880765981</v>
      </c>
      <c r="N40" s="249">
        <v>1.8839064376916757</v>
      </c>
      <c r="O40" s="249">
        <v>-3.0552378981412165E-3</v>
      </c>
      <c r="P40" s="248">
        <v>1.4368141880765981</v>
      </c>
      <c r="Q40" s="248">
        <v>1.4368141880765986</v>
      </c>
      <c r="T40" s="234"/>
      <c r="V40" s="234"/>
    </row>
    <row r="41" spans="2:22" x14ac:dyDescent="0.25">
      <c r="B41" s="231" t="s">
        <v>46</v>
      </c>
      <c r="C41" s="232">
        <v>11378</v>
      </c>
      <c r="D41" s="233">
        <v>0.62084958939240997</v>
      </c>
      <c r="E41" s="248">
        <v>0.248339835756964</v>
      </c>
      <c r="F41" s="248">
        <v>0.7164002368020741</v>
      </c>
      <c r="G41" s="248">
        <v>0.32238010656093335</v>
      </c>
      <c r="H41" s="248">
        <v>0.67143522625634988</v>
      </c>
      <c r="I41" s="248">
        <v>8.5607991347684612E-2</v>
      </c>
      <c r="J41" s="248">
        <v>1.5236285836792205</v>
      </c>
      <c r="K41" s="248">
        <v>2.5565171377279325</v>
      </c>
      <c r="L41" s="248">
        <v>5.7521635598878483E-2</v>
      </c>
      <c r="M41" s="248">
        <v>0.71384956926446042</v>
      </c>
      <c r="N41" s="249">
        <v>1.8839064376916757</v>
      </c>
      <c r="O41" s="249">
        <v>-3.0552378981412165E-3</v>
      </c>
      <c r="P41" s="248">
        <v>0.71384956926446042</v>
      </c>
      <c r="Q41" s="248">
        <v>0.71384956926446064</v>
      </c>
      <c r="T41" s="234"/>
      <c r="V41" s="234"/>
    </row>
    <row r="42" spans="2:22" x14ac:dyDescent="0.25">
      <c r="B42" s="231" t="s">
        <v>47</v>
      </c>
      <c r="C42" s="232">
        <v>21143</v>
      </c>
      <c r="D42" s="233">
        <v>1.1536845551523749</v>
      </c>
      <c r="E42" s="248">
        <v>0.46147382206095</v>
      </c>
      <c r="F42" s="248">
        <v>1.2066071502561109</v>
      </c>
      <c r="G42" s="248">
        <v>0.54297321761524986</v>
      </c>
      <c r="H42" s="248">
        <v>1.1817023996190588</v>
      </c>
      <c r="I42" s="248">
        <v>0.15066705595142998</v>
      </c>
      <c r="J42" s="248">
        <v>0.86571534689536545</v>
      </c>
      <c r="K42" s="248">
        <v>1.4525955632754439</v>
      </c>
      <c r="L42" s="248">
        <v>3.2683400173697488E-2</v>
      </c>
      <c r="M42" s="248">
        <v>1.1877974958013275</v>
      </c>
      <c r="N42" s="249">
        <v>1.8839064376916757</v>
      </c>
      <c r="O42" s="249">
        <v>-3.0552378981412165E-3</v>
      </c>
      <c r="P42" s="248">
        <v>1.1877974958013275</v>
      </c>
      <c r="Q42" s="248">
        <v>1.187797495801328</v>
      </c>
      <c r="T42" s="234"/>
      <c r="V42" s="234"/>
    </row>
    <row r="43" spans="2:22" x14ac:dyDescent="0.25">
      <c r="B43" s="231" t="s">
        <v>48</v>
      </c>
      <c r="C43" s="232">
        <v>9320</v>
      </c>
      <c r="D43" s="233">
        <v>0.50855318800643878</v>
      </c>
      <c r="E43" s="248">
        <v>0.20342127520257552</v>
      </c>
      <c r="F43" s="248">
        <v>0.63168585391366394</v>
      </c>
      <c r="G43" s="248">
        <v>0.28425863426114878</v>
      </c>
      <c r="H43" s="248">
        <v>0.57374106995732266</v>
      </c>
      <c r="I43" s="248">
        <v>7.315198641955864E-2</v>
      </c>
      <c r="J43" s="248">
        <v>1.7830654913537838</v>
      </c>
      <c r="K43" s="248">
        <v>2.9918298561514409</v>
      </c>
      <c r="L43" s="248">
        <v>6.7316171763407415E-2</v>
      </c>
      <c r="M43" s="248">
        <v>0.6281480676466904</v>
      </c>
      <c r="N43" s="249">
        <v>1.8839064376916757</v>
      </c>
      <c r="O43" s="249">
        <v>-3.0552378981412165E-3</v>
      </c>
      <c r="P43" s="248">
        <v>0.6281480676466904</v>
      </c>
      <c r="Q43" s="248">
        <v>0.62814806764669062</v>
      </c>
      <c r="T43" s="234"/>
      <c r="V43" s="234"/>
    </row>
    <row r="44" spans="2:22" x14ac:dyDescent="0.25">
      <c r="B44" s="231" t="s">
        <v>49</v>
      </c>
      <c r="C44" s="232">
        <v>23476</v>
      </c>
      <c r="D44" s="233">
        <v>1.2809865495320985</v>
      </c>
      <c r="E44" s="248">
        <v>0.5123946198128394</v>
      </c>
      <c r="F44" s="248">
        <v>1.2786059673544641</v>
      </c>
      <c r="G44" s="248">
        <v>0.5753726853095088</v>
      </c>
      <c r="H44" s="248">
        <v>1.2797262413204096</v>
      </c>
      <c r="I44" s="248">
        <v>0.16316509576835223</v>
      </c>
      <c r="J44" s="248">
        <v>0.79940370821634399</v>
      </c>
      <c r="K44" s="248">
        <v>1.3413303622089403</v>
      </c>
      <c r="L44" s="248">
        <v>3.0179933149701157E-2</v>
      </c>
      <c r="M44" s="248">
        <v>1.2811123340404016</v>
      </c>
      <c r="N44" s="249">
        <v>1.8839064376916757</v>
      </c>
      <c r="O44" s="249">
        <v>-3.0552378981412165E-3</v>
      </c>
      <c r="P44" s="248">
        <v>1.2811123340404016</v>
      </c>
      <c r="Q44" s="248">
        <v>1.281112334040402</v>
      </c>
      <c r="T44" s="234"/>
      <c r="V44" s="234"/>
    </row>
    <row r="45" spans="2:22" x14ac:dyDescent="0.25">
      <c r="B45" s="231" t="s">
        <v>50</v>
      </c>
      <c r="C45" s="232">
        <v>27981</v>
      </c>
      <c r="D45" s="233">
        <v>1.5268054456661118</v>
      </c>
      <c r="E45" s="248">
        <v>0.6107221782664447</v>
      </c>
      <c r="F45" s="248">
        <v>1.5176969770526016</v>
      </c>
      <c r="G45" s="248">
        <v>0.6829636396736708</v>
      </c>
      <c r="H45" s="248">
        <v>1.5219833152236655</v>
      </c>
      <c r="I45" s="248">
        <v>0.19405287269101734</v>
      </c>
      <c r="J45" s="248">
        <v>0.67216104971752599</v>
      </c>
      <c r="K45" s="248">
        <v>1.1278281736921236</v>
      </c>
      <c r="L45" s="248">
        <v>2.5376133908072782E-2</v>
      </c>
      <c r="M45" s="248">
        <v>1.5131148245392056</v>
      </c>
      <c r="N45" s="249">
        <v>1.8839064376916757</v>
      </c>
      <c r="O45" s="249">
        <v>-3.0552378981412165E-3</v>
      </c>
      <c r="P45" s="248">
        <v>1.5131148245392056</v>
      </c>
      <c r="Q45" s="248">
        <v>1.5131148245392061</v>
      </c>
      <c r="T45" s="234"/>
      <c r="V45" s="234"/>
    </row>
    <row r="46" spans="2:22" x14ac:dyDescent="0.25">
      <c r="B46" s="235" t="s">
        <v>51</v>
      </c>
      <c r="C46" s="232">
        <v>1832650</v>
      </c>
      <c r="D46" s="236">
        <v>100</v>
      </c>
      <c r="E46" s="250">
        <v>40.000000000000014</v>
      </c>
      <c r="F46" s="250">
        <v>100.00000000000001</v>
      </c>
      <c r="G46" s="250">
        <v>44.999999999999993</v>
      </c>
      <c r="H46" s="250">
        <v>99.999999999999986</v>
      </c>
      <c r="I46" s="250">
        <v>12.749999999999995</v>
      </c>
      <c r="J46" s="250">
        <v>59.597823976776588</v>
      </c>
      <c r="K46" s="250">
        <v>99.999999999999986</v>
      </c>
      <c r="L46" s="250">
        <v>2.2499999999999996</v>
      </c>
      <c r="M46" s="250">
        <v>99.999999999999972</v>
      </c>
      <c r="N46" s="249">
        <v>100.00000000000003</v>
      </c>
      <c r="O46" s="247"/>
      <c r="P46" s="250">
        <v>99.999999999999972</v>
      </c>
      <c r="Q46" s="250">
        <v>100.00000000000001</v>
      </c>
      <c r="T46" s="234"/>
      <c r="V46" s="234"/>
    </row>
    <row r="47" spans="2:22" x14ac:dyDescent="0.25"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P47" s="200"/>
      <c r="Q47" s="200"/>
    </row>
    <row r="48" spans="2:22" x14ac:dyDescent="0.25">
      <c r="B48" s="237" t="s">
        <v>222</v>
      </c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P48" s="200"/>
      <c r="Q48" s="200"/>
    </row>
    <row r="49" spans="2:17" x14ac:dyDescent="0.25">
      <c r="B49" s="237" t="s">
        <v>259</v>
      </c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P49" s="200"/>
      <c r="Q49" s="200"/>
    </row>
    <row r="50" spans="2:17" x14ac:dyDescent="0.25">
      <c r="B50" s="237" t="s">
        <v>223</v>
      </c>
      <c r="C50" s="200"/>
      <c r="D50" s="200"/>
      <c r="E50" s="200"/>
      <c r="F50" s="200"/>
      <c r="G50" s="200"/>
      <c r="H50" s="200"/>
      <c r="I50" s="200"/>
      <c r="J50" s="200"/>
      <c r="K50" s="200"/>
      <c r="L50" s="200"/>
      <c r="M50" s="200"/>
      <c r="P50" s="200"/>
      <c r="Q50" s="200"/>
    </row>
    <row r="51" spans="2:17" x14ac:dyDescent="0.25">
      <c r="B51" s="237" t="s">
        <v>224</v>
      </c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P51" s="200"/>
      <c r="Q51" s="200"/>
    </row>
    <row r="52" spans="2:17" x14ac:dyDescent="0.25">
      <c r="B52" s="237" t="s">
        <v>225</v>
      </c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P52" s="200"/>
      <c r="Q52" s="200"/>
    </row>
    <row r="53" spans="2:17" x14ac:dyDescent="0.25">
      <c r="B53" s="237" t="s">
        <v>226</v>
      </c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P53" s="200"/>
      <c r="Q53" s="200"/>
    </row>
  </sheetData>
  <pageMargins left="0.19" right="0.17" top="0.32" bottom="0.28999999999999998" header="0.21" footer="0.17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S54"/>
  <sheetViews>
    <sheetView topLeftCell="A6" workbookViewId="0">
      <selection activeCell="M1" sqref="M1:S1048576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2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138" bestFit="1" customWidth="1"/>
    <col min="16" max="16" width="16.85546875" bestFit="1" customWidth="1"/>
    <col min="17" max="17" width="15.85546875" customWidth="1"/>
    <col min="19" max="19" width="13.7109375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33"/>
    </row>
    <row r="2" spans="1:19" ht="16.5" thickTop="1" x14ac:dyDescent="0.25">
      <c r="A2" s="290" t="s">
        <v>0</v>
      </c>
      <c r="B2" s="291"/>
      <c r="C2" s="291"/>
      <c r="D2" s="291"/>
      <c r="E2" s="291"/>
      <c r="F2" s="291"/>
      <c r="G2" s="291"/>
      <c r="H2" s="291"/>
      <c r="I2" s="291"/>
      <c r="J2" s="291"/>
      <c r="K2" s="292"/>
      <c r="L2" s="1"/>
    </row>
    <row r="3" spans="1:19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  <c r="L3" s="139"/>
    </row>
    <row r="4" spans="1:19" x14ac:dyDescent="0.25">
      <c r="A4" s="293" t="s">
        <v>2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  <c r="L4" s="139"/>
    </row>
    <row r="5" spans="1:19" ht="29.25" customHeight="1" thickBot="1" x14ac:dyDescent="0.3">
      <c r="A5" s="296" t="s">
        <v>262</v>
      </c>
      <c r="B5" s="297"/>
      <c r="C5" s="297"/>
      <c r="D5" s="297"/>
      <c r="E5" s="297"/>
      <c r="F5" s="297"/>
      <c r="G5" s="297"/>
      <c r="H5" s="297"/>
      <c r="I5" s="297"/>
      <c r="J5" s="297"/>
      <c r="K5" s="298"/>
      <c r="L5" s="139"/>
    </row>
    <row r="6" spans="1:19" ht="16.5" thickTop="1" thickBot="1" x14ac:dyDescent="0.3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</row>
    <row r="7" spans="1:19" ht="19.5" customHeight="1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19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141"/>
      <c r="L8" s="140"/>
    </row>
    <row r="9" spans="1:19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141"/>
      <c r="L9" s="140"/>
    </row>
    <row r="10" spans="1:19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141"/>
      <c r="L10" s="140"/>
    </row>
    <row r="11" spans="1:19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141"/>
      <c r="L11" s="140"/>
    </row>
    <row r="12" spans="1:19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  <c r="L12" s="140"/>
    </row>
    <row r="13" spans="1:19" ht="15.75" thickTop="1" x14ac:dyDescent="0.25">
      <c r="A13" s="143" t="s">
        <v>12</v>
      </c>
      <c r="B13" s="93">
        <v>1.7163124437290262</v>
      </c>
      <c r="C13" s="13">
        <v>16439660</v>
      </c>
      <c r="D13" s="12">
        <v>1.7239725359731111</v>
      </c>
      <c r="E13" s="13">
        <v>18577161</v>
      </c>
      <c r="F13" s="93">
        <v>1.7203678068780581</v>
      </c>
      <c r="G13" s="13">
        <v>5252523</v>
      </c>
      <c r="H13" s="95">
        <v>2.4832785952510178E-6</v>
      </c>
      <c r="I13" s="93">
        <v>0.99777248426063581</v>
      </c>
      <c r="J13" s="13">
        <v>537589</v>
      </c>
      <c r="K13" s="14">
        <v>40806933</v>
      </c>
      <c r="L13" s="15"/>
      <c r="M13" s="169"/>
      <c r="P13" s="138"/>
      <c r="Q13" s="204"/>
      <c r="S13" s="152"/>
    </row>
    <row r="14" spans="1:19" x14ac:dyDescent="0.25">
      <c r="A14" s="144" t="s">
        <v>13</v>
      </c>
      <c r="B14" s="93">
        <v>0.23577879027637574</v>
      </c>
      <c r="C14" s="13">
        <v>2258402</v>
      </c>
      <c r="D14" s="12">
        <v>0.45793019420420467</v>
      </c>
      <c r="E14" s="13">
        <v>4934558</v>
      </c>
      <c r="F14" s="93">
        <v>0.35338835641766564</v>
      </c>
      <c r="G14" s="13">
        <v>1078944</v>
      </c>
      <c r="H14" s="95">
        <v>1.2089115154141054E-5</v>
      </c>
      <c r="I14" s="93">
        <v>4.8573633594425329</v>
      </c>
      <c r="J14" s="13">
        <v>2617096</v>
      </c>
      <c r="K14" s="14">
        <v>10889000</v>
      </c>
      <c r="L14" s="15"/>
      <c r="M14" s="169"/>
      <c r="P14" s="138"/>
      <c r="Q14" s="204"/>
      <c r="S14" s="152"/>
    </row>
    <row r="15" spans="1:19" x14ac:dyDescent="0.25">
      <c r="A15" s="144" t="s">
        <v>14</v>
      </c>
      <c r="B15" s="93">
        <v>0.22284669740539656</v>
      </c>
      <c r="C15" s="13">
        <v>2134532</v>
      </c>
      <c r="D15" s="12">
        <v>0.45153285031630813</v>
      </c>
      <c r="E15" s="13">
        <v>4865622</v>
      </c>
      <c r="F15" s="93">
        <v>0.34391584503883621</v>
      </c>
      <c r="G15" s="13">
        <v>1050023</v>
      </c>
      <c r="H15" s="95">
        <v>1.2422087116842275E-5</v>
      </c>
      <c r="I15" s="93">
        <v>4.9911503066859435</v>
      </c>
      <c r="J15" s="13">
        <v>2689179</v>
      </c>
      <c r="K15" s="14">
        <v>10739356</v>
      </c>
      <c r="L15" s="15"/>
      <c r="M15" s="169"/>
      <c r="P15" s="138"/>
      <c r="Q15" s="204"/>
      <c r="S15" s="152"/>
    </row>
    <row r="16" spans="1:19" x14ac:dyDescent="0.25">
      <c r="A16" s="144" t="s">
        <v>15</v>
      </c>
      <c r="B16" s="93">
        <v>1.907347283987668</v>
      </c>
      <c r="C16" s="13">
        <v>18269483</v>
      </c>
      <c r="D16" s="12">
        <v>1.8905427309768625</v>
      </c>
      <c r="E16" s="13">
        <v>20372086</v>
      </c>
      <c r="F16" s="93">
        <v>1.8984507849772303</v>
      </c>
      <c r="G16" s="13">
        <v>5796235</v>
      </c>
      <c r="H16" s="95">
        <v>2.2503362227350389E-6</v>
      </c>
      <c r="I16" s="93">
        <v>0.90417706965056444</v>
      </c>
      <c r="J16" s="13">
        <v>487161</v>
      </c>
      <c r="K16" s="14">
        <v>44924965</v>
      </c>
      <c r="L16" s="15"/>
      <c r="M16" s="169"/>
      <c r="P16" s="138"/>
      <c r="Q16" s="204"/>
      <c r="S16" s="152"/>
    </row>
    <row r="17" spans="1:19" x14ac:dyDescent="0.25">
      <c r="A17" s="144" t="s">
        <v>16</v>
      </c>
      <c r="B17" s="93">
        <v>37.579297738247888</v>
      </c>
      <c r="C17" s="13">
        <v>359952450</v>
      </c>
      <c r="D17" s="12">
        <v>35.703619832808052</v>
      </c>
      <c r="E17" s="13">
        <v>384734601</v>
      </c>
      <c r="F17" s="93">
        <v>36.586291735030969</v>
      </c>
      <c r="G17" s="13">
        <v>111703058</v>
      </c>
      <c r="H17" s="95">
        <v>1.1676921411057539E-7</v>
      </c>
      <c r="I17" s="93">
        <v>4.6917453833444638E-2</v>
      </c>
      <c r="J17" s="13">
        <v>25277</v>
      </c>
      <c r="K17" s="14">
        <v>856415386</v>
      </c>
      <c r="L17" s="15"/>
      <c r="M17" s="169"/>
      <c r="P17" s="138"/>
      <c r="Q17" s="204"/>
      <c r="S17" s="152"/>
    </row>
    <row r="18" spans="1:19" x14ac:dyDescent="0.25">
      <c r="A18" s="144" t="s">
        <v>17</v>
      </c>
      <c r="B18" s="93">
        <v>0.54773142716830814</v>
      </c>
      <c r="C18" s="13">
        <v>5246433</v>
      </c>
      <c r="D18" s="12">
        <v>0.66330089448404805</v>
      </c>
      <c r="E18" s="13">
        <v>7147589</v>
      </c>
      <c r="F18" s="93">
        <v>0.60891525380154887</v>
      </c>
      <c r="G18" s="13">
        <v>1859103</v>
      </c>
      <c r="H18" s="95">
        <v>7.0160052620039464E-6</v>
      </c>
      <c r="I18" s="93">
        <v>2.8190058953686385</v>
      </c>
      <c r="J18" s="13">
        <v>1518850</v>
      </c>
      <c r="K18" s="14">
        <v>15771975</v>
      </c>
      <c r="L18" s="15"/>
      <c r="M18" s="169"/>
      <c r="P18" s="138"/>
      <c r="Q18" s="204"/>
      <c r="S18" s="152"/>
    </row>
    <row r="19" spans="1:19" x14ac:dyDescent="0.25">
      <c r="A19" s="144" t="s">
        <v>18</v>
      </c>
      <c r="B19" s="93">
        <v>20.339399230622323</v>
      </c>
      <c r="C19" s="13">
        <v>194820474</v>
      </c>
      <c r="D19" s="12">
        <v>19.202954986434722</v>
      </c>
      <c r="E19" s="13">
        <v>206926952</v>
      </c>
      <c r="F19" s="93">
        <v>19.737752270159675</v>
      </c>
      <c r="G19" s="13">
        <v>60262114</v>
      </c>
      <c r="H19" s="95">
        <v>2.1644574698609036E-7</v>
      </c>
      <c r="I19" s="93">
        <v>8.6967129298728602E-2</v>
      </c>
      <c r="J19" s="13">
        <v>46857</v>
      </c>
      <c r="K19" s="14">
        <v>462056397</v>
      </c>
      <c r="L19" s="15"/>
      <c r="M19" s="169"/>
      <c r="P19" s="138"/>
      <c r="Q19" s="204"/>
      <c r="S19" s="152"/>
    </row>
    <row r="20" spans="1:19" x14ac:dyDescent="0.25">
      <c r="A20" s="144" t="s">
        <v>19</v>
      </c>
      <c r="B20" s="93">
        <v>2.0022917632935915</v>
      </c>
      <c r="C20" s="13">
        <v>19178906</v>
      </c>
      <c r="D20" s="12">
        <v>1.9562476559734157</v>
      </c>
      <c r="E20" s="13">
        <v>21080108</v>
      </c>
      <c r="F20" s="93">
        <v>1.9779154601799247</v>
      </c>
      <c r="G20" s="13">
        <v>6038852</v>
      </c>
      <c r="H20" s="95">
        <v>2.1599267663870299E-6</v>
      </c>
      <c r="I20" s="93">
        <v>0.86785087248786219</v>
      </c>
      <c r="J20" s="13">
        <v>467589</v>
      </c>
      <c r="K20" s="14">
        <v>46765455</v>
      </c>
      <c r="L20" s="15"/>
      <c r="M20" s="169"/>
      <c r="P20" s="138"/>
      <c r="Q20" s="204"/>
      <c r="S20" s="152"/>
    </row>
    <row r="21" spans="1:19" x14ac:dyDescent="0.25">
      <c r="A21" s="144" t="s">
        <v>20</v>
      </c>
      <c r="B21" s="93">
        <v>0.53850980820123862</v>
      </c>
      <c r="C21" s="13">
        <v>5158104</v>
      </c>
      <c r="D21" s="12">
        <v>0.65509224596202553</v>
      </c>
      <c r="E21" s="13">
        <v>7059134</v>
      </c>
      <c r="F21" s="93">
        <v>0.60022989934372606</v>
      </c>
      <c r="G21" s="13">
        <v>1832586</v>
      </c>
      <c r="H21" s="95">
        <v>7.1175268814755256E-6</v>
      </c>
      <c r="I21" s="93">
        <v>2.8597969200486872</v>
      </c>
      <c r="J21" s="13">
        <v>1540828</v>
      </c>
      <c r="K21" s="14">
        <v>15590652</v>
      </c>
      <c r="L21" s="15"/>
      <c r="M21" s="169"/>
      <c r="P21" s="138"/>
      <c r="Q21" s="204"/>
      <c r="S21" s="152"/>
    </row>
    <row r="22" spans="1:19" x14ac:dyDescent="0.25">
      <c r="A22" s="144" t="s">
        <v>21</v>
      </c>
      <c r="B22" s="93">
        <v>0.20969634136359916</v>
      </c>
      <c r="C22" s="13">
        <v>2008572</v>
      </c>
      <c r="D22" s="12">
        <v>0.44445585180882569</v>
      </c>
      <c r="E22" s="13">
        <v>4789362</v>
      </c>
      <c r="F22" s="93">
        <v>0.33398082615442981</v>
      </c>
      <c r="G22" s="13">
        <v>1019690</v>
      </c>
      <c r="H22" s="95">
        <v>1.2791610340942464E-5</v>
      </c>
      <c r="I22" s="93">
        <v>5.1396234204185474</v>
      </c>
      <c r="J22" s="13">
        <v>2769174</v>
      </c>
      <c r="K22" s="14">
        <v>10586798</v>
      </c>
      <c r="L22" s="15"/>
      <c r="M22" s="169"/>
      <c r="P22" s="138"/>
      <c r="Q22" s="204"/>
      <c r="S22" s="152"/>
    </row>
    <row r="23" spans="1:19" x14ac:dyDescent="0.25">
      <c r="A23" s="144" t="s">
        <v>22</v>
      </c>
      <c r="B23" s="93">
        <v>0.25907838376122011</v>
      </c>
      <c r="C23" s="13">
        <v>2481576</v>
      </c>
      <c r="D23" s="12">
        <v>0.46938058191682319</v>
      </c>
      <c r="E23" s="13">
        <v>5057945</v>
      </c>
      <c r="F23" s="93">
        <v>0.3704148131459753</v>
      </c>
      <c r="G23" s="13">
        <v>1130928</v>
      </c>
      <c r="H23" s="95">
        <v>1.1533428084289523E-5</v>
      </c>
      <c r="I23" s="93">
        <v>4.634090276342798</v>
      </c>
      <c r="J23" s="13">
        <v>2496798</v>
      </c>
      <c r="K23" s="14">
        <v>11167247</v>
      </c>
      <c r="L23" s="15"/>
      <c r="M23" s="169"/>
      <c r="P23" s="138"/>
      <c r="Q23" s="204"/>
      <c r="S23" s="152"/>
    </row>
    <row r="24" spans="1:19" x14ac:dyDescent="0.25">
      <c r="A24" s="144" t="s">
        <v>23</v>
      </c>
      <c r="B24" s="93">
        <v>8.9113033039587481</v>
      </c>
      <c r="C24" s="13">
        <v>85356716</v>
      </c>
      <c r="D24" s="12">
        <v>8.4571977308592015</v>
      </c>
      <c r="E24" s="13">
        <v>91132961</v>
      </c>
      <c r="F24" s="93">
        <v>8.6708944411917592</v>
      </c>
      <c r="G24" s="13">
        <v>26473452</v>
      </c>
      <c r="H24" s="95">
        <v>4.9270032686577279E-7</v>
      </c>
      <c r="I24" s="93">
        <v>0.19796523437725544</v>
      </c>
      <c r="J24" s="13">
        <v>106662</v>
      </c>
      <c r="K24" s="14">
        <v>203069791</v>
      </c>
      <c r="L24" s="15"/>
      <c r="M24" s="169"/>
      <c r="P24" s="138"/>
      <c r="Q24" s="204"/>
      <c r="S24" s="152"/>
    </row>
    <row r="25" spans="1:19" x14ac:dyDescent="0.25">
      <c r="A25" s="144" t="s">
        <v>24</v>
      </c>
      <c r="B25" s="93">
        <v>1.4695659291190353</v>
      </c>
      <c r="C25" s="13">
        <v>14076204</v>
      </c>
      <c r="D25" s="12">
        <v>1.4677237980540347</v>
      </c>
      <c r="E25" s="13">
        <v>15815879</v>
      </c>
      <c r="F25" s="93">
        <v>1.4685906888499927</v>
      </c>
      <c r="G25" s="13">
        <v>4483812</v>
      </c>
      <c r="H25" s="95">
        <v>2.9090151689141476E-6</v>
      </c>
      <c r="I25" s="93">
        <v>1.1688319213921887</v>
      </c>
      <c r="J25" s="13">
        <v>629754</v>
      </c>
      <c r="K25" s="14">
        <v>35005649</v>
      </c>
      <c r="L25" s="15"/>
      <c r="M25" s="169"/>
      <c r="P25" s="138"/>
      <c r="Q25" s="204"/>
      <c r="S25" s="152"/>
    </row>
    <row r="26" spans="1:19" x14ac:dyDescent="0.25">
      <c r="A26" s="144" t="s">
        <v>25</v>
      </c>
      <c r="B26" s="93">
        <v>2.6509699069653236</v>
      </c>
      <c r="C26" s="13">
        <v>25392255</v>
      </c>
      <c r="D26" s="12">
        <v>2.4501439532876788</v>
      </c>
      <c r="E26" s="13">
        <v>26402229</v>
      </c>
      <c r="F26" s="93">
        <v>2.5446502652956613</v>
      </c>
      <c r="G26" s="13">
        <v>7769173</v>
      </c>
      <c r="H26" s="95">
        <v>1.6788760972147831E-6</v>
      </c>
      <c r="I26" s="93">
        <v>0.67456642902946884</v>
      </c>
      <c r="J26" s="13">
        <v>363449</v>
      </c>
      <c r="K26" s="14">
        <v>59927106</v>
      </c>
      <c r="L26" s="15"/>
      <c r="M26" s="169"/>
      <c r="P26" s="138"/>
      <c r="Q26" s="204"/>
      <c r="S26" s="152"/>
    </row>
    <row r="27" spans="1:19" x14ac:dyDescent="0.25">
      <c r="A27" s="144" t="s">
        <v>26</v>
      </c>
      <c r="B27" s="93">
        <v>0.70357133113251302</v>
      </c>
      <c r="C27" s="13">
        <v>6739142</v>
      </c>
      <c r="D27" s="12">
        <v>0.78801692690109326</v>
      </c>
      <c r="E27" s="13">
        <v>8491503</v>
      </c>
      <c r="F27" s="93">
        <v>0.74827784441049816</v>
      </c>
      <c r="G27" s="13">
        <v>2284597</v>
      </c>
      <c r="H27" s="95">
        <v>5.7093130657286948E-6</v>
      </c>
      <c r="I27" s="93">
        <v>2.2939816305379122</v>
      </c>
      <c r="J27" s="13">
        <v>1235973</v>
      </c>
      <c r="K27" s="14">
        <v>18751215</v>
      </c>
      <c r="L27" s="15"/>
      <c r="M27" s="169"/>
      <c r="P27" s="138"/>
      <c r="Q27" s="204"/>
      <c r="S27" s="152"/>
    </row>
    <row r="28" spans="1:19" x14ac:dyDescent="0.25">
      <c r="A28" s="144" t="s">
        <v>27</v>
      </c>
      <c r="B28" s="93">
        <v>1.04002400894879</v>
      </c>
      <c r="C28" s="13">
        <v>9961846</v>
      </c>
      <c r="D28" s="12">
        <v>1.0878102680900161</v>
      </c>
      <c r="E28" s="13">
        <v>11722012</v>
      </c>
      <c r="F28" s="93">
        <v>1.0653226125842561</v>
      </c>
      <c r="G28" s="13">
        <v>3252579</v>
      </c>
      <c r="H28" s="95">
        <v>4.010196003542928E-6</v>
      </c>
      <c r="I28" s="93">
        <v>1.6112824539618924</v>
      </c>
      <c r="J28" s="13">
        <v>868142</v>
      </c>
      <c r="K28" s="14">
        <v>25804579</v>
      </c>
      <c r="L28" s="15"/>
      <c r="M28" s="169"/>
      <c r="P28" s="138"/>
      <c r="Q28" s="204"/>
      <c r="S28" s="152"/>
    </row>
    <row r="29" spans="1:19" x14ac:dyDescent="0.25">
      <c r="A29" s="144" t="s">
        <v>28</v>
      </c>
      <c r="B29" s="93">
        <v>0.43669003901454179</v>
      </c>
      <c r="C29" s="13">
        <v>4182826</v>
      </c>
      <c r="D29" s="12">
        <v>0.59255053750464026</v>
      </c>
      <c r="E29" s="13">
        <v>6385198</v>
      </c>
      <c r="F29" s="93">
        <v>0.51920442098141018</v>
      </c>
      <c r="G29" s="13">
        <v>1585204</v>
      </c>
      <c r="H29" s="95">
        <v>8.2282665971542696E-6</v>
      </c>
      <c r="I29" s="93">
        <v>3.3060881769375285</v>
      </c>
      <c r="J29" s="13">
        <v>1781285</v>
      </c>
      <c r="K29" s="14">
        <v>13934513</v>
      </c>
      <c r="L29" s="15"/>
      <c r="M29" s="169"/>
      <c r="P29" s="138"/>
      <c r="Q29" s="204"/>
      <c r="S29" s="152"/>
    </row>
    <row r="30" spans="1:19" x14ac:dyDescent="0.25">
      <c r="A30" s="144" t="s">
        <v>29</v>
      </c>
      <c r="B30" s="93">
        <v>0.56661119144408367</v>
      </c>
      <c r="C30" s="13">
        <v>5427272</v>
      </c>
      <c r="D30" s="12">
        <v>0.68764802101497191</v>
      </c>
      <c r="E30" s="13">
        <v>7409949</v>
      </c>
      <c r="F30" s="93">
        <v>0.63068951171149867</v>
      </c>
      <c r="G30" s="13">
        <v>1925583</v>
      </c>
      <c r="H30" s="95">
        <v>6.7737809158747891E-6</v>
      </c>
      <c r="I30" s="93">
        <v>2.7216810168600851</v>
      </c>
      <c r="J30" s="13">
        <v>1466413</v>
      </c>
      <c r="K30" s="14">
        <v>16229217</v>
      </c>
      <c r="L30" s="15"/>
      <c r="M30" s="169"/>
      <c r="P30" s="138"/>
      <c r="Q30" s="204"/>
      <c r="S30" s="152"/>
    </row>
    <row r="31" spans="1:19" x14ac:dyDescent="0.25">
      <c r="A31" s="144" t="s">
        <v>30</v>
      </c>
      <c r="B31" s="93">
        <v>0.26868196327722155</v>
      </c>
      <c r="C31" s="13">
        <v>2573564</v>
      </c>
      <c r="D31" s="12">
        <v>0.47566368732082442</v>
      </c>
      <c r="E31" s="13">
        <v>5125651</v>
      </c>
      <c r="F31" s="93">
        <v>0.3782605401053582</v>
      </c>
      <c r="G31" s="13">
        <v>1154882</v>
      </c>
      <c r="H31" s="95">
        <v>1.1294206512533125E-5</v>
      </c>
      <c r="I31" s="93">
        <v>4.5379719018693976</v>
      </c>
      <c r="J31" s="13">
        <v>2445011</v>
      </c>
      <c r="K31" s="14">
        <v>11299108</v>
      </c>
      <c r="L31" s="15"/>
      <c r="M31" s="169"/>
      <c r="P31" s="138"/>
      <c r="Q31" s="204"/>
      <c r="S31" s="152"/>
    </row>
    <row r="32" spans="1:19" x14ac:dyDescent="0.25">
      <c r="A32" s="144" t="s">
        <v>31</v>
      </c>
      <c r="B32" s="93">
        <v>0.69058467246882926</v>
      </c>
      <c r="C32" s="13">
        <v>6614750</v>
      </c>
      <c r="D32" s="12">
        <v>0.77276993058156462</v>
      </c>
      <c r="E32" s="13">
        <v>8327204</v>
      </c>
      <c r="F32" s="93">
        <v>0.73409452655490426</v>
      </c>
      <c r="G32" s="13">
        <v>2241293</v>
      </c>
      <c r="H32" s="95">
        <v>5.8196218677412952E-6</v>
      </c>
      <c r="I32" s="93">
        <v>2.3383033138280633</v>
      </c>
      <c r="J32" s="13">
        <v>1259853</v>
      </c>
      <c r="K32" s="14">
        <v>18443100</v>
      </c>
      <c r="L32" s="15"/>
      <c r="M32" s="169"/>
      <c r="P32" s="138"/>
      <c r="Q32" s="204"/>
      <c r="S32" s="152"/>
    </row>
    <row r="33" spans="1:19" x14ac:dyDescent="0.25">
      <c r="A33" s="144" t="s">
        <v>32</v>
      </c>
      <c r="B33" s="93">
        <v>0.60666248328922601</v>
      </c>
      <c r="C33" s="13">
        <v>5810903</v>
      </c>
      <c r="D33" s="12">
        <v>0.70609069292703741</v>
      </c>
      <c r="E33" s="13">
        <v>7608683</v>
      </c>
      <c r="F33" s="93">
        <v>0.65930096098762059</v>
      </c>
      <c r="G33" s="13">
        <v>2012938</v>
      </c>
      <c r="H33" s="95">
        <v>6.4798214472240578E-6</v>
      </c>
      <c r="I33" s="93">
        <v>2.6035691506085543</v>
      </c>
      <c r="J33" s="13">
        <v>1402775</v>
      </c>
      <c r="K33" s="14">
        <v>16835299</v>
      </c>
      <c r="L33" s="15"/>
      <c r="M33" s="169"/>
      <c r="P33" s="138"/>
      <c r="Q33" s="204"/>
      <c r="S33" s="152"/>
    </row>
    <row r="34" spans="1:19" x14ac:dyDescent="0.25">
      <c r="A34" s="144" t="s">
        <v>33</v>
      </c>
      <c r="B34" s="93">
        <v>1.3981393064687746</v>
      </c>
      <c r="C34" s="13">
        <v>13392046</v>
      </c>
      <c r="D34" s="12">
        <v>1.4040056253757049</v>
      </c>
      <c r="E34" s="13">
        <v>15129266</v>
      </c>
      <c r="F34" s="93">
        <v>1.4012450466227317</v>
      </c>
      <c r="G34" s="13">
        <v>4278197</v>
      </c>
      <c r="H34" s="95">
        <v>3.0488261272447704E-6</v>
      </c>
      <c r="I34" s="93">
        <v>1.2250074658869474</v>
      </c>
      <c r="J34" s="13">
        <v>660021</v>
      </c>
      <c r="K34" s="14">
        <v>33459530</v>
      </c>
      <c r="L34" s="15"/>
      <c r="M34" s="169"/>
      <c r="P34" s="138"/>
      <c r="Q34" s="204"/>
      <c r="S34" s="152"/>
    </row>
    <row r="35" spans="1:19" x14ac:dyDescent="0.25">
      <c r="A35" s="144" t="s">
        <v>34</v>
      </c>
      <c r="B35" s="93">
        <v>2.7975336261697543</v>
      </c>
      <c r="C35" s="13">
        <v>26796112</v>
      </c>
      <c r="D35" s="12">
        <v>2.7206875444311276</v>
      </c>
      <c r="E35" s="13">
        <v>29317549</v>
      </c>
      <c r="F35" s="93">
        <v>2.7568503694401283</v>
      </c>
      <c r="G35" s="13">
        <v>8417049</v>
      </c>
      <c r="H35" s="95">
        <v>1.5496497714034138E-6</v>
      </c>
      <c r="I35" s="93">
        <v>0.62264375213640333</v>
      </c>
      <c r="J35" s="13">
        <v>335474</v>
      </c>
      <c r="K35" s="14">
        <v>64866184</v>
      </c>
      <c r="L35" s="15"/>
      <c r="M35" s="169"/>
      <c r="P35" s="138"/>
      <c r="Q35" s="204"/>
      <c r="S35" s="152"/>
    </row>
    <row r="36" spans="1:19" x14ac:dyDescent="0.25">
      <c r="A36" s="144" t="s">
        <v>35</v>
      </c>
      <c r="B36" s="93">
        <v>0.69942433088696687</v>
      </c>
      <c r="C36" s="13">
        <v>6699420</v>
      </c>
      <c r="D36" s="12">
        <v>0.79169388607126367</v>
      </c>
      <c r="E36" s="13">
        <v>8531125</v>
      </c>
      <c r="F36" s="93">
        <v>0.74827293143508311</v>
      </c>
      <c r="G36" s="13">
        <v>2284582</v>
      </c>
      <c r="H36" s="95">
        <v>5.7093505516688517E-6</v>
      </c>
      <c r="I36" s="93">
        <v>2.2939966922549937</v>
      </c>
      <c r="J36" s="13">
        <v>1235981</v>
      </c>
      <c r="K36" s="14">
        <v>18751108</v>
      </c>
      <c r="L36" s="15"/>
      <c r="M36" s="169"/>
      <c r="P36" s="138"/>
      <c r="Q36" s="204"/>
      <c r="S36" s="152"/>
    </row>
    <row r="37" spans="1:19" x14ac:dyDescent="0.25">
      <c r="A37" s="144" t="s">
        <v>36</v>
      </c>
      <c r="B37" s="93">
        <v>0.15480315390281832</v>
      </c>
      <c r="C37" s="13">
        <v>1482778</v>
      </c>
      <c r="D37" s="12">
        <v>0.42282183720236582</v>
      </c>
      <c r="E37" s="13">
        <v>4556238</v>
      </c>
      <c r="F37" s="93">
        <v>0.29669537139369401</v>
      </c>
      <c r="G37" s="13">
        <v>905852</v>
      </c>
      <c r="H37" s="95">
        <v>1.4399121768765078E-5</v>
      </c>
      <c r="I37" s="93">
        <v>5.7855157797709218</v>
      </c>
      <c r="J37" s="13">
        <v>3117174</v>
      </c>
      <c r="K37" s="14">
        <v>10062042</v>
      </c>
      <c r="L37" s="15"/>
      <c r="M37" s="169"/>
      <c r="P37" s="138"/>
      <c r="Q37" s="204"/>
      <c r="S37" s="152"/>
    </row>
    <row r="38" spans="1:19" x14ac:dyDescent="0.25">
      <c r="A38" s="144" t="s">
        <v>37</v>
      </c>
      <c r="B38" s="93">
        <v>0.94578888494802615</v>
      </c>
      <c r="C38" s="13">
        <v>9059217</v>
      </c>
      <c r="D38" s="12">
        <v>1.0238539713625459</v>
      </c>
      <c r="E38" s="13">
        <v>11032832</v>
      </c>
      <c r="F38" s="93">
        <v>0.98711742775897571</v>
      </c>
      <c r="G38" s="13">
        <v>3013807</v>
      </c>
      <c r="H38" s="95">
        <v>4.3279071764318101E-6</v>
      </c>
      <c r="I38" s="93">
        <v>1.7389376702783108</v>
      </c>
      <c r="J38" s="13">
        <v>936921</v>
      </c>
      <c r="K38" s="14">
        <v>24042777</v>
      </c>
      <c r="L38" s="15"/>
      <c r="M38" s="169"/>
      <c r="P38" s="138"/>
      <c r="Q38" s="204"/>
      <c r="S38" s="152"/>
    </row>
    <row r="39" spans="1:19" x14ac:dyDescent="0.25">
      <c r="A39" s="144" t="s">
        <v>38</v>
      </c>
      <c r="B39" s="93">
        <v>0.28652497749161049</v>
      </c>
      <c r="C39" s="13">
        <v>2744473</v>
      </c>
      <c r="D39" s="12">
        <v>0.48508931002830202</v>
      </c>
      <c r="E39" s="13">
        <v>5227219</v>
      </c>
      <c r="F39" s="93">
        <v>0.39164726812714845</v>
      </c>
      <c r="G39" s="13">
        <v>1195754</v>
      </c>
      <c r="H39" s="95">
        <v>1.0908163516861729E-5</v>
      </c>
      <c r="I39" s="93">
        <v>4.3828612028285878</v>
      </c>
      <c r="J39" s="13">
        <v>2361439</v>
      </c>
      <c r="K39" s="14">
        <v>11528885</v>
      </c>
      <c r="L39" s="15"/>
      <c r="M39" s="169"/>
      <c r="P39" s="138"/>
      <c r="Q39" s="204"/>
      <c r="S39" s="152"/>
    </row>
    <row r="40" spans="1:19" x14ac:dyDescent="0.25">
      <c r="A40" s="144" t="s">
        <v>39</v>
      </c>
      <c r="B40" s="93">
        <v>0.65549886775980137</v>
      </c>
      <c r="C40" s="13">
        <v>6278681</v>
      </c>
      <c r="D40" s="12">
        <v>0.75494528555431806</v>
      </c>
      <c r="E40" s="13">
        <v>8135130</v>
      </c>
      <c r="F40" s="93">
        <v>0.70814699080835553</v>
      </c>
      <c r="G40" s="13">
        <v>2162072</v>
      </c>
      <c r="H40" s="95">
        <v>6.032861115151452E-6</v>
      </c>
      <c r="I40" s="93">
        <v>2.4239820830314818</v>
      </c>
      <c r="J40" s="13">
        <v>1306016</v>
      </c>
      <c r="K40" s="14">
        <v>17881899</v>
      </c>
      <c r="L40" s="15"/>
      <c r="M40" s="169"/>
      <c r="P40" s="138"/>
      <c r="Q40" s="204"/>
      <c r="S40" s="152"/>
    </row>
    <row r="41" spans="1:19" x14ac:dyDescent="0.25">
      <c r="A41" s="144" t="s">
        <v>40</v>
      </c>
      <c r="B41" s="93">
        <v>0.11475186205767605</v>
      </c>
      <c r="C41" s="13">
        <v>1099148</v>
      </c>
      <c r="D41" s="12">
        <v>0.40929023597824898</v>
      </c>
      <c r="E41" s="13">
        <v>4410424</v>
      </c>
      <c r="F41" s="93">
        <v>0.27068391783699491</v>
      </c>
      <c r="G41" s="13">
        <v>826436</v>
      </c>
      <c r="H41" s="95">
        <v>1.5782808355039954E-5</v>
      </c>
      <c r="I41" s="93">
        <v>6.3414761159433706</v>
      </c>
      <c r="J41" s="13">
        <v>3416720</v>
      </c>
      <c r="K41" s="14">
        <v>9752728</v>
      </c>
      <c r="L41" s="15"/>
      <c r="M41" s="169"/>
      <c r="P41" s="138"/>
      <c r="Q41" s="204"/>
      <c r="S41" s="152"/>
    </row>
    <row r="42" spans="1:19" x14ac:dyDescent="0.25">
      <c r="A42" s="144" t="s">
        <v>41</v>
      </c>
      <c r="B42" s="93">
        <v>8.910593948653589E-2</v>
      </c>
      <c r="C42" s="13">
        <v>853499</v>
      </c>
      <c r="D42" s="12">
        <v>0.4026545599435879</v>
      </c>
      <c r="E42" s="13">
        <v>4338920</v>
      </c>
      <c r="F42" s="93">
        <v>0.25510226891875654</v>
      </c>
      <c r="G42" s="13">
        <v>778863</v>
      </c>
      <c r="H42" s="95">
        <v>1.6746822541625064E-5</v>
      </c>
      <c r="I42" s="93">
        <v>6.7288135784620673</v>
      </c>
      <c r="J42" s="13">
        <v>3625413</v>
      </c>
      <c r="K42" s="14">
        <v>9596695</v>
      </c>
      <c r="L42" s="15"/>
      <c r="M42" s="169"/>
      <c r="P42" s="138"/>
      <c r="Q42" s="204"/>
      <c r="S42" s="152"/>
    </row>
    <row r="43" spans="1:19" x14ac:dyDescent="0.25">
      <c r="A43" s="144" t="s">
        <v>42</v>
      </c>
      <c r="B43" s="93">
        <v>0.36706408752353148</v>
      </c>
      <c r="C43" s="13">
        <v>3515915</v>
      </c>
      <c r="D43" s="12">
        <v>0.53462007760604013</v>
      </c>
      <c r="E43" s="13">
        <v>5760952</v>
      </c>
      <c r="F43" s="93">
        <v>0.45577019500112337</v>
      </c>
      <c r="G43" s="13">
        <v>1391530</v>
      </c>
      <c r="H43" s="95">
        <v>9.3734794458811387E-6</v>
      </c>
      <c r="I43" s="93">
        <v>3.76623061575475</v>
      </c>
      <c r="J43" s="13">
        <v>2029205</v>
      </c>
      <c r="K43" s="14">
        <v>12697602</v>
      </c>
      <c r="L43" s="15"/>
      <c r="M43" s="169"/>
      <c r="P43" s="138"/>
      <c r="Q43" s="204"/>
      <c r="S43" s="152"/>
    </row>
    <row r="44" spans="1:19" x14ac:dyDescent="0.25">
      <c r="A44" s="144" t="s">
        <v>43</v>
      </c>
      <c r="B44" s="93">
        <v>2.6850189616129647</v>
      </c>
      <c r="C44" s="13">
        <v>25718393</v>
      </c>
      <c r="D44" s="12">
        <v>2.6101175644007255</v>
      </c>
      <c r="E44" s="13">
        <v>28126071</v>
      </c>
      <c r="F44" s="93">
        <v>2.6453652787100395</v>
      </c>
      <c r="G44" s="13">
        <v>8076670</v>
      </c>
      <c r="H44" s="95">
        <v>1.614957503846748E-6</v>
      </c>
      <c r="I44" s="93">
        <v>0.64888416614634559</v>
      </c>
      <c r="J44" s="13">
        <v>349612</v>
      </c>
      <c r="K44" s="14">
        <v>62270746</v>
      </c>
      <c r="L44" s="15"/>
      <c r="M44" s="169"/>
      <c r="P44" s="138"/>
      <c r="Q44" s="204"/>
      <c r="S44" s="152"/>
    </row>
    <row r="45" spans="1:19" x14ac:dyDescent="0.25">
      <c r="A45" s="144" t="s">
        <v>44</v>
      </c>
      <c r="B45" s="93">
        <v>0.37743158813739669</v>
      </c>
      <c r="C45" s="13">
        <v>3615220</v>
      </c>
      <c r="D45" s="12">
        <v>0.53549071201109366</v>
      </c>
      <c r="E45" s="13">
        <v>5770334</v>
      </c>
      <c r="F45" s="93">
        <v>0.46110996059052839</v>
      </c>
      <c r="G45" s="13">
        <v>1407833</v>
      </c>
      <c r="H45" s="95">
        <v>9.2649323145737294E-6</v>
      </c>
      <c r="I45" s="93">
        <v>3.7226167654718703</v>
      </c>
      <c r="J45" s="13">
        <v>2005706</v>
      </c>
      <c r="K45" s="14">
        <v>12799093</v>
      </c>
      <c r="L45" s="15"/>
      <c r="M45" s="169"/>
      <c r="P45" s="138"/>
      <c r="Q45" s="204"/>
      <c r="S45" s="152"/>
    </row>
    <row r="46" spans="1:19" x14ac:dyDescent="0.25">
      <c r="A46" s="144" t="s">
        <v>45</v>
      </c>
      <c r="B46" s="93">
        <v>1.4350803481297576</v>
      </c>
      <c r="C46" s="13">
        <v>13745885</v>
      </c>
      <c r="D46" s="12">
        <v>1.4490873581162691</v>
      </c>
      <c r="E46" s="13">
        <v>15615057</v>
      </c>
      <c r="F46" s="93">
        <v>1.4424958621004993</v>
      </c>
      <c r="G46" s="13">
        <v>4404141</v>
      </c>
      <c r="H46" s="95">
        <v>2.9616393953481471E-6</v>
      </c>
      <c r="I46" s="93">
        <v>1.1899761479166548</v>
      </c>
      <c r="J46" s="13">
        <v>641146</v>
      </c>
      <c r="K46" s="14">
        <v>34406229</v>
      </c>
      <c r="L46" s="15"/>
      <c r="M46" s="169"/>
      <c r="P46" s="138"/>
      <c r="Q46" s="204"/>
      <c r="S46" s="152"/>
    </row>
    <row r="47" spans="1:19" x14ac:dyDescent="0.25">
      <c r="A47" s="144" t="s">
        <v>46</v>
      </c>
      <c r="B47" s="93">
        <v>0.62084958939240997</v>
      </c>
      <c r="C47" s="13">
        <v>5946794</v>
      </c>
      <c r="D47" s="12">
        <v>0.71640016498445525</v>
      </c>
      <c r="E47" s="13">
        <v>7719776</v>
      </c>
      <c r="F47" s="93">
        <v>0.67143522418684054</v>
      </c>
      <c r="G47" s="13">
        <v>2049985</v>
      </c>
      <c r="H47" s="95">
        <v>6.3627175293822342E-6</v>
      </c>
      <c r="I47" s="93">
        <v>2.5565172140094394</v>
      </c>
      <c r="J47" s="13">
        <v>1377424</v>
      </c>
      <c r="K47" s="14">
        <v>17093979</v>
      </c>
      <c r="L47" s="15"/>
      <c r="M47" s="169"/>
      <c r="P47" s="138"/>
      <c r="Q47" s="204"/>
      <c r="S47" s="152"/>
    </row>
    <row r="48" spans="1:19" x14ac:dyDescent="0.25">
      <c r="A48" s="144" t="s">
        <v>47</v>
      </c>
      <c r="B48" s="93">
        <v>1.1536845551523749</v>
      </c>
      <c r="C48" s="13">
        <v>11050541</v>
      </c>
      <c r="D48" s="12">
        <v>1.2066070954746067</v>
      </c>
      <c r="E48" s="13">
        <v>13002141</v>
      </c>
      <c r="F48" s="93">
        <v>1.1817023533311419</v>
      </c>
      <c r="G48" s="13">
        <v>3607902</v>
      </c>
      <c r="H48" s="95">
        <v>3.6152526642242987E-6</v>
      </c>
      <c r="I48" s="93">
        <v>1.4525956285820332</v>
      </c>
      <c r="J48" s="13">
        <v>782643</v>
      </c>
      <c r="K48" s="14">
        <v>28443227</v>
      </c>
      <c r="L48" s="15"/>
      <c r="M48" s="169"/>
      <c r="P48" s="138"/>
      <c r="Q48" s="204"/>
      <c r="S48" s="152"/>
    </row>
    <row r="49" spans="1:19" x14ac:dyDescent="0.25">
      <c r="A49" s="144" t="s">
        <v>48</v>
      </c>
      <c r="B49" s="93">
        <v>0.50855318800643878</v>
      </c>
      <c r="C49" s="13">
        <v>4871165</v>
      </c>
      <c r="D49" s="12">
        <v>0.63168571215656366</v>
      </c>
      <c r="E49" s="13">
        <v>6806911</v>
      </c>
      <c r="F49" s="93">
        <v>0.57374100283618801</v>
      </c>
      <c r="G49" s="13">
        <v>1751711</v>
      </c>
      <c r="H49" s="95">
        <v>7.446134477039732E-6</v>
      </c>
      <c r="I49" s="93">
        <v>2.9918302801396721</v>
      </c>
      <c r="J49" s="13">
        <v>1611966</v>
      </c>
      <c r="K49" s="14">
        <v>15041753</v>
      </c>
      <c r="L49" s="15"/>
      <c r="M49" s="169"/>
      <c r="P49" s="138"/>
      <c r="Q49" s="204"/>
      <c r="S49" s="152"/>
    </row>
    <row r="50" spans="1:19" x14ac:dyDescent="0.25">
      <c r="A50" s="144" t="s">
        <v>49</v>
      </c>
      <c r="B50" s="93">
        <v>1.2809865495320985</v>
      </c>
      <c r="C50" s="13">
        <v>12269901</v>
      </c>
      <c r="D50" s="12">
        <v>1.2786059963371204</v>
      </c>
      <c r="E50" s="13">
        <v>13777986</v>
      </c>
      <c r="F50" s="93">
        <v>1.2797262844619013</v>
      </c>
      <c r="G50" s="13">
        <v>3907183</v>
      </c>
      <c r="H50" s="95">
        <v>3.338333043454747E-6</v>
      </c>
      <c r="I50" s="93">
        <v>1.3413303124454765</v>
      </c>
      <c r="J50" s="13">
        <v>722694</v>
      </c>
      <c r="K50" s="14">
        <v>30677764</v>
      </c>
      <c r="L50" s="15"/>
      <c r="M50" s="169"/>
      <c r="P50" s="138"/>
      <c r="Q50" s="204"/>
      <c r="S50" s="152"/>
    </row>
    <row r="51" spans="1:19" ht="15.75" thickBot="1" x14ac:dyDescent="0.3">
      <c r="A51" s="145" t="s">
        <v>50</v>
      </c>
      <c r="B51" s="93">
        <v>1.5268054456661118</v>
      </c>
      <c r="C51" s="13">
        <v>14624471</v>
      </c>
      <c r="D51" s="12">
        <v>1.5176971555662377</v>
      </c>
      <c r="E51" s="13">
        <v>16354381</v>
      </c>
      <c r="F51" s="93">
        <v>1.5219833826388738</v>
      </c>
      <c r="G51" s="13">
        <v>4646828</v>
      </c>
      <c r="H51" s="95">
        <v>2.8069639653193988E-6</v>
      </c>
      <c r="I51" s="93">
        <v>1.1278281116999347</v>
      </c>
      <c r="J51" s="13">
        <v>607662</v>
      </c>
      <c r="K51" s="14">
        <v>36233342</v>
      </c>
      <c r="L51" s="15"/>
      <c r="M51" s="169"/>
      <c r="P51" s="138"/>
      <c r="Q51" s="204"/>
      <c r="S51" s="152"/>
    </row>
    <row r="52" spans="1:19" ht="16.5" thickTop="1" thickBot="1" x14ac:dyDescent="0.3">
      <c r="A52" s="24" t="s">
        <v>51</v>
      </c>
      <c r="B52" s="142">
        <v>100</v>
      </c>
      <c r="C52" s="206">
        <v>957847729</v>
      </c>
      <c r="D52" s="142">
        <v>99.999999999999986</v>
      </c>
      <c r="E52" s="206">
        <v>1077578699</v>
      </c>
      <c r="F52" s="142">
        <v>99.999999999999986</v>
      </c>
      <c r="G52" s="206">
        <v>305313964</v>
      </c>
      <c r="H52" s="142">
        <v>2.4888224865122073E-4</v>
      </c>
      <c r="I52" s="142">
        <v>99.999999999999986</v>
      </c>
      <c r="J52" s="206">
        <v>53878932</v>
      </c>
      <c r="K52" s="206">
        <v>2394619324</v>
      </c>
      <c r="L52" s="15"/>
      <c r="M52" s="169"/>
      <c r="P52" s="138"/>
      <c r="Q52" s="204"/>
      <c r="S52" s="152"/>
    </row>
    <row r="53" spans="1:19" ht="15.75" thickTop="1" x14ac:dyDescent="0.25">
      <c r="A53" s="258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9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M53"/>
  <sheetViews>
    <sheetView topLeftCell="B9" workbookViewId="0">
      <selection activeCell="J6" sqref="J6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  <col min="10" max="10" width="12.5703125" bestFit="1" customWidth="1"/>
    <col min="12" max="12" width="15.140625" bestFit="1" customWidth="1"/>
  </cols>
  <sheetData>
    <row r="1" spans="2:13" ht="15.75" thickTop="1" x14ac:dyDescent="0.25">
      <c r="B1" s="302" t="s">
        <v>0</v>
      </c>
      <c r="C1" s="303"/>
      <c r="D1" s="303"/>
      <c r="E1" s="303"/>
      <c r="F1" s="303"/>
      <c r="G1" s="303"/>
      <c r="H1" s="304"/>
    </row>
    <row r="2" spans="2:13" x14ac:dyDescent="0.25">
      <c r="B2" s="305" t="s">
        <v>53</v>
      </c>
      <c r="C2" s="306"/>
      <c r="D2" s="306"/>
      <c r="E2" s="306"/>
      <c r="F2" s="306"/>
      <c r="G2" s="306"/>
      <c r="H2" s="307"/>
    </row>
    <row r="3" spans="2:13" x14ac:dyDescent="0.25">
      <c r="B3" s="305" t="s">
        <v>2</v>
      </c>
      <c r="C3" s="306"/>
      <c r="D3" s="306"/>
      <c r="E3" s="306"/>
      <c r="F3" s="306"/>
      <c r="G3" s="306"/>
      <c r="H3" s="307"/>
      <c r="J3" s="238"/>
    </row>
    <row r="4" spans="2:13" x14ac:dyDescent="0.25">
      <c r="B4" s="305" t="s">
        <v>125</v>
      </c>
      <c r="C4" s="306"/>
      <c r="D4" s="306"/>
      <c r="E4" s="306"/>
      <c r="F4" s="306"/>
      <c r="G4" s="306"/>
      <c r="H4" s="307"/>
    </row>
    <row r="5" spans="2:13" ht="15.75" thickBot="1" x14ac:dyDescent="0.3">
      <c r="B5" s="308" t="s">
        <v>266</v>
      </c>
      <c r="C5" s="309"/>
      <c r="D5" s="309"/>
      <c r="E5" s="309"/>
      <c r="F5" s="309"/>
      <c r="G5" s="309"/>
      <c r="H5" s="310"/>
    </row>
    <row r="6" spans="2:13" ht="16.5" thickTop="1" thickBot="1" x14ac:dyDescent="0.3">
      <c r="B6" s="59"/>
      <c r="C6" s="219"/>
      <c r="D6" s="219"/>
      <c r="E6" s="219"/>
      <c r="F6" s="219"/>
      <c r="G6" s="219"/>
      <c r="H6" s="220"/>
    </row>
    <row r="7" spans="2:13" ht="16.5" thickTop="1" thickBot="1" x14ac:dyDescent="0.3">
      <c r="B7" s="299" t="s">
        <v>52</v>
      </c>
      <c r="C7" s="218"/>
      <c r="D7" s="311"/>
      <c r="E7" s="311"/>
      <c r="F7" s="311"/>
      <c r="G7" s="311"/>
      <c r="H7" s="221"/>
    </row>
    <row r="8" spans="2:13" ht="15.75" thickTop="1" x14ac:dyDescent="0.25">
      <c r="B8" s="300"/>
      <c r="C8" s="148" t="s">
        <v>124</v>
      </c>
      <c r="D8" s="217"/>
      <c r="E8" s="217"/>
      <c r="F8" s="217"/>
      <c r="G8" s="217"/>
      <c r="H8" s="205" t="s">
        <v>107</v>
      </c>
    </row>
    <row r="9" spans="2:13" x14ac:dyDescent="0.25">
      <c r="B9" s="300"/>
      <c r="C9" s="148" t="s">
        <v>108</v>
      </c>
      <c r="D9" s="60" t="s">
        <v>93</v>
      </c>
      <c r="E9" s="61"/>
      <c r="F9" s="60" t="s">
        <v>93</v>
      </c>
      <c r="G9" s="61"/>
      <c r="H9" s="141" t="s">
        <v>95</v>
      </c>
    </row>
    <row r="10" spans="2:13" ht="15.75" thickBot="1" x14ac:dyDescent="0.3">
      <c r="B10" s="301"/>
      <c r="C10" s="62" t="s">
        <v>192</v>
      </c>
      <c r="D10" s="63" t="s">
        <v>267</v>
      </c>
      <c r="E10" s="146" t="s">
        <v>96</v>
      </c>
      <c r="F10" s="63" t="s">
        <v>267</v>
      </c>
      <c r="G10" s="146" t="s">
        <v>96</v>
      </c>
      <c r="H10" s="10" t="s">
        <v>97</v>
      </c>
    </row>
    <row r="11" spans="2:13" ht="15.75" thickTop="1" x14ac:dyDescent="0.25">
      <c r="B11" s="45" t="s">
        <v>54</v>
      </c>
      <c r="C11" s="64">
        <v>10295256</v>
      </c>
      <c r="D11" s="47">
        <v>1.7041094002296624</v>
      </c>
      <c r="E11" s="64">
        <v>3782904</v>
      </c>
      <c r="F11" s="47">
        <v>1.7041094002296624</v>
      </c>
      <c r="G11" s="64">
        <v>3456610</v>
      </c>
      <c r="H11" s="48">
        <v>17534770</v>
      </c>
      <c r="J11" s="152"/>
      <c r="L11" s="138"/>
      <c r="M11" s="204"/>
    </row>
    <row r="12" spans="2:13" x14ac:dyDescent="0.25">
      <c r="B12" s="50" t="s">
        <v>55</v>
      </c>
      <c r="C12" s="64">
        <v>2136790</v>
      </c>
      <c r="D12" s="47">
        <v>0.45472780958815978</v>
      </c>
      <c r="E12" s="64">
        <v>1009437</v>
      </c>
      <c r="F12" s="47">
        <v>0.45472780958815978</v>
      </c>
      <c r="G12" s="64">
        <v>922368</v>
      </c>
      <c r="H12" s="48">
        <v>4068595</v>
      </c>
      <c r="J12" s="152"/>
      <c r="L12" s="138"/>
      <c r="M12" s="204"/>
    </row>
    <row r="13" spans="2:13" x14ac:dyDescent="0.25">
      <c r="B13" s="50" t="s">
        <v>56</v>
      </c>
      <c r="C13" s="64">
        <v>2266169</v>
      </c>
      <c r="D13" s="47">
        <v>0.44847863258953635</v>
      </c>
      <c r="E13" s="64">
        <v>995565</v>
      </c>
      <c r="F13" s="47">
        <v>0.44847863258953635</v>
      </c>
      <c r="G13" s="64">
        <v>909693</v>
      </c>
      <c r="H13" s="48">
        <v>4171427</v>
      </c>
      <c r="J13" s="152"/>
      <c r="L13" s="138"/>
      <c r="M13" s="204"/>
    </row>
    <row r="14" spans="2:13" x14ac:dyDescent="0.25">
      <c r="B14" s="50" t="s">
        <v>57</v>
      </c>
      <c r="C14" s="64">
        <v>10546829</v>
      </c>
      <c r="D14" s="47">
        <v>1.8760796152332397</v>
      </c>
      <c r="E14" s="64">
        <v>4164656</v>
      </c>
      <c r="F14" s="47">
        <v>1.8760796152332397</v>
      </c>
      <c r="G14" s="64">
        <v>3805434</v>
      </c>
      <c r="H14" s="48">
        <v>18516919</v>
      </c>
      <c r="J14" s="152"/>
      <c r="L14" s="138"/>
      <c r="M14" s="204"/>
    </row>
    <row r="15" spans="2:13" x14ac:dyDescent="0.25">
      <c r="B15" s="50" t="s">
        <v>58</v>
      </c>
      <c r="C15" s="64">
        <v>150641379</v>
      </c>
      <c r="D15" s="47">
        <v>35.764155806169384</v>
      </c>
      <c r="E15" s="64">
        <v>79391829</v>
      </c>
      <c r="F15" s="47">
        <v>35.764155806169384</v>
      </c>
      <c r="G15" s="64">
        <v>72543897</v>
      </c>
      <c r="H15" s="48">
        <v>302577105</v>
      </c>
      <c r="J15" s="152"/>
      <c r="L15" s="138"/>
      <c r="M15" s="204"/>
    </row>
    <row r="16" spans="2:13" x14ac:dyDescent="0.25">
      <c r="B16" s="50" t="s">
        <v>59</v>
      </c>
      <c r="C16" s="64">
        <v>3929526</v>
      </c>
      <c r="D16" s="47">
        <v>0.65864226693261252</v>
      </c>
      <c r="E16" s="64">
        <v>1462101</v>
      </c>
      <c r="F16" s="47">
        <v>0.65864226693261252</v>
      </c>
      <c r="G16" s="64">
        <v>1335988</v>
      </c>
      <c r="H16" s="48">
        <v>6727615</v>
      </c>
      <c r="J16" s="152"/>
      <c r="L16" s="138"/>
      <c r="M16" s="204"/>
    </row>
    <row r="17" spans="2:13" x14ac:dyDescent="0.25">
      <c r="B17" s="50" t="s">
        <v>60</v>
      </c>
      <c r="C17" s="64">
        <v>84679479</v>
      </c>
      <c r="D17" s="47">
        <v>19.295609634861531</v>
      </c>
      <c r="E17" s="64">
        <v>42833773</v>
      </c>
      <c r="F17" s="47">
        <v>19.295609634861531</v>
      </c>
      <c r="G17" s="64">
        <v>39139153</v>
      </c>
      <c r="H17" s="48">
        <v>166652405</v>
      </c>
      <c r="J17" s="152"/>
      <c r="L17" s="138"/>
      <c r="M17" s="204"/>
    </row>
    <row r="18" spans="2:13" x14ac:dyDescent="0.25">
      <c r="B18" s="50" t="s">
        <v>61</v>
      </c>
      <c r="C18" s="64">
        <v>10229210</v>
      </c>
      <c r="D18" s="47">
        <v>1.9529390133661177</v>
      </c>
      <c r="E18" s="64">
        <v>4335274</v>
      </c>
      <c r="F18" s="47">
        <v>1.9529390133661177</v>
      </c>
      <c r="G18" s="64">
        <v>3961335</v>
      </c>
      <c r="H18" s="48">
        <v>18525819</v>
      </c>
      <c r="J18" s="152"/>
      <c r="L18" s="138"/>
      <c r="M18" s="204"/>
    </row>
    <row r="19" spans="2:13" x14ac:dyDescent="0.25">
      <c r="B19" s="50" t="s">
        <v>62</v>
      </c>
      <c r="C19" s="64">
        <v>3843861</v>
      </c>
      <c r="D19" s="47">
        <v>0.65107016567281328</v>
      </c>
      <c r="E19" s="64">
        <v>1445292</v>
      </c>
      <c r="F19" s="47">
        <v>0.65107016567281328</v>
      </c>
      <c r="G19" s="64">
        <v>1320629</v>
      </c>
      <c r="H19" s="48">
        <v>6609782</v>
      </c>
      <c r="J19" s="152"/>
      <c r="L19" s="138"/>
      <c r="M19" s="204"/>
    </row>
    <row r="20" spans="2:13" x14ac:dyDescent="0.25">
      <c r="B20" s="50" t="s">
        <v>63</v>
      </c>
      <c r="C20" s="64">
        <v>2244534</v>
      </c>
      <c r="D20" s="47">
        <v>0.44210776610270097</v>
      </c>
      <c r="E20" s="64">
        <v>981422</v>
      </c>
      <c r="F20" s="47">
        <v>0.44210776610270097</v>
      </c>
      <c r="G20" s="64">
        <v>896770</v>
      </c>
      <c r="H20" s="48">
        <v>4122726</v>
      </c>
      <c r="J20" s="152"/>
      <c r="L20" s="138"/>
      <c r="M20" s="204"/>
    </row>
    <row r="21" spans="2:13" x14ac:dyDescent="0.25">
      <c r="B21" s="50" t="s">
        <v>64</v>
      </c>
      <c r="C21" s="64">
        <v>2574169</v>
      </c>
      <c r="D21" s="47">
        <v>0.46634748530075759</v>
      </c>
      <c r="E21" s="64">
        <v>1035231</v>
      </c>
      <c r="F21" s="47">
        <v>0.46634748530075759</v>
      </c>
      <c r="G21" s="64">
        <v>945938</v>
      </c>
      <c r="H21" s="48">
        <v>4555338</v>
      </c>
      <c r="J21" s="152"/>
      <c r="L21" s="138"/>
      <c r="M21" s="204"/>
    </row>
    <row r="22" spans="2:13" x14ac:dyDescent="0.25">
      <c r="B22" s="50" t="s">
        <v>65</v>
      </c>
      <c r="C22" s="64">
        <v>35115634</v>
      </c>
      <c r="D22" s="47">
        <v>8.4802535820511906</v>
      </c>
      <c r="E22" s="64">
        <v>18825073</v>
      </c>
      <c r="F22" s="47">
        <v>8.4802535820511906</v>
      </c>
      <c r="G22" s="64">
        <v>17201319</v>
      </c>
      <c r="H22" s="48">
        <v>71142026</v>
      </c>
      <c r="J22" s="152"/>
      <c r="L22" s="138"/>
      <c r="M22" s="204"/>
    </row>
    <row r="23" spans="2:13" x14ac:dyDescent="0.25">
      <c r="B23" s="50" t="s">
        <v>66</v>
      </c>
      <c r="C23" s="64">
        <v>7480613</v>
      </c>
      <c r="D23" s="47">
        <v>1.4618460917423048</v>
      </c>
      <c r="E23" s="64">
        <v>3245110</v>
      </c>
      <c r="F23" s="47">
        <v>1.4618460917423048</v>
      </c>
      <c r="G23" s="64">
        <v>2965204</v>
      </c>
      <c r="H23" s="48">
        <v>13690927</v>
      </c>
      <c r="J23" s="152"/>
      <c r="L23" s="138"/>
      <c r="M23" s="204"/>
    </row>
    <row r="24" spans="2:13" x14ac:dyDescent="0.25">
      <c r="B24" s="50" t="s">
        <v>67</v>
      </c>
      <c r="C24" s="64">
        <v>8812896</v>
      </c>
      <c r="D24" s="47">
        <v>2.5025733902412957</v>
      </c>
      <c r="E24" s="64">
        <v>5555391</v>
      </c>
      <c r="F24" s="47">
        <v>2.5025733902412957</v>
      </c>
      <c r="G24" s="64">
        <v>5076212</v>
      </c>
      <c r="H24" s="48">
        <v>19444499</v>
      </c>
      <c r="J24" s="152"/>
      <c r="L24" s="138"/>
      <c r="M24" s="204"/>
    </row>
    <row r="25" spans="2:13" x14ac:dyDescent="0.25">
      <c r="B25" s="50" t="s">
        <v>68</v>
      </c>
      <c r="C25" s="64">
        <v>4304488</v>
      </c>
      <c r="D25" s="47">
        <v>0.78305619653472736</v>
      </c>
      <c r="E25" s="64">
        <v>1738284</v>
      </c>
      <c r="F25" s="47">
        <v>0.78305619653472736</v>
      </c>
      <c r="G25" s="64">
        <v>1588349</v>
      </c>
      <c r="H25" s="48">
        <v>7631121</v>
      </c>
      <c r="J25" s="152"/>
      <c r="L25" s="138"/>
      <c r="M25" s="204"/>
    </row>
    <row r="26" spans="2:13" x14ac:dyDescent="0.25">
      <c r="B26" s="50" t="s">
        <v>69</v>
      </c>
      <c r="C26" s="64">
        <v>6035901</v>
      </c>
      <c r="D26" s="47">
        <v>1.0776067302796057</v>
      </c>
      <c r="E26" s="64">
        <v>2392148</v>
      </c>
      <c r="F26" s="47">
        <v>1.0776067302796057</v>
      </c>
      <c r="G26" s="64">
        <v>2185814</v>
      </c>
      <c r="H26" s="48">
        <v>10613863</v>
      </c>
      <c r="J26" s="152"/>
      <c r="L26" s="138"/>
      <c r="M26" s="204"/>
    </row>
    <row r="27" spans="2:13" x14ac:dyDescent="0.25">
      <c r="B27" s="50" t="s">
        <v>70</v>
      </c>
      <c r="C27" s="64">
        <v>3771793</v>
      </c>
      <c r="D27" s="47">
        <v>0.58190931896112941</v>
      </c>
      <c r="E27" s="64">
        <v>1291764</v>
      </c>
      <c r="F27" s="47">
        <v>0.58190931896112941</v>
      </c>
      <c r="G27" s="64">
        <v>1180343</v>
      </c>
      <c r="H27" s="48">
        <v>6243900</v>
      </c>
      <c r="J27" s="152"/>
      <c r="L27" s="138"/>
      <c r="M27" s="204"/>
    </row>
    <row r="28" spans="2:13" x14ac:dyDescent="0.25">
      <c r="B28" s="50" t="s">
        <v>71</v>
      </c>
      <c r="C28" s="64">
        <v>4307542</v>
      </c>
      <c r="D28" s="47">
        <v>0.67773682594737128</v>
      </c>
      <c r="E28" s="64">
        <v>1504489</v>
      </c>
      <c r="F28" s="47">
        <v>0.67773682594737128</v>
      </c>
      <c r="G28" s="64">
        <v>1374719</v>
      </c>
      <c r="H28" s="48">
        <v>7186750</v>
      </c>
      <c r="J28" s="152"/>
      <c r="L28" s="138"/>
      <c r="M28" s="204"/>
    </row>
    <row r="29" spans="2:13" x14ac:dyDescent="0.25">
      <c r="B29" s="50" t="s">
        <v>72</v>
      </c>
      <c r="C29" s="64">
        <v>2316370</v>
      </c>
      <c r="D29" s="47">
        <v>0.47185403904307593</v>
      </c>
      <c r="E29" s="64">
        <v>1047455</v>
      </c>
      <c r="F29" s="47">
        <v>0.47185403904307593</v>
      </c>
      <c r="G29" s="64">
        <v>957107</v>
      </c>
      <c r="H29" s="48">
        <v>4320932</v>
      </c>
      <c r="J29" s="152"/>
      <c r="L29" s="138"/>
      <c r="M29" s="204"/>
    </row>
    <row r="30" spans="2:13" x14ac:dyDescent="0.25">
      <c r="B30" s="50" t="s">
        <v>73</v>
      </c>
      <c r="C30" s="64">
        <v>4538218</v>
      </c>
      <c r="D30" s="47">
        <v>0.77018922444810278</v>
      </c>
      <c r="E30" s="64">
        <v>1709721</v>
      </c>
      <c r="F30" s="47">
        <v>0.77018922444810278</v>
      </c>
      <c r="G30" s="64">
        <v>1562249</v>
      </c>
      <c r="H30" s="48">
        <v>7810188</v>
      </c>
      <c r="J30" s="152"/>
      <c r="L30" s="138"/>
      <c r="M30" s="204"/>
    </row>
    <row r="31" spans="2:13" x14ac:dyDescent="0.25">
      <c r="B31" s="50" t="s">
        <v>74</v>
      </c>
      <c r="C31" s="64">
        <v>3772798</v>
      </c>
      <c r="D31" s="47">
        <v>0.70304698668672394</v>
      </c>
      <c r="E31" s="64">
        <v>1560674</v>
      </c>
      <c r="F31" s="47">
        <v>0.70304698668672394</v>
      </c>
      <c r="G31" s="64">
        <v>1426058</v>
      </c>
      <c r="H31" s="48">
        <v>6759530</v>
      </c>
      <c r="J31" s="152"/>
      <c r="L31" s="138"/>
      <c r="M31" s="204"/>
    </row>
    <row r="32" spans="2:13" x14ac:dyDescent="0.25">
      <c r="B32" s="50" t="s">
        <v>75</v>
      </c>
      <c r="C32" s="64">
        <v>8011229</v>
      </c>
      <c r="D32" s="47">
        <v>1.3972797122554248</v>
      </c>
      <c r="E32" s="64">
        <v>3101781</v>
      </c>
      <c r="F32" s="47">
        <v>1.3972797122554248</v>
      </c>
      <c r="G32" s="64">
        <v>2834238</v>
      </c>
      <c r="H32" s="48">
        <v>13947248</v>
      </c>
      <c r="J32" s="152"/>
      <c r="L32" s="138"/>
      <c r="M32" s="204"/>
    </row>
    <row r="33" spans="2:13" x14ac:dyDescent="0.25">
      <c r="B33" s="50" t="s">
        <v>76</v>
      </c>
      <c r="C33" s="64">
        <v>14064477</v>
      </c>
      <c r="D33" s="47">
        <v>2.7088307251963024</v>
      </c>
      <c r="E33" s="64">
        <v>6013256</v>
      </c>
      <c r="F33" s="47">
        <v>2.7088307251963024</v>
      </c>
      <c r="G33" s="64">
        <v>5494584</v>
      </c>
      <c r="H33" s="48">
        <v>25572317</v>
      </c>
      <c r="J33" s="152"/>
      <c r="L33" s="138"/>
      <c r="M33" s="204"/>
    </row>
    <row r="34" spans="2:13" x14ac:dyDescent="0.25">
      <c r="B34" s="50" t="s">
        <v>77</v>
      </c>
      <c r="C34" s="64">
        <v>4363140</v>
      </c>
      <c r="D34" s="47">
        <v>0.7830517281835816</v>
      </c>
      <c r="E34" s="64">
        <v>1738274</v>
      </c>
      <c r="F34" s="47">
        <v>0.7830517281835816</v>
      </c>
      <c r="G34" s="64">
        <v>1588340</v>
      </c>
      <c r="H34" s="48">
        <v>7689754</v>
      </c>
      <c r="J34" s="152"/>
      <c r="L34" s="138"/>
      <c r="M34" s="204"/>
    </row>
    <row r="35" spans="2:13" x14ac:dyDescent="0.25">
      <c r="B35" s="50" t="s">
        <v>78</v>
      </c>
      <c r="C35" s="64">
        <v>2157609</v>
      </c>
      <c r="D35" s="47">
        <v>0.42019380279585516</v>
      </c>
      <c r="E35" s="64">
        <v>932776</v>
      </c>
      <c r="F35" s="47">
        <v>0.42019380279585516</v>
      </c>
      <c r="G35" s="64">
        <v>852320</v>
      </c>
      <c r="H35" s="48">
        <v>3942705</v>
      </c>
      <c r="J35" s="152"/>
      <c r="L35" s="138"/>
      <c r="M35" s="204"/>
    </row>
    <row r="36" spans="2:13" x14ac:dyDescent="0.25">
      <c r="B36" s="50" t="s">
        <v>79</v>
      </c>
      <c r="C36" s="64">
        <v>7030675</v>
      </c>
      <c r="D36" s="47">
        <v>1.0040333659313609</v>
      </c>
      <c r="E36" s="64">
        <v>2228825</v>
      </c>
      <c r="F36" s="47">
        <v>1.0040333659313609</v>
      </c>
      <c r="G36" s="64">
        <v>2036578</v>
      </c>
      <c r="H36" s="48">
        <v>11296078</v>
      </c>
      <c r="J36" s="152"/>
      <c r="L36" s="138"/>
      <c r="M36" s="204"/>
    </row>
    <row r="37" spans="2:13" x14ac:dyDescent="0.25">
      <c r="B37" s="50" t="s">
        <v>80</v>
      </c>
      <c r="C37" s="64">
        <v>2710092</v>
      </c>
      <c r="D37" s="47">
        <v>0.48144959344694571</v>
      </c>
      <c r="E37" s="64">
        <v>1068756</v>
      </c>
      <c r="F37" s="47">
        <v>0.48144959344694571</v>
      </c>
      <c r="G37" s="64">
        <v>976571</v>
      </c>
      <c r="H37" s="48">
        <v>4755419</v>
      </c>
      <c r="J37" s="152"/>
      <c r="L37" s="138"/>
      <c r="M37" s="204"/>
    </row>
    <row r="38" spans="2:13" x14ac:dyDescent="0.25">
      <c r="B38" s="50" t="s">
        <v>81</v>
      </c>
      <c r="C38" s="64">
        <v>4387301</v>
      </c>
      <c r="D38" s="47">
        <v>0.74675330733278589</v>
      </c>
      <c r="E38" s="64">
        <v>1657696</v>
      </c>
      <c r="F38" s="47">
        <v>0.74675330733278589</v>
      </c>
      <c r="G38" s="64">
        <v>1514712</v>
      </c>
      <c r="H38" s="48">
        <v>7559709</v>
      </c>
      <c r="J38" s="152"/>
      <c r="L38" s="138"/>
      <c r="M38" s="204"/>
    </row>
    <row r="39" spans="2:13" x14ac:dyDescent="0.25">
      <c r="B39" s="50" t="s">
        <v>82</v>
      </c>
      <c r="C39" s="64">
        <v>1716864</v>
      </c>
      <c r="D39" s="47">
        <v>0.40727676012022362</v>
      </c>
      <c r="E39" s="64">
        <v>904102</v>
      </c>
      <c r="F39" s="47">
        <v>0.40727676012022362</v>
      </c>
      <c r="G39" s="64">
        <v>826119</v>
      </c>
      <c r="H39" s="48">
        <v>3447085</v>
      </c>
      <c r="J39" s="152"/>
      <c r="L39" s="138"/>
      <c r="M39" s="204"/>
    </row>
    <row r="40" spans="2:13" x14ac:dyDescent="0.25">
      <c r="B40" s="50" t="s">
        <v>83</v>
      </c>
      <c r="C40" s="64">
        <v>1679772</v>
      </c>
      <c r="D40" s="47">
        <v>0.40076077662187948</v>
      </c>
      <c r="E40" s="64">
        <v>889637</v>
      </c>
      <c r="F40" s="47">
        <v>0.40076077662187948</v>
      </c>
      <c r="G40" s="64">
        <v>812902</v>
      </c>
      <c r="H40" s="48">
        <v>3382311</v>
      </c>
      <c r="J40" s="152"/>
      <c r="L40" s="138"/>
      <c r="M40" s="204"/>
    </row>
    <row r="41" spans="2:13" x14ac:dyDescent="0.25">
      <c r="B41" s="50" t="s">
        <v>84</v>
      </c>
      <c r="C41" s="64">
        <v>2869324</v>
      </c>
      <c r="D41" s="47">
        <v>0.53025555555902626</v>
      </c>
      <c r="E41" s="64">
        <v>1177099</v>
      </c>
      <c r="F41" s="47">
        <v>0.53025555555902626</v>
      </c>
      <c r="G41" s="64">
        <v>1075569</v>
      </c>
      <c r="H41" s="48">
        <v>5121992</v>
      </c>
      <c r="J41" s="152"/>
      <c r="L41" s="138"/>
      <c r="M41" s="204"/>
    </row>
    <row r="42" spans="2:13" x14ac:dyDescent="0.25">
      <c r="B42" s="50" t="s">
        <v>85</v>
      </c>
      <c r="C42" s="64">
        <v>13492746</v>
      </c>
      <c r="D42" s="47">
        <v>2.6004444788319101</v>
      </c>
      <c r="E42" s="64">
        <v>5772652</v>
      </c>
      <c r="F42" s="47">
        <v>2.6004444788319101</v>
      </c>
      <c r="G42" s="64">
        <v>5274733</v>
      </c>
      <c r="H42" s="48">
        <v>24540131</v>
      </c>
      <c r="J42" s="152"/>
      <c r="L42" s="138"/>
      <c r="M42" s="204"/>
    </row>
    <row r="43" spans="2:13" x14ac:dyDescent="0.25">
      <c r="B43" s="50" t="s">
        <v>86</v>
      </c>
      <c r="C43" s="64">
        <v>2846237</v>
      </c>
      <c r="D43" s="47">
        <v>0.5344938492611947</v>
      </c>
      <c r="E43" s="64">
        <v>1186508</v>
      </c>
      <c r="F43" s="47">
        <v>0.5344938492611947</v>
      </c>
      <c r="G43" s="64">
        <v>1084166</v>
      </c>
      <c r="H43" s="48">
        <v>5116911</v>
      </c>
      <c r="J43" s="152"/>
      <c r="L43" s="138"/>
      <c r="M43" s="204"/>
    </row>
    <row r="44" spans="2:13" x14ac:dyDescent="0.25">
      <c r="B44" s="50" t="s">
        <v>87</v>
      </c>
      <c r="C44" s="64">
        <v>8535201</v>
      </c>
      <c r="D44" s="47">
        <v>1.4368141380621382</v>
      </c>
      <c r="E44" s="64">
        <v>3189543</v>
      </c>
      <c r="F44" s="47">
        <v>1.4368141380621382</v>
      </c>
      <c r="G44" s="64">
        <v>2914429</v>
      </c>
      <c r="H44" s="48">
        <v>14639173</v>
      </c>
      <c r="J44" s="152"/>
      <c r="L44" s="138"/>
      <c r="M44" s="204"/>
    </row>
    <row r="45" spans="2:13" x14ac:dyDescent="0.25">
      <c r="B45" s="50" t="s">
        <v>88</v>
      </c>
      <c r="C45" s="64">
        <v>4404870</v>
      </c>
      <c r="D45" s="47">
        <v>0.71384953878372692</v>
      </c>
      <c r="E45" s="64">
        <v>1584654</v>
      </c>
      <c r="F45" s="47">
        <v>0.71384953878372692</v>
      </c>
      <c r="G45" s="64">
        <v>1447970</v>
      </c>
      <c r="H45" s="48">
        <v>7437494</v>
      </c>
      <c r="J45" s="152"/>
      <c r="L45" s="138"/>
      <c r="M45" s="204"/>
    </row>
    <row r="46" spans="2:13" x14ac:dyDescent="0.25">
      <c r="B46" s="50" t="s">
        <v>89</v>
      </c>
      <c r="C46" s="64">
        <v>6946593</v>
      </c>
      <c r="D46" s="47">
        <v>1.1877974388216372</v>
      </c>
      <c r="E46" s="64">
        <v>2636758</v>
      </c>
      <c r="F46" s="47">
        <v>1.1877974388216372</v>
      </c>
      <c r="G46" s="64">
        <v>2409325</v>
      </c>
      <c r="H46" s="48">
        <v>11992676</v>
      </c>
      <c r="J46" s="152"/>
      <c r="L46" s="138"/>
      <c r="M46" s="204"/>
    </row>
    <row r="47" spans="2:13" x14ac:dyDescent="0.25">
      <c r="B47" s="50" t="s">
        <v>90</v>
      </c>
      <c r="C47" s="64">
        <v>3200471</v>
      </c>
      <c r="D47" s="47">
        <v>0.62814798365838298</v>
      </c>
      <c r="E47" s="64">
        <v>1394408</v>
      </c>
      <c r="F47" s="47">
        <v>0.62814798365838298</v>
      </c>
      <c r="G47" s="64">
        <v>1274133</v>
      </c>
      <c r="H47" s="48">
        <v>5869012</v>
      </c>
      <c r="J47" s="152"/>
      <c r="L47" s="138"/>
      <c r="M47" s="204"/>
    </row>
    <row r="48" spans="2:13" x14ac:dyDescent="0.25">
      <c r="B48" s="50" t="s">
        <v>91</v>
      </c>
      <c r="C48" s="64">
        <v>6520009</v>
      </c>
      <c r="D48" s="47">
        <v>1.281112354374369</v>
      </c>
      <c r="E48" s="64">
        <v>2843905</v>
      </c>
      <c r="F48" s="47">
        <v>1.281112354374369</v>
      </c>
      <c r="G48" s="64">
        <v>2598604</v>
      </c>
      <c r="H48" s="48">
        <v>11962518</v>
      </c>
      <c r="J48" s="152"/>
      <c r="L48" s="138"/>
      <c r="M48" s="204"/>
    </row>
    <row r="49" spans="2:13" ht="15.75" thickBot="1" x14ac:dyDescent="0.3">
      <c r="B49" s="51" t="s">
        <v>92</v>
      </c>
      <c r="C49" s="64">
        <v>8450394</v>
      </c>
      <c r="D49" s="47">
        <v>1.5131149087812172</v>
      </c>
      <c r="E49" s="64">
        <v>3358921</v>
      </c>
      <c r="F49" s="47">
        <v>1.5131149087812172</v>
      </c>
      <c r="G49" s="64">
        <v>3069197</v>
      </c>
      <c r="H49" s="48">
        <v>14878512</v>
      </c>
      <c r="J49" s="152"/>
      <c r="L49" s="138"/>
      <c r="M49" s="204"/>
    </row>
    <row r="50" spans="2:13" ht="16.5" thickTop="1" thickBot="1" x14ac:dyDescent="0.3">
      <c r="B50" s="65" t="s">
        <v>51</v>
      </c>
      <c r="C50" s="207">
        <v>467230459</v>
      </c>
      <c r="D50" s="171">
        <v>100</v>
      </c>
      <c r="E50" s="207">
        <v>221987144</v>
      </c>
      <c r="F50" s="171">
        <v>100</v>
      </c>
      <c r="G50" s="207">
        <v>202839676</v>
      </c>
      <c r="H50" s="207">
        <v>892057282</v>
      </c>
      <c r="J50" s="152"/>
      <c r="L50" s="204"/>
      <c r="M50" s="204"/>
    </row>
    <row r="51" spans="2:13" ht="15.75" thickTop="1" x14ac:dyDescent="0.25"/>
    <row r="53" spans="2:13" x14ac:dyDescent="0.25">
      <c r="F53" s="152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D3:W141"/>
  <sheetViews>
    <sheetView workbookViewId="0">
      <selection activeCell="H16" sqref="H16"/>
    </sheetView>
  </sheetViews>
  <sheetFormatPr baseColWidth="10" defaultRowHeight="15" x14ac:dyDescent="0.25"/>
  <cols>
    <col min="4" max="4" width="23.5703125" bestFit="1" customWidth="1"/>
    <col min="5" max="12" width="12.42578125" customWidth="1"/>
    <col min="13" max="13" width="14.42578125" customWidth="1"/>
    <col min="14" max="14" width="12.42578125" customWidth="1"/>
    <col min="15" max="16" width="9.85546875" bestFit="1" customWidth="1"/>
    <col min="17" max="18" width="9.7109375" customWidth="1"/>
    <col min="19" max="19" width="10.140625" customWidth="1"/>
    <col min="20" max="20" width="10.42578125" customWidth="1"/>
    <col min="21" max="21" width="11.7109375" bestFit="1" customWidth="1"/>
    <col min="22" max="22" width="12.140625" customWidth="1"/>
    <col min="23" max="23" width="13.85546875" customWidth="1"/>
  </cols>
  <sheetData>
    <row r="3" spans="4:23" ht="15.75" x14ac:dyDescent="0.25">
      <c r="D3" s="312" t="s">
        <v>258</v>
      </c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</row>
    <row r="5" spans="4:23" ht="44.25" customHeight="1" x14ac:dyDescent="0.25">
      <c r="D5" s="271" t="s">
        <v>52</v>
      </c>
      <c r="E5" s="273">
        <v>41275</v>
      </c>
      <c r="F5" s="273">
        <v>41306</v>
      </c>
      <c r="G5" s="273">
        <v>41334</v>
      </c>
      <c r="H5" s="273">
        <v>41365</v>
      </c>
      <c r="I5" s="273">
        <v>41395</v>
      </c>
      <c r="J5" s="273">
        <v>41426</v>
      </c>
      <c r="K5" s="273">
        <v>41456</v>
      </c>
      <c r="L5" s="273">
        <v>41487</v>
      </c>
      <c r="M5" s="273">
        <v>41518</v>
      </c>
      <c r="N5" s="273">
        <v>41548</v>
      </c>
      <c r="O5" s="273">
        <v>41579</v>
      </c>
      <c r="P5" s="273">
        <v>41609</v>
      </c>
      <c r="Q5" s="272" t="s">
        <v>255</v>
      </c>
      <c r="R5" s="272" t="s">
        <v>251</v>
      </c>
      <c r="S5" s="272" t="s">
        <v>256</v>
      </c>
      <c r="T5" s="275" t="s">
        <v>252</v>
      </c>
      <c r="U5" s="276" t="s">
        <v>253</v>
      </c>
      <c r="V5" s="277" t="s">
        <v>254</v>
      </c>
      <c r="W5" s="278" t="s">
        <v>257</v>
      </c>
    </row>
    <row r="6" spans="4:23" x14ac:dyDescent="0.25">
      <c r="D6" s="270" t="s">
        <v>12</v>
      </c>
      <c r="E6" s="274">
        <v>824140.02377350803</v>
      </c>
      <c r="F6" s="274">
        <v>912150.23795780959</v>
      </c>
      <c r="G6" s="274">
        <v>863586.55143371155</v>
      </c>
      <c r="H6" s="274">
        <v>825909.34008593252</v>
      </c>
      <c r="I6" s="274">
        <v>842384.78393904853</v>
      </c>
      <c r="J6" s="274">
        <v>838159.61699721299</v>
      </c>
      <c r="K6" s="274">
        <v>858096.93613704806</v>
      </c>
      <c r="L6" s="274">
        <v>850753.00876705989</v>
      </c>
      <c r="M6" s="274">
        <v>856155.70857889229</v>
      </c>
      <c r="N6" s="274">
        <v>859990.22976707597</v>
      </c>
      <c r="O6" s="274">
        <v>787878.76549513882</v>
      </c>
      <c r="P6" s="274">
        <v>847779.51868452865</v>
      </c>
      <c r="Q6" s="274">
        <v>18693.877600639316</v>
      </c>
      <c r="R6" s="274">
        <v>26913.337642404393</v>
      </c>
      <c r="S6" s="274">
        <v>62001.290242585506</v>
      </c>
      <c r="T6" s="274">
        <v>20662.909248412667</v>
      </c>
      <c r="U6" s="274">
        <v>10295256.136351012</v>
      </c>
      <c r="V6" s="274">
        <v>857938</v>
      </c>
      <c r="W6" s="274">
        <f>+V6*4</f>
        <v>3431752</v>
      </c>
    </row>
    <row r="7" spans="4:23" x14ac:dyDescent="0.25">
      <c r="D7" s="231" t="s">
        <v>13</v>
      </c>
      <c r="E7" s="274">
        <v>174872.28540318142</v>
      </c>
      <c r="F7" s="274">
        <v>184704.65866128783</v>
      </c>
      <c r="G7" s="274">
        <v>184518.79436863688</v>
      </c>
      <c r="H7" s="274">
        <v>174697.96846480641</v>
      </c>
      <c r="I7" s="274">
        <v>170365.38873446867</v>
      </c>
      <c r="J7" s="274">
        <v>177812.92049508268</v>
      </c>
      <c r="K7" s="274">
        <v>182915.29124555585</v>
      </c>
      <c r="L7" s="274">
        <v>178235.69349300701</v>
      </c>
      <c r="M7" s="274">
        <v>179267.20533588488</v>
      </c>
      <c r="N7" s="274">
        <v>180377.48635200391</v>
      </c>
      <c r="O7" s="274">
        <v>158563.26757140009</v>
      </c>
      <c r="P7" s="274">
        <v>175742.02391326681</v>
      </c>
      <c r="Q7" s="274">
        <v>-3244.5219333694968</v>
      </c>
      <c r="R7" s="274">
        <v>10659.507112767429</v>
      </c>
      <c r="S7" s="274">
        <v>14311.765353065712</v>
      </c>
      <c r="T7" s="274">
        <v>-7009.6049573698292</v>
      </c>
      <c r="U7" s="274">
        <v>2136790.129613677</v>
      </c>
      <c r="V7" s="274">
        <v>178066</v>
      </c>
      <c r="W7" s="274">
        <f t="shared" ref="W7:W44" si="0">+V7*4</f>
        <v>712264</v>
      </c>
    </row>
    <row r="8" spans="4:23" x14ac:dyDescent="0.25">
      <c r="D8" s="231" t="s">
        <v>14</v>
      </c>
      <c r="E8" s="274">
        <v>184500.38301228324</v>
      </c>
      <c r="F8" s="274">
        <v>196797.08875389106</v>
      </c>
      <c r="G8" s="274">
        <v>194484.29009537873</v>
      </c>
      <c r="H8" s="274">
        <v>184168.6172651489</v>
      </c>
      <c r="I8" s="274">
        <v>181430.34851610032</v>
      </c>
      <c r="J8" s="274">
        <v>187425.13795619505</v>
      </c>
      <c r="K8" s="274">
        <v>192643.24233286973</v>
      </c>
      <c r="L8" s="274">
        <v>188716.16255105328</v>
      </c>
      <c r="M8" s="274">
        <v>189688.84741809432</v>
      </c>
      <c r="N8" s="274">
        <v>190979.8472412074</v>
      </c>
      <c r="O8" s="274">
        <v>169713.08281290918</v>
      </c>
      <c r="P8" s="274">
        <v>186713.65746543836</v>
      </c>
      <c r="Q8" s="274">
        <v>-1979.2954325876835</v>
      </c>
      <c r="R8" s="274">
        <v>10417.185425453332</v>
      </c>
      <c r="S8" s="274">
        <v>14900.819867913935</v>
      </c>
      <c r="T8" s="274">
        <v>-4430.1211795266636</v>
      </c>
      <c r="U8" s="274">
        <v>2266169.2941018227</v>
      </c>
      <c r="V8" s="274">
        <v>188847</v>
      </c>
      <c r="W8" s="274">
        <f t="shared" si="0"/>
        <v>755388</v>
      </c>
    </row>
    <row r="9" spans="4:23" x14ac:dyDescent="0.25">
      <c r="D9" s="231" t="s">
        <v>15</v>
      </c>
      <c r="E9" s="274">
        <v>848229.42087397876</v>
      </c>
      <c r="F9" s="274">
        <v>930685.30971566832</v>
      </c>
      <c r="G9" s="274">
        <v>889094.08559985715</v>
      </c>
      <c r="H9" s="274">
        <v>846921.7512953945</v>
      </c>
      <c r="I9" s="274">
        <v>857374.62132948765</v>
      </c>
      <c r="J9" s="274">
        <v>860374.76521935535</v>
      </c>
      <c r="K9" s="274">
        <v>881724.50957099488</v>
      </c>
      <c r="L9" s="274">
        <v>873233.59594584769</v>
      </c>
      <c r="M9" s="274">
        <v>877887.55523129832</v>
      </c>
      <c r="N9" s="274">
        <v>883048.11767549627</v>
      </c>
      <c r="O9" s="274">
        <v>805160.80958887527</v>
      </c>
      <c r="P9" s="274">
        <v>869571.57045621949</v>
      </c>
      <c r="Q9" s="274">
        <v>9938.4270447072267</v>
      </c>
      <c r="R9" s="274">
        <v>33478.789858813812</v>
      </c>
      <c r="S9" s="274">
        <v>65674.198493402146</v>
      </c>
      <c r="T9" s="274">
        <v>14431.007952097167</v>
      </c>
      <c r="U9" s="274">
        <v>10546828.535851493</v>
      </c>
      <c r="V9" s="274">
        <v>878902</v>
      </c>
      <c r="W9" s="274">
        <f t="shared" si="0"/>
        <v>3515608</v>
      </c>
    </row>
    <row r="10" spans="4:23" x14ac:dyDescent="0.25">
      <c r="D10" s="231" t="s">
        <v>16</v>
      </c>
      <c r="E10" s="274">
        <v>12280331.107437739</v>
      </c>
      <c r="F10" s="274">
        <v>13106858.89721805</v>
      </c>
      <c r="G10" s="274">
        <v>12902599.639538042</v>
      </c>
      <c r="H10" s="274">
        <v>12046837.857682919</v>
      </c>
      <c r="I10" s="274">
        <v>11943495.291729404</v>
      </c>
      <c r="J10" s="274">
        <v>12314893.290839933</v>
      </c>
      <c r="K10" s="274">
        <v>12665419.610133432</v>
      </c>
      <c r="L10" s="274">
        <v>12583556.144449804</v>
      </c>
      <c r="M10" s="274">
        <v>12561232.647702923</v>
      </c>
      <c r="N10" s="274">
        <v>12715417.673245266</v>
      </c>
      <c r="O10" s="274">
        <v>11479717.837071866</v>
      </c>
      <c r="P10" s="274">
        <v>12503402.047394089</v>
      </c>
      <c r="Q10" s="274">
        <v>-323118.91729335859</v>
      </c>
      <c r="R10" s="274">
        <v>797832.29578734213</v>
      </c>
      <c r="S10" s="274">
        <v>1060778.1883382024</v>
      </c>
      <c r="T10" s="274">
        <v>2125.4071086711629</v>
      </c>
      <c r="U10" s="274">
        <v>150641379.01838428</v>
      </c>
      <c r="V10" s="274">
        <v>12553449</v>
      </c>
      <c r="W10" s="274">
        <f t="shared" si="0"/>
        <v>50213796</v>
      </c>
    </row>
    <row r="11" spans="4:23" x14ac:dyDescent="0.25">
      <c r="D11" s="231" t="s">
        <v>17</v>
      </c>
      <c r="E11" s="274">
        <v>314482.9816338112</v>
      </c>
      <c r="F11" s="274">
        <v>346757.44061387732</v>
      </c>
      <c r="G11" s="274">
        <v>330704.62602632324</v>
      </c>
      <c r="H11" s="274">
        <v>315814.47915277147</v>
      </c>
      <c r="I11" s="274">
        <v>321304.64449784812</v>
      </c>
      <c r="J11" s="274">
        <v>320916.52417646593</v>
      </c>
      <c r="K11" s="274">
        <v>328716.68473987677</v>
      </c>
      <c r="L11" s="274">
        <v>325218.02386530326</v>
      </c>
      <c r="M11" s="274">
        <v>327241.75879863766</v>
      </c>
      <c r="N11" s="274">
        <v>328439.63099083561</v>
      </c>
      <c r="O11" s="274">
        <v>299155.79932144238</v>
      </c>
      <c r="P11" s="274">
        <v>323069.31610410591</v>
      </c>
      <c r="Q11" s="274">
        <v>7600.8131066760434</v>
      </c>
      <c r="R11" s="274">
        <v>10810.953277915978</v>
      </c>
      <c r="S11" s="274">
        <v>23682.07629646641</v>
      </c>
      <c r="T11" s="274">
        <v>5610.23525164698</v>
      </c>
      <c r="U11" s="274">
        <v>3929525.9878540044</v>
      </c>
      <c r="V11" s="274">
        <v>327460</v>
      </c>
      <c r="W11" s="274">
        <f t="shared" si="0"/>
        <v>1309840</v>
      </c>
    </row>
    <row r="12" spans="4:23" x14ac:dyDescent="0.25">
      <c r="D12" s="231" t="s">
        <v>18</v>
      </c>
      <c r="E12" s="274">
        <v>6934821.8037795341</v>
      </c>
      <c r="F12" s="274">
        <v>7365599.4304821342</v>
      </c>
      <c r="G12" s="274">
        <v>7262434.958785696</v>
      </c>
      <c r="H12" s="274">
        <v>6756876.5375903286</v>
      </c>
      <c r="I12" s="274">
        <v>6668375.9490959654</v>
      </c>
      <c r="J12" s="274">
        <v>6908894.5053440211</v>
      </c>
      <c r="K12" s="274">
        <v>7109727.4454668844</v>
      </c>
      <c r="L12" s="274">
        <v>7076000.6103071384</v>
      </c>
      <c r="M12" s="274">
        <v>7055185.3053302784</v>
      </c>
      <c r="N12" s="274">
        <v>7162033.820324555</v>
      </c>
      <c r="O12" s="274">
        <v>6481599.6953397626</v>
      </c>
      <c r="P12" s="274">
        <v>7054589.8329618145</v>
      </c>
      <c r="Q12" s="274">
        <v>-267160.90665030084</v>
      </c>
      <c r="R12" s="274">
        <v>488620.30343871057</v>
      </c>
      <c r="S12" s="274">
        <v>614238.21608238178</v>
      </c>
      <c r="T12" s="274">
        <v>7641.9021949482194</v>
      </c>
      <c r="U12" s="274">
        <v>84679479.409873843</v>
      </c>
      <c r="V12" s="274">
        <v>7056623</v>
      </c>
      <c r="W12" s="274">
        <f t="shared" si="0"/>
        <v>28226492</v>
      </c>
    </row>
    <row r="13" spans="4:23" x14ac:dyDescent="0.25">
      <c r="D13" s="231" t="s">
        <v>19</v>
      </c>
      <c r="E13" s="274">
        <v>826637.61114395934</v>
      </c>
      <c r="F13" s="274">
        <v>899491.0142960127</v>
      </c>
      <c r="G13" s="274">
        <v>866076.20219087484</v>
      </c>
      <c r="H13" s="274">
        <v>820535.35861566104</v>
      </c>
      <c r="I13" s="274">
        <v>825069.89626283559</v>
      </c>
      <c r="J13" s="274">
        <v>834681.27641197282</v>
      </c>
      <c r="K13" s="274">
        <v>856271.04278565431</v>
      </c>
      <c r="L13" s="274">
        <v>848697.75903581455</v>
      </c>
      <c r="M13" s="274">
        <v>851696.5703187352</v>
      </c>
      <c r="N13" s="274">
        <v>858680.83088582335</v>
      </c>
      <c r="O13" s="274">
        <v>781278.43022242188</v>
      </c>
      <c r="P13" s="274">
        <v>845611.62082280079</v>
      </c>
      <c r="Q13" s="274">
        <v>-971.23062265143017</v>
      </c>
      <c r="R13" s="274">
        <v>39044.446991243902</v>
      </c>
      <c r="S13" s="274">
        <v>66221.899810658622</v>
      </c>
      <c r="T13" s="274">
        <v>10187.59182484431</v>
      </c>
      <c r="U13" s="274">
        <v>10229210.320996663</v>
      </c>
      <c r="V13" s="274">
        <v>852434</v>
      </c>
      <c r="W13" s="274">
        <f t="shared" si="0"/>
        <v>3409736</v>
      </c>
    </row>
    <row r="14" spans="4:23" x14ac:dyDescent="0.25">
      <c r="D14" s="231" t="s">
        <v>20</v>
      </c>
      <c r="E14" s="274">
        <v>310376.03297161107</v>
      </c>
      <c r="F14" s="274">
        <v>338486.57134236104</v>
      </c>
      <c r="G14" s="274">
        <v>324909.28805582429</v>
      </c>
      <c r="H14" s="274">
        <v>310233.10861047893</v>
      </c>
      <c r="I14" s="274">
        <v>311567.4046592465</v>
      </c>
      <c r="J14" s="274">
        <v>314695.83299957507</v>
      </c>
      <c r="K14" s="274">
        <v>322612.79946259421</v>
      </c>
      <c r="L14" s="274">
        <v>317891.45608109515</v>
      </c>
      <c r="M14" s="274">
        <v>320285.44820782857</v>
      </c>
      <c r="N14" s="274">
        <v>322381.05601764569</v>
      </c>
      <c r="O14" s="274">
        <v>292442.524519581</v>
      </c>
      <c r="P14" s="274">
        <v>317171.35252746474</v>
      </c>
      <c r="Q14" s="274">
        <v>1903.8494325144902</v>
      </c>
      <c r="R14" s="274">
        <v>13041.041866068106</v>
      </c>
      <c r="S14" s="274">
        <v>23921.673345533763</v>
      </c>
      <c r="T14" s="274">
        <v>1941.6948852576102</v>
      </c>
      <c r="U14" s="274">
        <v>3843861.1349846805</v>
      </c>
      <c r="V14" s="274">
        <v>320322</v>
      </c>
      <c r="W14" s="274">
        <f t="shared" si="0"/>
        <v>1281288</v>
      </c>
    </row>
    <row r="15" spans="4:23" x14ac:dyDescent="0.25">
      <c r="D15" s="231" t="s">
        <v>21</v>
      </c>
      <c r="E15" s="274">
        <v>182780.35918568826</v>
      </c>
      <c r="F15" s="274">
        <v>194878.96866435921</v>
      </c>
      <c r="G15" s="274">
        <v>192659.60374699818</v>
      </c>
      <c r="H15" s="274">
        <v>182871.8195992774</v>
      </c>
      <c r="I15" s="274">
        <v>179972.47233692306</v>
      </c>
      <c r="J15" s="274">
        <v>186073.26584322879</v>
      </c>
      <c r="K15" s="274">
        <v>191221.61305834498</v>
      </c>
      <c r="L15" s="274">
        <v>186788.14173242723</v>
      </c>
      <c r="M15" s="274">
        <v>187988.38518854533</v>
      </c>
      <c r="N15" s="274">
        <v>189086.77923322699</v>
      </c>
      <c r="O15" s="274">
        <v>167551.09904464119</v>
      </c>
      <c r="P15" s="274">
        <v>184653.31205188911</v>
      </c>
      <c r="Q15" s="274">
        <v>-1531.3240719781998</v>
      </c>
      <c r="R15" s="274">
        <v>10049.090338941674</v>
      </c>
      <c r="S15" s="274">
        <v>14641.259774506212</v>
      </c>
      <c r="T15" s="274">
        <v>-5151.1550066353029</v>
      </c>
      <c r="U15" s="274">
        <v>2244533.6907203835</v>
      </c>
      <c r="V15" s="274">
        <v>187044</v>
      </c>
      <c r="W15" s="274">
        <f t="shared" si="0"/>
        <v>748176</v>
      </c>
    </row>
    <row r="16" spans="4:23" x14ac:dyDescent="0.25">
      <c r="D16" s="231" t="s">
        <v>22</v>
      </c>
      <c r="E16" s="274">
        <v>207202.39656720261</v>
      </c>
      <c r="F16" s="274">
        <v>225110.55965272282</v>
      </c>
      <c r="G16" s="274">
        <v>218605.58436096614</v>
      </c>
      <c r="H16" s="274">
        <v>208927.769614855</v>
      </c>
      <c r="I16" s="274">
        <v>209557.09853507756</v>
      </c>
      <c r="J16" s="274">
        <v>212632.6229219778</v>
      </c>
      <c r="K16" s="274">
        <v>218091.72291396497</v>
      </c>
      <c r="L16" s="274">
        <v>213417.61108876171</v>
      </c>
      <c r="M16" s="274">
        <v>215194.70981308952</v>
      </c>
      <c r="N16" s="274">
        <v>215687.16227740832</v>
      </c>
      <c r="O16" s="274">
        <v>192923.5245857535</v>
      </c>
      <c r="P16" s="274">
        <v>210911.01893292839</v>
      </c>
      <c r="Q16" s="274">
        <v>4053.2786472445614</v>
      </c>
      <c r="R16" s="274">
        <v>8271.540100567172</v>
      </c>
      <c r="S16" s="274">
        <v>15714.251285465165</v>
      </c>
      <c r="T16" s="274">
        <v>-2131.5837984952582</v>
      </c>
      <c r="U16" s="274">
        <v>2574169.2674994902</v>
      </c>
      <c r="V16" s="274">
        <v>214514</v>
      </c>
      <c r="W16" s="274">
        <f t="shared" si="0"/>
        <v>858056</v>
      </c>
    </row>
    <row r="17" spans="4:23" x14ac:dyDescent="0.25">
      <c r="D17" s="231" t="s">
        <v>23</v>
      </c>
      <c r="E17" s="274">
        <v>2883730.8994075381</v>
      </c>
      <c r="F17" s="274">
        <v>3046135.5187378791</v>
      </c>
      <c r="G17" s="274">
        <v>3020710.8884558901</v>
      </c>
      <c r="H17" s="274">
        <v>2794118.7137245997</v>
      </c>
      <c r="I17" s="274">
        <v>2747639.4988158904</v>
      </c>
      <c r="J17" s="274">
        <v>2862134.0404430488</v>
      </c>
      <c r="K17" s="274">
        <v>2947691.7645833008</v>
      </c>
      <c r="L17" s="274">
        <v>2940983.9789532297</v>
      </c>
      <c r="M17" s="274">
        <v>2925437.4323424399</v>
      </c>
      <c r="N17" s="274">
        <v>2975503.0732801263</v>
      </c>
      <c r="O17" s="274">
        <v>2692560.353434979</v>
      </c>
      <c r="P17" s="274">
        <v>2932155.6125041423</v>
      </c>
      <c r="Q17" s="274">
        <v>-137906.67350703268</v>
      </c>
      <c r="R17" s="274">
        <v>220858.23562499916</v>
      </c>
      <c r="S17" s="274">
        <v>262344.62616814324</v>
      </c>
      <c r="T17" s="274">
        <v>1536.0840316271097</v>
      </c>
      <c r="U17" s="274">
        <v>35115634.047000803</v>
      </c>
      <c r="V17" s="274">
        <v>2926303</v>
      </c>
      <c r="W17" s="274">
        <f t="shared" si="0"/>
        <v>11705212</v>
      </c>
    </row>
    <row r="18" spans="4:23" x14ac:dyDescent="0.25">
      <c r="D18" s="231" t="s">
        <v>24</v>
      </c>
      <c r="E18" s="274">
        <v>604192.04325529072</v>
      </c>
      <c r="F18" s="274">
        <v>657530.07274365076</v>
      </c>
      <c r="G18" s="274">
        <v>633421.81135647418</v>
      </c>
      <c r="H18" s="274">
        <v>597501.41434952139</v>
      </c>
      <c r="I18" s="274">
        <v>601950.35140123765</v>
      </c>
      <c r="J18" s="274">
        <v>608687.91066746064</v>
      </c>
      <c r="K18" s="274">
        <v>624574.14572862571</v>
      </c>
      <c r="L18" s="274">
        <v>621607.24240610586</v>
      </c>
      <c r="M18" s="274">
        <v>622389.2920312701</v>
      </c>
      <c r="N18" s="274">
        <v>628229.6604852085</v>
      </c>
      <c r="O18" s="274">
        <v>573499.83992445841</v>
      </c>
      <c r="P18" s="274">
        <v>619432.17831751122</v>
      </c>
      <c r="Q18" s="274">
        <v>-2400.5541678190184</v>
      </c>
      <c r="R18" s="274">
        <v>30046.269127797386</v>
      </c>
      <c r="S18" s="274">
        <v>49193.836864894627</v>
      </c>
      <c r="T18" s="274">
        <v>10757.485489129755</v>
      </c>
      <c r="U18" s="274">
        <v>7480612.9999808175</v>
      </c>
      <c r="V18" s="274">
        <v>623384</v>
      </c>
      <c r="W18" s="274">
        <f t="shared" si="0"/>
        <v>2493536</v>
      </c>
    </row>
    <row r="19" spans="4:23" x14ac:dyDescent="0.25">
      <c r="D19" s="231" t="s">
        <v>25</v>
      </c>
      <c r="E19" s="274">
        <v>718592.64635727729</v>
      </c>
      <c r="F19" s="274">
        <v>767182.29003122484</v>
      </c>
      <c r="G19" s="274">
        <v>754485.01909892296</v>
      </c>
      <c r="H19" s="274">
        <v>703141.85076750047</v>
      </c>
      <c r="I19" s="274">
        <v>697562.49084288976</v>
      </c>
      <c r="J19" s="274">
        <v>718935.67885406257</v>
      </c>
      <c r="K19" s="274">
        <v>739454.90744017961</v>
      </c>
      <c r="L19" s="274">
        <v>736381.89355790592</v>
      </c>
      <c r="M19" s="274">
        <v>734365.45937457355</v>
      </c>
      <c r="N19" s="274">
        <v>744171.71362593281</v>
      </c>
      <c r="O19" s="274">
        <v>673814.70894775318</v>
      </c>
      <c r="P19" s="274">
        <v>732680.11503078567</v>
      </c>
      <c r="Q19" s="274">
        <v>-20854.16849374073</v>
      </c>
      <c r="R19" s="274">
        <v>47670.385392996061</v>
      </c>
      <c r="S19" s="274">
        <v>62522.815314043197</v>
      </c>
      <c r="T19" s="274">
        <v>2787.7261316616487</v>
      </c>
      <c r="U19" s="274">
        <v>8812895.5322739687</v>
      </c>
      <c r="V19" s="274">
        <v>734408</v>
      </c>
      <c r="W19" s="274">
        <f t="shared" si="0"/>
        <v>2937632</v>
      </c>
    </row>
    <row r="20" spans="4:23" x14ac:dyDescent="0.25">
      <c r="D20" s="231" t="s">
        <v>26</v>
      </c>
      <c r="E20" s="274">
        <v>348118.33053356624</v>
      </c>
      <c r="F20" s="274">
        <v>378414.37058791879</v>
      </c>
      <c r="G20" s="274">
        <v>364598.6555646456</v>
      </c>
      <c r="H20" s="274">
        <v>346801.89798626705</v>
      </c>
      <c r="I20" s="274">
        <v>347658.57116369857</v>
      </c>
      <c r="J20" s="274">
        <v>352181.33370902186</v>
      </c>
      <c r="K20" s="274">
        <v>361237.00220939529</v>
      </c>
      <c r="L20" s="274">
        <v>356593.3391423765</v>
      </c>
      <c r="M20" s="274">
        <v>358679.3603685947</v>
      </c>
      <c r="N20" s="274">
        <v>361372.05912563193</v>
      </c>
      <c r="O20" s="274">
        <v>327692.19723469141</v>
      </c>
      <c r="P20" s="274">
        <v>355538.80818547285</v>
      </c>
      <c r="Q20" s="274">
        <v>150.52986981870163</v>
      </c>
      <c r="R20" s="274">
        <v>15938.784932953025</v>
      </c>
      <c r="S20" s="274">
        <v>27399.991759658806</v>
      </c>
      <c r="T20" s="274">
        <v>2112.3760479773428</v>
      </c>
      <c r="U20" s="274">
        <v>4304487.6084216889</v>
      </c>
      <c r="V20" s="274">
        <v>358707</v>
      </c>
      <c r="W20" s="274">
        <f t="shared" si="0"/>
        <v>1434828</v>
      </c>
    </row>
    <row r="21" spans="4:23" x14ac:dyDescent="0.25">
      <c r="D21" s="231" t="s">
        <v>27</v>
      </c>
      <c r="E21" s="274">
        <v>485490.6275501232</v>
      </c>
      <c r="F21" s="274">
        <v>532261.87258410605</v>
      </c>
      <c r="G21" s="274">
        <v>509104.92391908454</v>
      </c>
      <c r="H21" s="274">
        <v>484751.67870298197</v>
      </c>
      <c r="I21" s="274">
        <v>490400.91654237738</v>
      </c>
      <c r="J21" s="274">
        <v>492507.43094314571</v>
      </c>
      <c r="K21" s="274">
        <v>504779.07070875599</v>
      </c>
      <c r="L21" s="274">
        <v>499851.30060554028</v>
      </c>
      <c r="M21" s="274">
        <v>502485.33181716606</v>
      </c>
      <c r="N21" s="274">
        <v>505509.09571742371</v>
      </c>
      <c r="O21" s="274">
        <v>460660.26995718846</v>
      </c>
      <c r="P21" s="274">
        <v>497745.22746629862</v>
      </c>
      <c r="Q21" s="274">
        <v>5472.4461511374157</v>
      </c>
      <c r="R21" s="274">
        <v>19485.366804861096</v>
      </c>
      <c r="S21" s="274">
        <v>37605.63717733755</v>
      </c>
      <c r="T21" s="274">
        <v>7789.8481644632247</v>
      </c>
      <c r="U21" s="274">
        <v>6035901.044811992</v>
      </c>
      <c r="V21" s="274">
        <v>502992</v>
      </c>
      <c r="W21" s="274">
        <f t="shared" si="0"/>
        <v>2011968</v>
      </c>
    </row>
    <row r="22" spans="4:23" x14ac:dyDescent="0.25">
      <c r="D22" s="231" t="s">
        <v>28</v>
      </c>
      <c r="E22" s="274">
        <v>302676.21054441627</v>
      </c>
      <c r="F22" s="274">
        <v>333107.37155348179</v>
      </c>
      <c r="G22" s="274">
        <v>317422.40362852521</v>
      </c>
      <c r="H22" s="274">
        <v>303641.90979905328</v>
      </c>
      <c r="I22" s="274">
        <v>307896.63824121171</v>
      </c>
      <c r="J22" s="274">
        <v>308145.74650216463</v>
      </c>
      <c r="K22" s="274">
        <v>315629.95389423514</v>
      </c>
      <c r="L22" s="274">
        <v>311744.06418495247</v>
      </c>
      <c r="M22" s="274">
        <v>314054.18238951633</v>
      </c>
      <c r="N22" s="274">
        <v>315484.80364118528</v>
      </c>
      <c r="O22" s="274">
        <v>287380.07827285939</v>
      </c>
      <c r="P22" s="274">
        <v>310503.14122280863</v>
      </c>
      <c r="Q22" s="274">
        <v>5881.8366749212037</v>
      </c>
      <c r="R22" s="274">
        <v>10686.809353711622</v>
      </c>
      <c r="S22" s="274">
        <v>22806.212513576495</v>
      </c>
      <c r="T22" s="274">
        <v>4731.2157704322472</v>
      </c>
      <c r="U22" s="274">
        <v>3771792.5781870517</v>
      </c>
      <c r="V22" s="274">
        <v>314316</v>
      </c>
      <c r="W22" s="274">
        <f t="shared" si="0"/>
        <v>1257264</v>
      </c>
    </row>
    <row r="23" spans="4:23" x14ac:dyDescent="0.25">
      <c r="D23" s="231" t="s">
        <v>29</v>
      </c>
      <c r="E23" s="274">
        <v>343825.29003156524</v>
      </c>
      <c r="F23" s="274">
        <v>381076.70285009569</v>
      </c>
      <c r="G23" s="274">
        <v>361466.71027095133</v>
      </c>
      <c r="H23" s="274">
        <v>347485.75472921703</v>
      </c>
      <c r="I23" s="274">
        <v>354563.4585265753</v>
      </c>
      <c r="J23" s="274">
        <v>352506.40251467121</v>
      </c>
      <c r="K23" s="274">
        <v>360770.08436714095</v>
      </c>
      <c r="L23" s="274">
        <v>355627.3381992692</v>
      </c>
      <c r="M23" s="274">
        <v>358844.80005901755</v>
      </c>
      <c r="N23" s="274">
        <v>359304.41846296075</v>
      </c>
      <c r="O23" s="274">
        <v>326892.47427902545</v>
      </c>
      <c r="P23" s="274">
        <v>353077.43431376101</v>
      </c>
      <c r="Q23" s="274">
        <v>11929.824022175875</v>
      </c>
      <c r="R23" s="274">
        <v>9439.3202743915663</v>
      </c>
      <c r="S23" s="274">
        <v>24979.736316225702</v>
      </c>
      <c r="T23" s="274">
        <v>5752.0924034420223</v>
      </c>
      <c r="U23" s="274">
        <v>4307541.8416204853</v>
      </c>
      <c r="V23" s="274">
        <v>358962</v>
      </c>
      <c r="W23" s="274">
        <f t="shared" si="0"/>
        <v>1435848</v>
      </c>
    </row>
    <row r="24" spans="4:23" x14ac:dyDescent="0.25">
      <c r="D24" s="231" t="s">
        <v>30</v>
      </c>
      <c r="E24" s="274">
        <v>188185.48694482198</v>
      </c>
      <c r="F24" s="274">
        <v>200629.36418222237</v>
      </c>
      <c r="G24" s="274">
        <v>199090.13016141177</v>
      </c>
      <c r="H24" s="274">
        <v>188542.4932226449</v>
      </c>
      <c r="I24" s="274">
        <v>185964.76536369574</v>
      </c>
      <c r="J24" s="274">
        <v>192196.62260559434</v>
      </c>
      <c r="K24" s="274">
        <v>197592.29119447517</v>
      </c>
      <c r="L24" s="274">
        <v>193143.53524016775</v>
      </c>
      <c r="M24" s="274">
        <v>194137.64479939194</v>
      </c>
      <c r="N24" s="274">
        <v>195045.59536683335</v>
      </c>
      <c r="O24" s="274">
        <v>172381.36088883629</v>
      </c>
      <c r="P24" s="274">
        <v>190175.26535594329</v>
      </c>
      <c r="Q24" s="274">
        <v>-663.42476270326915</v>
      </c>
      <c r="R24" s="274">
        <v>10319.038501807392</v>
      </c>
      <c r="S24" s="274">
        <v>15115.618615183241</v>
      </c>
      <c r="T24" s="274">
        <v>-5486.0459081765257</v>
      </c>
      <c r="U24" s="274">
        <v>2316369.7417721497</v>
      </c>
      <c r="V24" s="274">
        <v>193031</v>
      </c>
      <c r="W24" s="274">
        <f t="shared" si="0"/>
        <v>772124</v>
      </c>
    </row>
    <row r="25" spans="4:23" x14ac:dyDescent="0.25">
      <c r="D25" s="231" t="s">
        <v>31</v>
      </c>
      <c r="E25" s="274">
        <v>364456.02861513529</v>
      </c>
      <c r="F25" s="274">
        <v>401827.54310553405</v>
      </c>
      <c r="G25" s="274">
        <v>381162.02230842086</v>
      </c>
      <c r="H25" s="274">
        <v>365345.13052588142</v>
      </c>
      <c r="I25" s="274">
        <v>370651.75053991657</v>
      </c>
      <c r="J25" s="274">
        <v>370276.75701076008</v>
      </c>
      <c r="K25" s="274">
        <v>379144.56406188745</v>
      </c>
      <c r="L25" s="274">
        <v>374513.4149552887</v>
      </c>
      <c r="M25" s="274">
        <v>377590.95478895877</v>
      </c>
      <c r="N25" s="274">
        <v>379490.67528406339</v>
      </c>
      <c r="O25" s="274">
        <v>346677.96302070661</v>
      </c>
      <c r="P25" s="274">
        <v>373939.94149494113</v>
      </c>
      <c r="Q25" s="274">
        <v>6630.6319185506218</v>
      </c>
      <c r="R25" s="274">
        <v>12392.29836429784</v>
      </c>
      <c r="S25" s="274">
        <v>27351.494725541612</v>
      </c>
      <c r="T25" s="274">
        <v>6767.1514465886194</v>
      </c>
      <c r="U25" s="274">
        <v>4538218.3221664717</v>
      </c>
      <c r="V25" s="274">
        <v>378185</v>
      </c>
      <c r="W25" s="274">
        <f t="shared" si="0"/>
        <v>1512740</v>
      </c>
    </row>
    <row r="26" spans="4:23" x14ac:dyDescent="0.25">
      <c r="D26" s="231" t="s">
        <v>32</v>
      </c>
      <c r="E26" s="274">
        <v>304129.67869107513</v>
      </c>
      <c r="F26" s="274">
        <v>331523.93652236083</v>
      </c>
      <c r="G26" s="274">
        <v>319388.28947327973</v>
      </c>
      <c r="H26" s="274">
        <v>304058.18753408967</v>
      </c>
      <c r="I26" s="274">
        <v>305814.06556328287</v>
      </c>
      <c r="J26" s="274">
        <v>308955.53354025749</v>
      </c>
      <c r="K26" s="274">
        <v>316825.61512876383</v>
      </c>
      <c r="L26" s="274">
        <v>312661.57794683333</v>
      </c>
      <c r="M26" s="274">
        <v>314520.04105915059</v>
      </c>
      <c r="N26" s="274">
        <v>316375.097826852</v>
      </c>
      <c r="O26" s="274">
        <v>286525.84627196373</v>
      </c>
      <c r="P26" s="274">
        <v>310949.4120723824</v>
      </c>
      <c r="Q26" s="274">
        <v>2512.9118554448942</v>
      </c>
      <c r="R26" s="274">
        <v>13058.984230272174</v>
      </c>
      <c r="S26" s="274">
        <v>23611.280708186627</v>
      </c>
      <c r="T26" s="274">
        <v>1887.97747704518</v>
      </c>
      <c r="U26" s="274">
        <v>3772798.4359012404</v>
      </c>
      <c r="V26" s="274">
        <v>314400</v>
      </c>
      <c r="W26" s="274">
        <f t="shared" si="0"/>
        <v>1257600</v>
      </c>
    </row>
    <row r="27" spans="4:23" x14ac:dyDescent="0.25">
      <c r="D27" s="231" t="s">
        <v>33</v>
      </c>
      <c r="E27" s="274">
        <v>644015.80267980939</v>
      </c>
      <c r="F27" s="274">
        <v>707579.35735740082</v>
      </c>
      <c r="G27" s="274">
        <v>674669.86611354596</v>
      </c>
      <c r="H27" s="274">
        <v>642786.49058677442</v>
      </c>
      <c r="I27" s="274">
        <v>651519.65010408347</v>
      </c>
      <c r="J27" s="274">
        <v>652881.8492406467</v>
      </c>
      <c r="K27" s="274">
        <v>668987.59700532095</v>
      </c>
      <c r="L27" s="274">
        <v>663056.26094238576</v>
      </c>
      <c r="M27" s="274">
        <v>666566.09532028378</v>
      </c>
      <c r="N27" s="274">
        <v>670615.71983573423</v>
      </c>
      <c r="O27" s="274">
        <v>612538.8640438501</v>
      </c>
      <c r="P27" s="274">
        <v>660793.32858969783</v>
      </c>
      <c r="Q27" s="274">
        <v>7873.5151062345376</v>
      </c>
      <c r="R27" s="274">
        <v>25029.163750378328</v>
      </c>
      <c r="S27" s="274">
        <v>49783.385500046905</v>
      </c>
      <c r="T27" s="274">
        <v>12531.80086035061</v>
      </c>
      <c r="U27" s="274">
        <v>8011228.7470365446</v>
      </c>
      <c r="V27" s="274">
        <v>667602</v>
      </c>
      <c r="W27" s="274">
        <f t="shared" si="0"/>
        <v>2670408</v>
      </c>
    </row>
    <row r="28" spans="4:23" x14ac:dyDescent="0.25">
      <c r="D28" s="231" t="s">
        <v>34</v>
      </c>
      <c r="E28" s="274">
        <v>1144083.6569809567</v>
      </c>
      <c r="F28" s="274">
        <v>1231731.8350729912</v>
      </c>
      <c r="G28" s="274">
        <v>1197200.9904133431</v>
      </c>
      <c r="H28" s="274">
        <v>1128358.911244598</v>
      </c>
      <c r="I28" s="274">
        <v>1123928.4588263596</v>
      </c>
      <c r="J28" s="274">
        <v>1149054.457239103</v>
      </c>
      <c r="K28" s="274">
        <v>1180212.1264180827</v>
      </c>
      <c r="L28" s="274">
        <v>1169193.3221164185</v>
      </c>
      <c r="M28" s="274">
        <v>1171684.2618059253</v>
      </c>
      <c r="N28" s="274">
        <v>1184310.5024638285</v>
      </c>
      <c r="O28" s="274">
        <v>1073552.2658280055</v>
      </c>
      <c r="P28" s="274">
        <v>1165875.7997915803</v>
      </c>
      <c r="Q28" s="274">
        <v>-19436.663822456932</v>
      </c>
      <c r="R28" s="274">
        <v>64175.698144755195</v>
      </c>
      <c r="S28" s="274">
        <v>95123.023276381748</v>
      </c>
      <c r="T28" s="274">
        <v>5428.7166990786855</v>
      </c>
      <c r="U28" s="274">
        <v>14064477.36249895</v>
      </c>
      <c r="V28" s="274">
        <v>1172040</v>
      </c>
      <c r="W28" s="274">
        <f t="shared" si="0"/>
        <v>4688160</v>
      </c>
    </row>
    <row r="29" spans="4:23" x14ac:dyDescent="0.25">
      <c r="D29" s="231" t="s">
        <v>35</v>
      </c>
      <c r="E29" s="274">
        <v>349196.8836096201</v>
      </c>
      <c r="F29" s="274">
        <v>384039.70269020565</v>
      </c>
      <c r="G29" s="274">
        <v>368093.04393755179</v>
      </c>
      <c r="H29" s="274">
        <v>351143.12350508251</v>
      </c>
      <c r="I29" s="274">
        <v>356572.35954639409</v>
      </c>
      <c r="J29" s="274">
        <v>357103.71975255973</v>
      </c>
      <c r="K29" s="274">
        <v>365906.91563002189</v>
      </c>
      <c r="L29" s="274">
        <v>361598.71156737063</v>
      </c>
      <c r="M29" s="274">
        <v>363718.12196481222</v>
      </c>
      <c r="N29" s="274">
        <v>364798.01342559396</v>
      </c>
      <c r="O29" s="274">
        <v>330899.91253405239</v>
      </c>
      <c r="P29" s="274">
        <v>358268.29514055612</v>
      </c>
      <c r="Q29" s="274">
        <v>8581.1068917661341</v>
      </c>
      <c r="R29" s="274">
        <v>12449.32199652153</v>
      </c>
      <c r="S29" s="274">
        <v>26362.891172565531</v>
      </c>
      <c r="T29" s="274">
        <v>4407.9148120991049</v>
      </c>
      <c r="U29" s="274">
        <v>4363140.0381767731</v>
      </c>
      <c r="V29" s="274">
        <v>363595</v>
      </c>
      <c r="W29" s="274">
        <f t="shared" si="0"/>
        <v>1454380</v>
      </c>
    </row>
    <row r="30" spans="4:23" x14ac:dyDescent="0.25">
      <c r="D30" s="231" t="s">
        <v>36</v>
      </c>
      <c r="E30" s="274">
        <v>175931.78222261768</v>
      </c>
      <c r="F30" s="274">
        <v>187441.37621924843</v>
      </c>
      <c r="G30" s="274">
        <v>185192.86895552545</v>
      </c>
      <c r="H30" s="274">
        <v>176095.26959627992</v>
      </c>
      <c r="I30" s="274">
        <v>172985.80485907834</v>
      </c>
      <c r="J30" s="274">
        <v>179063.09967216363</v>
      </c>
      <c r="K30" s="274">
        <v>183976.55408256385</v>
      </c>
      <c r="L30" s="274">
        <v>179402.98627116808</v>
      </c>
      <c r="M30" s="274">
        <v>180732.63910003804</v>
      </c>
      <c r="N30" s="274">
        <v>181780.05801260186</v>
      </c>
      <c r="O30" s="274">
        <v>160932.14004369843</v>
      </c>
      <c r="P30" s="274">
        <v>177497.2661909468</v>
      </c>
      <c r="Q30" s="274">
        <v>-1726.0835457462977</v>
      </c>
      <c r="R30" s="274">
        <v>9627.1359750941301</v>
      </c>
      <c r="S30" s="274">
        <v>14048.185237465779</v>
      </c>
      <c r="T30" s="274">
        <v>-5371.652343806405</v>
      </c>
      <c r="U30" s="274">
        <v>2157609.430548938</v>
      </c>
      <c r="V30" s="274">
        <v>179801</v>
      </c>
      <c r="W30" s="274">
        <f t="shared" si="0"/>
        <v>719204</v>
      </c>
    </row>
    <row r="31" spans="4:23" x14ac:dyDescent="0.25">
      <c r="D31" s="231" t="s">
        <v>37</v>
      </c>
      <c r="E31" s="274">
        <v>562341.29460931278</v>
      </c>
      <c r="F31" s="274">
        <v>623177.26340308471</v>
      </c>
      <c r="G31" s="274">
        <v>589502.74457220314</v>
      </c>
      <c r="H31" s="274">
        <v>568559.8601153153</v>
      </c>
      <c r="I31" s="274">
        <v>578796.83065797552</v>
      </c>
      <c r="J31" s="274">
        <v>575568.88399992604</v>
      </c>
      <c r="K31" s="274">
        <v>588938.49268813804</v>
      </c>
      <c r="L31" s="274">
        <v>579421.96598263725</v>
      </c>
      <c r="M31" s="274">
        <v>585617.59704059176</v>
      </c>
      <c r="N31" s="274">
        <v>586493.81248229591</v>
      </c>
      <c r="O31" s="274">
        <v>533695.2562241964</v>
      </c>
      <c r="P31" s="274">
        <v>576560.2503252452</v>
      </c>
      <c r="Q31" s="274">
        <v>18023.468038925308</v>
      </c>
      <c r="R31" s="274">
        <v>14937.123926186052</v>
      </c>
      <c r="S31" s="274">
        <v>40563.595907697672</v>
      </c>
      <c r="T31" s="274">
        <v>8476.0609616573965</v>
      </c>
      <c r="U31" s="274">
        <v>7030674.5009353869</v>
      </c>
      <c r="V31" s="274">
        <v>585890</v>
      </c>
      <c r="W31" s="274">
        <f t="shared" si="0"/>
        <v>2343560</v>
      </c>
    </row>
    <row r="32" spans="4:23" x14ac:dyDescent="0.25">
      <c r="D32" s="231" t="s">
        <v>38</v>
      </c>
      <c r="E32" s="274">
        <v>219112.25582554776</v>
      </c>
      <c r="F32" s="274">
        <v>237202.02347775717</v>
      </c>
      <c r="G32" s="274">
        <v>230386.41622566542</v>
      </c>
      <c r="H32" s="274">
        <v>219689.58271211231</v>
      </c>
      <c r="I32" s="274">
        <v>219299.5462626626</v>
      </c>
      <c r="J32" s="274">
        <v>223230.51512358859</v>
      </c>
      <c r="K32" s="274">
        <v>229027.11286125256</v>
      </c>
      <c r="L32" s="274">
        <v>224662.26962305856</v>
      </c>
      <c r="M32" s="274">
        <v>226366.58308317984</v>
      </c>
      <c r="N32" s="274">
        <v>227521.55841408976</v>
      </c>
      <c r="O32" s="274">
        <v>204202.72940085965</v>
      </c>
      <c r="P32" s="274">
        <v>222986.83022199964</v>
      </c>
      <c r="Q32" s="274">
        <v>1345.3197046168871</v>
      </c>
      <c r="R32" s="274">
        <v>9871.0267626919267</v>
      </c>
      <c r="S32" s="274">
        <v>16973.971582505823</v>
      </c>
      <c r="T32" s="274">
        <v>-1785.9832684667479</v>
      </c>
      <c r="U32" s="274">
        <v>2710091.7580131213</v>
      </c>
      <c r="V32" s="274">
        <v>225841</v>
      </c>
      <c r="W32" s="274">
        <f t="shared" si="0"/>
        <v>903364</v>
      </c>
    </row>
    <row r="33" spans="4:23" x14ac:dyDescent="0.25">
      <c r="D33" s="231" t="s">
        <v>39</v>
      </c>
      <c r="E33" s="274">
        <v>349752.46679296647</v>
      </c>
      <c r="F33" s="274">
        <v>388129.06121143111</v>
      </c>
      <c r="G33" s="274">
        <v>367999.94347353012</v>
      </c>
      <c r="H33" s="274">
        <v>352992.13900504028</v>
      </c>
      <c r="I33" s="274">
        <v>360995.79414538242</v>
      </c>
      <c r="J33" s="274">
        <v>358395.39244312124</v>
      </c>
      <c r="K33" s="274">
        <v>366809.77304134081</v>
      </c>
      <c r="L33" s="274">
        <v>362518.20297442883</v>
      </c>
      <c r="M33" s="274">
        <v>365321.64369998145</v>
      </c>
      <c r="N33" s="274">
        <v>365934.11097209866</v>
      </c>
      <c r="O33" s="274">
        <v>333686.66032362543</v>
      </c>
      <c r="P33" s="274">
        <v>359856.38703174231</v>
      </c>
      <c r="Q33" s="274">
        <v>12296.464713539808</v>
      </c>
      <c r="R33" s="274">
        <v>9793.6497244918974</v>
      </c>
      <c r="S33" s="274">
        <v>25555.763835314006</v>
      </c>
      <c r="T33" s="274">
        <v>7263.6198586780129</v>
      </c>
      <c r="U33" s="274">
        <v>4387301.0732467128</v>
      </c>
      <c r="V33" s="274">
        <v>365608</v>
      </c>
      <c r="W33" s="274">
        <f t="shared" si="0"/>
        <v>1462432</v>
      </c>
    </row>
    <row r="34" spans="4:23" x14ac:dyDescent="0.25">
      <c r="D34" s="231" t="s">
        <v>40</v>
      </c>
      <c r="E34" s="274">
        <v>142414.70621127755</v>
      </c>
      <c r="F34" s="274">
        <v>146961.2563193322</v>
      </c>
      <c r="G34" s="274">
        <v>151097.99123353211</v>
      </c>
      <c r="H34" s="274">
        <v>142439.15690569286</v>
      </c>
      <c r="I34" s="274">
        <v>136475.02842047022</v>
      </c>
      <c r="J34" s="274">
        <v>145330.16775489174</v>
      </c>
      <c r="K34" s="274">
        <v>149903.13907369558</v>
      </c>
      <c r="L34" s="274">
        <v>144509.73978353586</v>
      </c>
      <c r="M34" s="274">
        <v>145174.4345314707</v>
      </c>
      <c r="N34" s="274">
        <v>144802.73058115138</v>
      </c>
      <c r="O34" s="274">
        <v>122519.70546697667</v>
      </c>
      <c r="P34" s="274">
        <v>138643.31085317</v>
      </c>
      <c r="Q34" s="274">
        <v>-5318.3076762342844</v>
      </c>
      <c r="R34" s="274">
        <v>9583.4881046188111</v>
      </c>
      <c r="S34" s="274">
        <v>12738.618707447258</v>
      </c>
      <c r="T34" s="274">
        <v>-10410.829323532033</v>
      </c>
      <c r="U34" s="274">
        <v>1716864.3369474967</v>
      </c>
      <c r="V34" s="274">
        <v>143072</v>
      </c>
      <c r="W34" s="274">
        <f t="shared" si="0"/>
        <v>572288</v>
      </c>
    </row>
    <row r="35" spans="4:23" x14ac:dyDescent="0.25">
      <c r="D35" s="231" t="s">
        <v>41</v>
      </c>
      <c r="E35" s="274">
        <v>139370.89894278557</v>
      </c>
      <c r="F35" s="274">
        <v>143792.47962648992</v>
      </c>
      <c r="G35" s="274">
        <v>147974.36256692265</v>
      </c>
      <c r="H35" s="274">
        <v>139669.37508304638</v>
      </c>
      <c r="I35" s="274">
        <v>134142.07026636813</v>
      </c>
      <c r="J35" s="274">
        <v>142702.00635039445</v>
      </c>
      <c r="K35" s="274">
        <v>147192.97606115931</v>
      </c>
      <c r="L35" s="274">
        <v>141470.09914593515</v>
      </c>
      <c r="M35" s="274">
        <v>142228.6184629529</v>
      </c>
      <c r="N35" s="274">
        <v>141331.89241152318</v>
      </c>
      <c r="O35" s="274">
        <v>118693.39583425119</v>
      </c>
      <c r="P35" s="274">
        <v>134678.69975580153</v>
      </c>
      <c r="Q35" s="274">
        <v>-4592.1261905203464</v>
      </c>
      <c r="R35" s="274">
        <v>8875.6354138493098</v>
      </c>
      <c r="S35" s="274">
        <v>12665.592444216943</v>
      </c>
      <c r="T35" s="274">
        <v>-10423.984307721665</v>
      </c>
      <c r="U35" s="274">
        <v>1679771.9918674545</v>
      </c>
      <c r="V35" s="274">
        <v>139981</v>
      </c>
      <c r="W35" s="274">
        <f t="shared" si="0"/>
        <v>559924</v>
      </c>
    </row>
    <row r="36" spans="4:23" x14ac:dyDescent="0.25">
      <c r="D36" s="231" t="s">
        <v>42</v>
      </c>
      <c r="E36" s="274">
        <v>231626.27011045249</v>
      </c>
      <c r="F36" s="274">
        <v>251207.87910539983</v>
      </c>
      <c r="G36" s="274">
        <v>243760.71710734157</v>
      </c>
      <c r="H36" s="274">
        <v>231570.92679360879</v>
      </c>
      <c r="I36" s="274">
        <v>231939.38762359062</v>
      </c>
      <c r="J36" s="274">
        <v>235531.90933592326</v>
      </c>
      <c r="K36" s="274">
        <v>241685.70643153539</v>
      </c>
      <c r="L36" s="274">
        <v>238172.30067634251</v>
      </c>
      <c r="M36" s="274">
        <v>239460.37248305287</v>
      </c>
      <c r="N36" s="274">
        <v>240898.18153762614</v>
      </c>
      <c r="O36" s="274">
        <v>217128.53928855198</v>
      </c>
      <c r="P36" s="274">
        <v>236426.49459046268</v>
      </c>
      <c r="Q36" s="274">
        <v>1247.7095099405233</v>
      </c>
      <c r="R36" s="274">
        <v>10727.511848771439</v>
      </c>
      <c r="S36" s="274">
        <v>18146.910612559543</v>
      </c>
      <c r="T36" s="274">
        <v>-206.59570637594288</v>
      </c>
      <c r="U36" s="274">
        <v>2869324.2213487839</v>
      </c>
      <c r="V36" s="274">
        <v>239110</v>
      </c>
      <c r="W36" s="274">
        <f t="shared" si="0"/>
        <v>956440</v>
      </c>
    </row>
    <row r="37" spans="4:23" x14ac:dyDescent="0.25">
      <c r="D37" s="231" t="s">
        <v>43</v>
      </c>
      <c r="E37" s="274">
        <v>1086100.0418614494</v>
      </c>
      <c r="F37" s="274">
        <v>1186540.1774825889</v>
      </c>
      <c r="G37" s="274">
        <v>1141427.151084915</v>
      </c>
      <c r="H37" s="274">
        <v>1086390.2083207571</v>
      </c>
      <c r="I37" s="274">
        <v>1095747.4272630517</v>
      </c>
      <c r="J37" s="274">
        <v>1104467.603561894</v>
      </c>
      <c r="K37" s="274">
        <v>1132411.2056275362</v>
      </c>
      <c r="L37" s="274">
        <v>1118740.0097432085</v>
      </c>
      <c r="M37" s="274">
        <v>1124749.9878538332</v>
      </c>
      <c r="N37" s="274">
        <v>1130376.9303908013</v>
      </c>
      <c r="O37" s="274">
        <v>1024249.7574075672</v>
      </c>
      <c r="P37" s="274">
        <v>1110573.8780626787</v>
      </c>
      <c r="Q37" s="274">
        <v>12123.82330693011</v>
      </c>
      <c r="R37" s="274">
        <v>44894.824461532946</v>
      </c>
      <c r="S37" s="274">
        <v>84385.433892181492</v>
      </c>
      <c r="T37" s="274">
        <v>9567.5958055811752</v>
      </c>
      <c r="U37" s="274">
        <v>13492746.056126505</v>
      </c>
      <c r="V37" s="274">
        <v>1124396</v>
      </c>
      <c r="W37" s="274">
        <f t="shared" si="0"/>
        <v>4497584</v>
      </c>
    </row>
    <row r="38" spans="4:23" x14ac:dyDescent="0.25">
      <c r="D38" s="231" t="s">
        <v>44</v>
      </c>
      <c r="E38" s="274">
        <v>231143.9247826752</v>
      </c>
      <c r="F38" s="274">
        <v>248778.79734339676</v>
      </c>
      <c r="G38" s="274">
        <v>242623.51579766441</v>
      </c>
      <c r="H38" s="274">
        <v>230998.77159729565</v>
      </c>
      <c r="I38" s="274">
        <v>229112.01562381568</v>
      </c>
      <c r="J38" s="274">
        <v>234567.56295313966</v>
      </c>
      <c r="K38" s="274">
        <v>240786.08394675716</v>
      </c>
      <c r="L38" s="274">
        <v>236045.72279994926</v>
      </c>
      <c r="M38" s="274">
        <v>237797.75522760337</v>
      </c>
      <c r="N38" s="274">
        <v>239398.29340650147</v>
      </c>
      <c r="O38" s="274">
        <v>214501.6679768282</v>
      </c>
      <c r="P38" s="274">
        <v>234674.43224924139</v>
      </c>
      <c r="Q38" s="274">
        <v>-995.10971944696394</v>
      </c>
      <c r="R38" s="274">
        <v>11518.813245513576</v>
      </c>
      <c r="S38" s="274">
        <v>18221.508566446482</v>
      </c>
      <c r="T38" s="274">
        <v>-2937.2493274293774</v>
      </c>
      <c r="U38" s="274">
        <v>2846236.5064699519</v>
      </c>
      <c r="V38" s="274">
        <v>237186</v>
      </c>
      <c r="W38" s="274">
        <f t="shared" si="0"/>
        <v>948744</v>
      </c>
    </row>
    <row r="39" spans="4:23" x14ac:dyDescent="0.25">
      <c r="D39" s="231" t="s">
        <v>45</v>
      </c>
      <c r="E39" s="274">
        <v>688352.26844228606</v>
      </c>
      <c r="F39" s="274">
        <v>752502.15272284998</v>
      </c>
      <c r="G39" s="274">
        <v>720671.15731589985</v>
      </c>
      <c r="H39" s="274">
        <v>688556.10588965588</v>
      </c>
      <c r="I39" s="274">
        <v>693343.52424057608</v>
      </c>
      <c r="J39" s="274">
        <v>698508.63423563866</v>
      </c>
      <c r="K39" s="274">
        <v>715953.65373711288</v>
      </c>
      <c r="L39" s="274">
        <v>705860.04831498279</v>
      </c>
      <c r="M39" s="274">
        <v>711093.13680390816</v>
      </c>
      <c r="N39" s="274">
        <v>715128.24073014862</v>
      </c>
      <c r="O39" s="274">
        <v>649142.87272494868</v>
      </c>
      <c r="P39" s="274">
        <v>703370.06280515913</v>
      </c>
      <c r="Q39" s="274">
        <v>6320.6342504161275</v>
      </c>
      <c r="R39" s="274">
        <v>27476.602239413976</v>
      </c>
      <c r="S39" s="274">
        <v>52937.612064968911</v>
      </c>
      <c r="T39" s="274">
        <v>5983.8465503777206</v>
      </c>
      <c r="U39" s="274">
        <v>8535200.5530683417</v>
      </c>
      <c r="V39" s="274">
        <v>711267</v>
      </c>
      <c r="W39" s="274">
        <f t="shared" si="0"/>
        <v>2845068</v>
      </c>
    </row>
    <row r="40" spans="4:23" x14ac:dyDescent="0.25">
      <c r="D40" s="231" t="s">
        <v>46</v>
      </c>
      <c r="E40" s="274">
        <v>354399.85912304267</v>
      </c>
      <c r="F40" s="274">
        <v>390234.60251384258</v>
      </c>
      <c r="G40" s="274">
        <v>370000.6226826653</v>
      </c>
      <c r="H40" s="274">
        <v>356818.82159645908</v>
      </c>
      <c r="I40" s="274">
        <v>360536.4750329692</v>
      </c>
      <c r="J40" s="274">
        <v>360844.79380328779</v>
      </c>
      <c r="K40" s="274">
        <v>369378.62643235322</v>
      </c>
      <c r="L40" s="274">
        <v>362624.0860238428</v>
      </c>
      <c r="M40" s="274">
        <v>366848.77332772769</v>
      </c>
      <c r="N40" s="274">
        <v>368263.84364995442</v>
      </c>
      <c r="O40" s="274">
        <v>334865.99092307308</v>
      </c>
      <c r="P40" s="274">
        <v>362339.6807384828</v>
      </c>
      <c r="Q40" s="274">
        <v>7016.8339507206811</v>
      </c>
      <c r="R40" s="274">
        <v>11123.643536658503</v>
      </c>
      <c r="S40" s="274">
        <v>26018.912037505153</v>
      </c>
      <c r="T40" s="274">
        <v>3554.4790795343674</v>
      </c>
      <c r="U40" s="274">
        <v>4404870.0444521196</v>
      </c>
      <c r="V40" s="274">
        <v>367073</v>
      </c>
      <c r="W40" s="274">
        <f t="shared" si="0"/>
        <v>1468292</v>
      </c>
    </row>
    <row r="41" spans="4:23" x14ac:dyDescent="0.25">
      <c r="D41" s="231" t="s">
        <v>47</v>
      </c>
      <c r="E41" s="274">
        <v>557699.19735415769</v>
      </c>
      <c r="F41" s="274">
        <v>613443.05858263432</v>
      </c>
      <c r="G41" s="274">
        <v>584788.71296846739</v>
      </c>
      <c r="H41" s="274">
        <v>553632.8673397766</v>
      </c>
      <c r="I41" s="274">
        <v>563331.00995261048</v>
      </c>
      <c r="J41" s="274">
        <v>563576.22652908275</v>
      </c>
      <c r="K41" s="274">
        <v>577620.19399803155</v>
      </c>
      <c r="L41" s="274">
        <v>576207.67108026205</v>
      </c>
      <c r="M41" s="274">
        <v>577279.31014988094</v>
      </c>
      <c r="N41" s="274">
        <v>581716.833926772</v>
      </c>
      <c r="O41" s="274">
        <v>534281.75442448282</v>
      </c>
      <c r="P41" s="274">
        <v>574310.55178813159</v>
      </c>
      <c r="Q41" s="274">
        <v>5082.7981923591888</v>
      </c>
      <c r="R41" s="274">
        <v>23389.816760095855</v>
      </c>
      <c r="S41" s="274">
        <v>44146.150598167857</v>
      </c>
      <c r="T41" s="274">
        <v>16086.70167166351</v>
      </c>
      <c r="U41" s="274">
        <v>6946592.8553165765</v>
      </c>
      <c r="V41" s="274">
        <v>578883</v>
      </c>
      <c r="W41" s="274">
        <f t="shared" si="0"/>
        <v>2315532</v>
      </c>
    </row>
    <row r="42" spans="4:23" x14ac:dyDescent="0.25">
      <c r="D42" s="231" t="s">
        <v>48</v>
      </c>
      <c r="E42" s="274">
        <v>258438.21421834268</v>
      </c>
      <c r="F42" s="274">
        <v>279900.28218105191</v>
      </c>
      <c r="G42" s="274">
        <v>272230.66395613871</v>
      </c>
      <c r="H42" s="274">
        <v>259121.74736870703</v>
      </c>
      <c r="I42" s="274">
        <v>259067.62101859751</v>
      </c>
      <c r="J42" s="274">
        <v>263503.88194057305</v>
      </c>
      <c r="K42" s="274">
        <v>270392.8469348948</v>
      </c>
      <c r="L42" s="274">
        <v>265636.46968059824</v>
      </c>
      <c r="M42" s="274">
        <v>267368.62466474908</v>
      </c>
      <c r="N42" s="274">
        <v>268625.48928332818</v>
      </c>
      <c r="O42" s="274">
        <v>241031.94031056808</v>
      </c>
      <c r="P42" s="274">
        <v>263157.98702349467</v>
      </c>
      <c r="Q42" s="274">
        <v>1947.2681372222169</v>
      </c>
      <c r="R42" s="274">
        <v>11700.610596641614</v>
      </c>
      <c r="S42" s="274">
        <v>20104.457088723255</v>
      </c>
      <c r="T42" s="274">
        <v>-1757.0390825163661</v>
      </c>
      <c r="U42" s="274">
        <v>3200471.0653211144</v>
      </c>
      <c r="V42" s="274">
        <v>266706</v>
      </c>
      <c r="W42" s="274">
        <f t="shared" si="0"/>
        <v>1066824</v>
      </c>
    </row>
    <row r="43" spans="4:23" x14ac:dyDescent="0.25">
      <c r="D43" s="231" t="s">
        <v>49</v>
      </c>
      <c r="E43" s="274">
        <v>529643.79669715569</v>
      </c>
      <c r="F43" s="274">
        <v>572664.68040296843</v>
      </c>
      <c r="G43" s="274">
        <v>553366.5886895936</v>
      </c>
      <c r="H43" s="274">
        <v>522805.18112830824</v>
      </c>
      <c r="I43" s="274">
        <v>522345.32114638417</v>
      </c>
      <c r="J43" s="274">
        <v>531717.04567350971</v>
      </c>
      <c r="K43" s="274">
        <v>545840.45664791355</v>
      </c>
      <c r="L43" s="274">
        <v>541141.170980589</v>
      </c>
      <c r="M43" s="274">
        <v>542726.45126678457</v>
      </c>
      <c r="N43" s="274">
        <v>548548.26563057781</v>
      </c>
      <c r="O43" s="274">
        <v>499111.97636446578</v>
      </c>
      <c r="P43" s="274">
        <v>540701.31484699703</v>
      </c>
      <c r="Q43" s="274">
        <v>-7383.5706885160089</v>
      </c>
      <c r="R43" s="274">
        <v>28141.901050520457</v>
      </c>
      <c r="S43" s="274">
        <v>43499.852431120155</v>
      </c>
      <c r="T43" s="274">
        <v>5138.6534852774985</v>
      </c>
      <c r="U43" s="274">
        <v>6520009.0857536485</v>
      </c>
      <c r="V43" s="274">
        <v>543334</v>
      </c>
      <c r="W43" s="274">
        <f t="shared" si="0"/>
        <v>2173336</v>
      </c>
    </row>
    <row r="44" spans="4:23" x14ac:dyDescent="0.25">
      <c r="D44" s="231" t="s">
        <v>50</v>
      </c>
      <c r="E44" s="274">
        <v>677252.03182224627</v>
      </c>
      <c r="F44" s="274">
        <v>746802.79403067671</v>
      </c>
      <c r="G44" s="274">
        <v>710728.16446557583</v>
      </c>
      <c r="H44" s="274">
        <v>679252.82189215207</v>
      </c>
      <c r="I44" s="274">
        <v>690480.26837244956</v>
      </c>
      <c r="J44" s="274">
        <v>689623.03439534223</v>
      </c>
      <c r="K44" s="274">
        <v>706308.24221830827</v>
      </c>
      <c r="L44" s="274">
        <v>698935.06978430005</v>
      </c>
      <c r="M44" s="274">
        <v>703441.95225893776</v>
      </c>
      <c r="N44" s="274">
        <v>706375.69601860247</v>
      </c>
      <c r="O44" s="274">
        <v>644324.64307375171</v>
      </c>
      <c r="P44" s="274">
        <v>695325.02271600696</v>
      </c>
      <c r="Q44" s="274">
        <v>14247.510451961138</v>
      </c>
      <c r="R44" s="274">
        <v>23401.048013948737</v>
      </c>
      <c r="S44" s="274">
        <v>51158.245991712924</v>
      </c>
      <c r="T44" s="274">
        <v>12737.748997508854</v>
      </c>
      <c r="U44" s="274">
        <v>8450394.2945034839</v>
      </c>
      <c r="V44" s="274">
        <v>704200</v>
      </c>
      <c r="W44" s="274">
        <f t="shared" si="0"/>
        <v>2816800</v>
      </c>
    </row>
    <row r="45" spans="4:23" x14ac:dyDescent="0.25">
      <c r="E45" s="274">
        <v>37972647.000000015</v>
      </c>
      <c r="F45" s="274">
        <v>40823338</v>
      </c>
      <c r="G45" s="274">
        <v>39842240.000000015</v>
      </c>
      <c r="H45" s="274">
        <v>37440064.999999993</v>
      </c>
      <c r="I45" s="274">
        <v>37301618.999999993</v>
      </c>
      <c r="J45" s="274">
        <v>38188757.999999993</v>
      </c>
      <c r="K45" s="274">
        <v>39236471.999999985</v>
      </c>
      <c r="L45" s="274">
        <v>38914812</v>
      </c>
      <c r="M45" s="274">
        <v>38942505.000000007</v>
      </c>
      <c r="N45" s="274">
        <v>39353529</v>
      </c>
      <c r="O45" s="274">
        <v>35613430</v>
      </c>
      <c r="P45" s="274">
        <v>38711452</v>
      </c>
      <c r="Q45" s="274">
        <v>-628407.99999999953</v>
      </c>
      <c r="R45" s="274">
        <v>2195751</v>
      </c>
      <c r="S45" s="274">
        <v>3181451</v>
      </c>
      <c r="T45" s="274">
        <v>140798.00000000006</v>
      </c>
      <c r="U45" s="274">
        <v>467230458.99999982</v>
      </c>
      <c r="V45" s="274">
        <v>38935872</v>
      </c>
      <c r="W45" s="274">
        <f>SUM(W6:W44)</f>
        <v>155743488</v>
      </c>
    </row>
    <row r="46" spans="4:23" x14ac:dyDescent="0.25"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</row>
    <row r="47" spans="4:23" x14ac:dyDescent="0.25"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</row>
    <row r="48" spans="4:23" ht="15.75" x14ac:dyDescent="0.25">
      <c r="D48" s="312" t="s">
        <v>260</v>
      </c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279"/>
      <c r="P48" s="279"/>
      <c r="Q48" s="279"/>
      <c r="R48" s="279"/>
      <c r="S48" s="279"/>
      <c r="T48" s="279"/>
      <c r="U48" s="279"/>
      <c r="V48" s="279"/>
      <c r="W48" s="279"/>
    </row>
    <row r="50" spans="4:15" x14ac:dyDescent="0.25">
      <c r="D50" s="271" t="s">
        <v>52</v>
      </c>
      <c r="E50" s="273">
        <v>41275</v>
      </c>
      <c r="F50" s="273">
        <v>41306</v>
      </c>
      <c r="G50" s="273">
        <v>41334</v>
      </c>
      <c r="H50" s="273">
        <v>41365</v>
      </c>
      <c r="I50" s="273">
        <v>41395</v>
      </c>
      <c r="J50" s="273">
        <v>41426</v>
      </c>
      <c r="K50" s="273">
        <v>41456</v>
      </c>
      <c r="L50" s="273">
        <v>41487</v>
      </c>
      <c r="M50" s="273">
        <v>41518</v>
      </c>
      <c r="N50" s="273">
        <v>41548</v>
      </c>
      <c r="O50" s="4"/>
    </row>
    <row r="51" spans="4:15" x14ac:dyDescent="0.25">
      <c r="D51" s="270" t="str">
        <f>+D6</f>
        <v>01 Canatlán</v>
      </c>
      <c r="E51" s="274">
        <f>+E6</f>
        <v>824140.02377350803</v>
      </c>
      <c r="F51" s="274">
        <f t="shared" ref="F51:N51" si="1">+F6</f>
        <v>912150.23795780959</v>
      </c>
      <c r="G51" s="274">
        <f t="shared" si="1"/>
        <v>863586.55143371155</v>
      </c>
      <c r="H51" s="274">
        <f t="shared" si="1"/>
        <v>825909.34008593252</v>
      </c>
      <c r="I51" s="274">
        <f t="shared" si="1"/>
        <v>842384.78393904853</v>
      </c>
      <c r="J51" s="274">
        <f t="shared" si="1"/>
        <v>838159.61699721299</v>
      </c>
      <c r="K51" s="274">
        <f t="shared" si="1"/>
        <v>858096.93613704806</v>
      </c>
      <c r="L51" s="274">
        <f t="shared" si="1"/>
        <v>850753.00876705989</v>
      </c>
      <c r="M51" s="274">
        <f t="shared" si="1"/>
        <v>856155.70857889229</v>
      </c>
      <c r="N51" s="274">
        <f t="shared" si="1"/>
        <v>859990.22976707597</v>
      </c>
      <c r="O51" s="284"/>
    </row>
    <row r="52" spans="4:15" x14ac:dyDescent="0.25">
      <c r="D52" s="231" t="str">
        <f t="shared" ref="D52:N52" si="2">+D7</f>
        <v>02 Canelas</v>
      </c>
      <c r="E52" s="274">
        <f t="shared" si="2"/>
        <v>174872.28540318142</v>
      </c>
      <c r="F52" s="274">
        <f t="shared" si="2"/>
        <v>184704.65866128783</v>
      </c>
      <c r="G52" s="274">
        <f t="shared" si="2"/>
        <v>184518.79436863688</v>
      </c>
      <c r="H52" s="274">
        <f t="shared" si="2"/>
        <v>174697.96846480641</v>
      </c>
      <c r="I52" s="274">
        <f t="shared" si="2"/>
        <v>170365.38873446867</v>
      </c>
      <c r="J52" s="274">
        <f t="shared" si="2"/>
        <v>177812.92049508268</v>
      </c>
      <c r="K52" s="274">
        <f t="shared" si="2"/>
        <v>182915.29124555585</v>
      </c>
      <c r="L52" s="274">
        <f t="shared" si="2"/>
        <v>178235.69349300701</v>
      </c>
      <c r="M52" s="274">
        <f t="shared" si="2"/>
        <v>179267.20533588488</v>
      </c>
      <c r="N52" s="274">
        <f t="shared" si="2"/>
        <v>180377.48635200391</v>
      </c>
      <c r="O52" s="284"/>
    </row>
    <row r="53" spans="4:15" x14ac:dyDescent="0.25">
      <c r="D53" s="231" t="str">
        <f t="shared" ref="D53:N53" si="3">+D8</f>
        <v>03 Coneto de Comonfort</v>
      </c>
      <c r="E53" s="274">
        <f t="shared" si="3"/>
        <v>184500.38301228324</v>
      </c>
      <c r="F53" s="274">
        <f t="shared" si="3"/>
        <v>196797.08875389106</v>
      </c>
      <c r="G53" s="274">
        <f t="shared" si="3"/>
        <v>194484.29009537873</v>
      </c>
      <c r="H53" s="274">
        <f t="shared" si="3"/>
        <v>184168.6172651489</v>
      </c>
      <c r="I53" s="274">
        <f t="shared" si="3"/>
        <v>181430.34851610032</v>
      </c>
      <c r="J53" s="274">
        <f t="shared" si="3"/>
        <v>187425.13795619505</v>
      </c>
      <c r="K53" s="274">
        <f t="shared" si="3"/>
        <v>192643.24233286973</v>
      </c>
      <c r="L53" s="274">
        <f t="shared" si="3"/>
        <v>188716.16255105328</v>
      </c>
      <c r="M53" s="274">
        <f t="shared" si="3"/>
        <v>189688.84741809432</v>
      </c>
      <c r="N53" s="274">
        <f t="shared" si="3"/>
        <v>190979.8472412074</v>
      </c>
      <c r="O53" s="284"/>
    </row>
    <row r="54" spans="4:15" x14ac:dyDescent="0.25">
      <c r="D54" s="231" t="str">
        <f t="shared" ref="D54:N54" si="4">+D9</f>
        <v>04 Cuencame</v>
      </c>
      <c r="E54" s="274">
        <f t="shared" si="4"/>
        <v>848229.42087397876</v>
      </c>
      <c r="F54" s="274">
        <f t="shared" si="4"/>
        <v>930685.30971566832</v>
      </c>
      <c r="G54" s="274">
        <f t="shared" si="4"/>
        <v>889094.08559985715</v>
      </c>
      <c r="H54" s="274">
        <f t="shared" si="4"/>
        <v>846921.7512953945</v>
      </c>
      <c r="I54" s="274">
        <f t="shared" si="4"/>
        <v>857374.62132948765</v>
      </c>
      <c r="J54" s="274">
        <f t="shared" si="4"/>
        <v>860374.76521935535</v>
      </c>
      <c r="K54" s="274">
        <f t="shared" si="4"/>
        <v>881724.50957099488</v>
      </c>
      <c r="L54" s="274">
        <f t="shared" si="4"/>
        <v>873233.59594584769</v>
      </c>
      <c r="M54" s="274">
        <f t="shared" si="4"/>
        <v>877887.55523129832</v>
      </c>
      <c r="N54" s="274">
        <f t="shared" si="4"/>
        <v>883048.11767549627</v>
      </c>
      <c r="O54" s="284"/>
    </row>
    <row r="55" spans="4:15" x14ac:dyDescent="0.25">
      <c r="D55" s="231" t="str">
        <f t="shared" ref="D55:N55" si="5">+D10</f>
        <v>05 Durango</v>
      </c>
      <c r="E55" s="274">
        <f t="shared" si="5"/>
        <v>12280331.107437739</v>
      </c>
      <c r="F55" s="274">
        <f t="shared" si="5"/>
        <v>13106858.89721805</v>
      </c>
      <c r="G55" s="274">
        <f t="shared" si="5"/>
        <v>12902599.639538042</v>
      </c>
      <c r="H55" s="274">
        <f t="shared" si="5"/>
        <v>12046837.857682919</v>
      </c>
      <c r="I55" s="274">
        <f t="shared" si="5"/>
        <v>11943495.291729404</v>
      </c>
      <c r="J55" s="274">
        <f t="shared" si="5"/>
        <v>12314893.290839933</v>
      </c>
      <c r="K55" s="274">
        <f t="shared" si="5"/>
        <v>12665419.610133432</v>
      </c>
      <c r="L55" s="274">
        <f t="shared" si="5"/>
        <v>12583556.144449804</v>
      </c>
      <c r="M55" s="274">
        <f t="shared" si="5"/>
        <v>12561232.647702923</v>
      </c>
      <c r="N55" s="274">
        <f t="shared" si="5"/>
        <v>12715417.673245266</v>
      </c>
      <c r="O55" s="284"/>
    </row>
    <row r="56" spans="4:15" x14ac:dyDescent="0.25">
      <c r="D56" s="231" t="str">
        <f t="shared" ref="D56:N56" si="6">+D11</f>
        <v>06 Simón Bolivar</v>
      </c>
      <c r="E56" s="274">
        <f t="shared" si="6"/>
        <v>314482.9816338112</v>
      </c>
      <c r="F56" s="274">
        <f t="shared" si="6"/>
        <v>346757.44061387732</v>
      </c>
      <c r="G56" s="274">
        <f t="shared" si="6"/>
        <v>330704.62602632324</v>
      </c>
      <c r="H56" s="274">
        <f t="shared" si="6"/>
        <v>315814.47915277147</v>
      </c>
      <c r="I56" s="274">
        <f t="shared" si="6"/>
        <v>321304.64449784812</v>
      </c>
      <c r="J56" s="274">
        <f t="shared" si="6"/>
        <v>320916.52417646593</v>
      </c>
      <c r="K56" s="274">
        <f t="shared" si="6"/>
        <v>328716.68473987677</v>
      </c>
      <c r="L56" s="274">
        <f t="shared" si="6"/>
        <v>325218.02386530326</v>
      </c>
      <c r="M56" s="274">
        <f t="shared" si="6"/>
        <v>327241.75879863766</v>
      </c>
      <c r="N56" s="274">
        <f t="shared" si="6"/>
        <v>328439.63099083561</v>
      </c>
      <c r="O56" s="284"/>
    </row>
    <row r="57" spans="4:15" x14ac:dyDescent="0.25">
      <c r="D57" s="231" t="str">
        <f t="shared" ref="D57:N57" si="7">+D12</f>
        <v>07 Gómez Palacio</v>
      </c>
      <c r="E57" s="274">
        <f t="shared" si="7"/>
        <v>6934821.8037795341</v>
      </c>
      <c r="F57" s="274">
        <f t="shared" si="7"/>
        <v>7365599.4304821342</v>
      </c>
      <c r="G57" s="274">
        <f t="shared" si="7"/>
        <v>7262434.958785696</v>
      </c>
      <c r="H57" s="274">
        <f t="shared" si="7"/>
        <v>6756876.5375903286</v>
      </c>
      <c r="I57" s="274">
        <f t="shared" si="7"/>
        <v>6668375.9490959654</v>
      </c>
      <c r="J57" s="274">
        <f t="shared" si="7"/>
        <v>6908894.5053440211</v>
      </c>
      <c r="K57" s="274">
        <f t="shared" si="7"/>
        <v>7109727.4454668844</v>
      </c>
      <c r="L57" s="274">
        <f t="shared" si="7"/>
        <v>7076000.6103071384</v>
      </c>
      <c r="M57" s="274">
        <f t="shared" si="7"/>
        <v>7055185.3053302784</v>
      </c>
      <c r="N57" s="274">
        <f t="shared" si="7"/>
        <v>7162033.820324555</v>
      </c>
      <c r="O57" s="284"/>
    </row>
    <row r="58" spans="4:15" x14ac:dyDescent="0.25">
      <c r="D58" s="231" t="str">
        <f t="shared" ref="D58:N58" si="8">+D13</f>
        <v>08 Guadalupe Victoria</v>
      </c>
      <c r="E58" s="274">
        <f t="shared" si="8"/>
        <v>826637.61114395934</v>
      </c>
      <c r="F58" s="274">
        <f t="shared" si="8"/>
        <v>899491.0142960127</v>
      </c>
      <c r="G58" s="274">
        <f t="shared" si="8"/>
        <v>866076.20219087484</v>
      </c>
      <c r="H58" s="274">
        <f t="shared" si="8"/>
        <v>820535.35861566104</v>
      </c>
      <c r="I58" s="274">
        <f t="shared" si="8"/>
        <v>825069.89626283559</v>
      </c>
      <c r="J58" s="274">
        <f t="shared" si="8"/>
        <v>834681.27641197282</v>
      </c>
      <c r="K58" s="274">
        <f t="shared" si="8"/>
        <v>856271.04278565431</v>
      </c>
      <c r="L58" s="274">
        <f t="shared" si="8"/>
        <v>848697.75903581455</v>
      </c>
      <c r="M58" s="274">
        <f t="shared" si="8"/>
        <v>851696.5703187352</v>
      </c>
      <c r="N58" s="274">
        <f t="shared" si="8"/>
        <v>858680.83088582335</v>
      </c>
      <c r="O58" s="284"/>
    </row>
    <row r="59" spans="4:15" x14ac:dyDescent="0.25">
      <c r="D59" s="231" t="str">
        <f t="shared" ref="D59:N59" si="9">+D14</f>
        <v>09 Guanaceví</v>
      </c>
      <c r="E59" s="274">
        <f t="shared" si="9"/>
        <v>310376.03297161107</v>
      </c>
      <c r="F59" s="274">
        <f t="shared" si="9"/>
        <v>338486.57134236104</v>
      </c>
      <c r="G59" s="274">
        <f t="shared" si="9"/>
        <v>324909.28805582429</v>
      </c>
      <c r="H59" s="274">
        <f t="shared" si="9"/>
        <v>310233.10861047893</v>
      </c>
      <c r="I59" s="274">
        <f t="shared" si="9"/>
        <v>311567.4046592465</v>
      </c>
      <c r="J59" s="274">
        <f t="shared" si="9"/>
        <v>314695.83299957507</v>
      </c>
      <c r="K59" s="274">
        <f t="shared" si="9"/>
        <v>322612.79946259421</v>
      </c>
      <c r="L59" s="274">
        <f t="shared" si="9"/>
        <v>317891.45608109515</v>
      </c>
      <c r="M59" s="274">
        <f t="shared" si="9"/>
        <v>320285.44820782857</v>
      </c>
      <c r="N59" s="274">
        <f t="shared" si="9"/>
        <v>322381.05601764569</v>
      </c>
      <c r="O59" s="284"/>
    </row>
    <row r="60" spans="4:15" x14ac:dyDescent="0.25">
      <c r="D60" s="231" t="str">
        <f t="shared" ref="D60:N60" si="10">+D15</f>
        <v xml:space="preserve">10 Hidalgo </v>
      </c>
      <c r="E60" s="274">
        <f t="shared" si="10"/>
        <v>182780.35918568826</v>
      </c>
      <c r="F60" s="274">
        <f t="shared" si="10"/>
        <v>194878.96866435921</v>
      </c>
      <c r="G60" s="274">
        <f t="shared" si="10"/>
        <v>192659.60374699818</v>
      </c>
      <c r="H60" s="274">
        <f t="shared" si="10"/>
        <v>182871.8195992774</v>
      </c>
      <c r="I60" s="274">
        <f t="shared" si="10"/>
        <v>179972.47233692306</v>
      </c>
      <c r="J60" s="274">
        <f t="shared" si="10"/>
        <v>186073.26584322879</v>
      </c>
      <c r="K60" s="274">
        <f t="shared" si="10"/>
        <v>191221.61305834498</v>
      </c>
      <c r="L60" s="274">
        <f t="shared" si="10"/>
        <v>186788.14173242723</v>
      </c>
      <c r="M60" s="274">
        <f t="shared" si="10"/>
        <v>187988.38518854533</v>
      </c>
      <c r="N60" s="274">
        <f t="shared" si="10"/>
        <v>189086.77923322699</v>
      </c>
      <c r="O60" s="284"/>
    </row>
    <row r="61" spans="4:15" x14ac:dyDescent="0.25">
      <c r="D61" s="231" t="str">
        <f t="shared" ref="D61:N61" si="11">+D16</f>
        <v>11 Inde</v>
      </c>
      <c r="E61" s="274">
        <f t="shared" si="11"/>
        <v>207202.39656720261</v>
      </c>
      <c r="F61" s="274">
        <f t="shared" si="11"/>
        <v>225110.55965272282</v>
      </c>
      <c r="G61" s="274">
        <f t="shared" si="11"/>
        <v>218605.58436096614</v>
      </c>
      <c r="H61" s="274">
        <f t="shared" si="11"/>
        <v>208927.769614855</v>
      </c>
      <c r="I61" s="274">
        <f t="shared" si="11"/>
        <v>209557.09853507756</v>
      </c>
      <c r="J61" s="274">
        <f t="shared" si="11"/>
        <v>212632.6229219778</v>
      </c>
      <c r="K61" s="274">
        <f t="shared" si="11"/>
        <v>218091.72291396497</v>
      </c>
      <c r="L61" s="274">
        <f t="shared" si="11"/>
        <v>213417.61108876171</v>
      </c>
      <c r="M61" s="274">
        <f t="shared" si="11"/>
        <v>215194.70981308952</v>
      </c>
      <c r="N61" s="274">
        <f t="shared" si="11"/>
        <v>215687.16227740832</v>
      </c>
      <c r="O61" s="284"/>
    </row>
    <row r="62" spans="4:15" x14ac:dyDescent="0.25">
      <c r="D62" s="231" t="str">
        <f t="shared" ref="D62:N62" si="12">+D17</f>
        <v>12 Lerdo</v>
      </c>
      <c r="E62" s="274">
        <f t="shared" si="12"/>
        <v>2883730.8994075381</v>
      </c>
      <c r="F62" s="274">
        <f t="shared" si="12"/>
        <v>3046135.5187378791</v>
      </c>
      <c r="G62" s="274">
        <f t="shared" si="12"/>
        <v>3020710.8884558901</v>
      </c>
      <c r="H62" s="274">
        <f t="shared" si="12"/>
        <v>2794118.7137245997</v>
      </c>
      <c r="I62" s="274">
        <f t="shared" si="12"/>
        <v>2747639.4988158904</v>
      </c>
      <c r="J62" s="274">
        <f t="shared" si="12"/>
        <v>2862134.0404430488</v>
      </c>
      <c r="K62" s="274">
        <f t="shared" si="12"/>
        <v>2947691.7645833008</v>
      </c>
      <c r="L62" s="274">
        <f t="shared" si="12"/>
        <v>2940983.9789532297</v>
      </c>
      <c r="M62" s="274">
        <f t="shared" si="12"/>
        <v>2925437.4323424399</v>
      </c>
      <c r="N62" s="274">
        <f t="shared" si="12"/>
        <v>2975503.0732801263</v>
      </c>
      <c r="O62" s="284"/>
    </row>
    <row r="63" spans="4:15" x14ac:dyDescent="0.25">
      <c r="D63" s="231" t="str">
        <f t="shared" ref="D63:N63" si="13">+D18</f>
        <v>13 Mapimí</v>
      </c>
      <c r="E63" s="274">
        <f t="shared" si="13"/>
        <v>604192.04325529072</v>
      </c>
      <c r="F63" s="274">
        <f t="shared" si="13"/>
        <v>657530.07274365076</v>
      </c>
      <c r="G63" s="274">
        <f t="shared" si="13"/>
        <v>633421.81135647418</v>
      </c>
      <c r="H63" s="274">
        <f t="shared" si="13"/>
        <v>597501.41434952139</v>
      </c>
      <c r="I63" s="274">
        <f t="shared" si="13"/>
        <v>601950.35140123765</v>
      </c>
      <c r="J63" s="274">
        <f t="shared" si="13"/>
        <v>608687.91066746064</v>
      </c>
      <c r="K63" s="274">
        <f t="shared" si="13"/>
        <v>624574.14572862571</v>
      </c>
      <c r="L63" s="274">
        <f t="shared" si="13"/>
        <v>621607.24240610586</v>
      </c>
      <c r="M63" s="274">
        <f t="shared" si="13"/>
        <v>622389.2920312701</v>
      </c>
      <c r="N63" s="274">
        <f t="shared" si="13"/>
        <v>628229.6604852085</v>
      </c>
      <c r="O63" s="284"/>
    </row>
    <row r="64" spans="4:15" x14ac:dyDescent="0.25">
      <c r="D64" s="231" t="str">
        <f t="shared" ref="D64:N64" si="14">+D19</f>
        <v>14 Mezquital</v>
      </c>
      <c r="E64" s="274">
        <f t="shared" si="14"/>
        <v>718592.64635727729</v>
      </c>
      <c r="F64" s="274">
        <f t="shared" si="14"/>
        <v>767182.29003122484</v>
      </c>
      <c r="G64" s="274">
        <f t="shared" si="14"/>
        <v>754485.01909892296</v>
      </c>
      <c r="H64" s="274">
        <f t="shared" si="14"/>
        <v>703141.85076750047</v>
      </c>
      <c r="I64" s="274">
        <f t="shared" si="14"/>
        <v>697562.49084288976</v>
      </c>
      <c r="J64" s="274">
        <f t="shared" si="14"/>
        <v>718935.67885406257</v>
      </c>
      <c r="K64" s="274">
        <f t="shared" si="14"/>
        <v>739454.90744017961</v>
      </c>
      <c r="L64" s="274">
        <f t="shared" si="14"/>
        <v>736381.89355790592</v>
      </c>
      <c r="M64" s="274">
        <f t="shared" si="14"/>
        <v>734365.45937457355</v>
      </c>
      <c r="N64" s="274">
        <f t="shared" si="14"/>
        <v>744171.71362593281</v>
      </c>
      <c r="O64" s="284"/>
    </row>
    <row r="65" spans="4:15" x14ac:dyDescent="0.25">
      <c r="D65" s="231" t="str">
        <f t="shared" ref="D65:N65" si="15">+D20</f>
        <v>15 Nazas</v>
      </c>
      <c r="E65" s="274">
        <f t="shared" si="15"/>
        <v>348118.33053356624</v>
      </c>
      <c r="F65" s="274">
        <f t="shared" si="15"/>
        <v>378414.37058791879</v>
      </c>
      <c r="G65" s="274">
        <f t="shared" si="15"/>
        <v>364598.6555646456</v>
      </c>
      <c r="H65" s="274">
        <f t="shared" si="15"/>
        <v>346801.89798626705</v>
      </c>
      <c r="I65" s="274">
        <f t="shared" si="15"/>
        <v>347658.57116369857</v>
      </c>
      <c r="J65" s="274">
        <f t="shared" si="15"/>
        <v>352181.33370902186</v>
      </c>
      <c r="K65" s="274">
        <f t="shared" si="15"/>
        <v>361237.00220939529</v>
      </c>
      <c r="L65" s="274">
        <f t="shared" si="15"/>
        <v>356593.3391423765</v>
      </c>
      <c r="M65" s="274">
        <f t="shared" si="15"/>
        <v>358679.3603685947</v>
      </c>
      <c r="N65" s="274">
        <f t="shared" si="15"/>
        <v>361372.05912563193</v>
      </c>
      <c r="O65" s="284"/>
    </row>
    <row r="66" spans="4:15" x14ac:dyDescent="0.25">
      <c r="D66" s="231" t="str">
        <f t="shared" ref="D66:N66" si="16">+D21</f>
        <v>16 Nombre de Dios</v>
      </c>
      <c r="E66" s="274">
        <f t="shared" si="16"/>
        <v>485490.6275501232</v>
      </c>
      <c r="F66" s="274">
        <f t="shared" si="16"/>
        <v>532261.87258410605</v>
      </c>
      <c r="G66" s="274">
        <f t="shared" si="16"/>
        <v>509104.92391908454</v>
      </c>
      <c r="H66" s="274">
        <f t="shared" si="16"/>
        <v>484751.67870298197</v>
      </c>
      <c r="I66" s="274">
        <f t="shared" si="16"/>
        <v>490400.91654237738</v>
      </c>
      <c r="J66" s="274">
        <f t="shared" si="16"/>
        <v>492507.43094314571</v>
      </c>
      <c r="K66" s="274">
        <f t="shared" si="16"/>
        <v>504779.07070875599</v>
      </c>
      <c r="L66" s="274">
        <f t="shared" si="16"/>
        <v>499851.30060554028</v>
      </c>
      <c r="M66" s="274">
        <f t="shared" si="16"/>
        <v>502485.33181716606</v>
      </c>
      <c r="N66" s="274">
        <f t="shared" si="16"/>
        <v>505509.09571742371</v>
      </c>
      <c r="O66" s="284"/>
    </row>
    <row r="67" spans="4:15" x14ac:dyDescent="0.25">
      <c r="D67" s="231" t="str">
        <f t="shared" ref="D67:N67" si="17">+D22</f>
        <v>17 Ocampo</v>
      </c>
      <c r="E67" s="274">
        <f t="shared" si="17"/>
        <v>302676.21054441627</v>
      </c>
      <c r="F67" s="274">
        <f t="shared" si="17"/>
        <v>333107.37155348179</v>
      </c>
      <c r="G67" s="274">
        <f t="shared" si="17"/>
        <v>317422.40362852521</v>
      </c>
      <c r="H67" s="274">
        <f t="shared" si="17"/>
        <v>303641.90979905328</v>
      </c>
      <c r="I67" s="274">
        <f t="shared" si="17"/>
        <v>307896.63824121171</v>
      </c>
      <c r="J67" s="274">
        <f t="shared" si="17"/>
        <v>308145.74650216463</v>
      </c>
      <c r="K67" s="274">
        <f t="shared" si="17"/>
        <v>315629.95389423514</v>
      </c>
      <c r="L67" s="274">
        <f t="shared" si="17"/>
        <v>311744.06418495247</v>
      </c>
      <c r="M67" s="274">
        <f t="shared" si="17"/>
        <v>314054.18238951633</v>
      </c>
      <c r="N67" s="274">
        <f t="shared" si="17"/>
        <v>315484.80364118528</v>
      </c>
      <c r="O67" s="284"/>
    </row>
    <row r="68" spans="4:15" x14ac:dyDescent="0.25">
      <c r="D68" s="231" t="str">
        <f t="shared" ref="D68:N68" si="18">+D23</f>
        <v>18 El Oro</v>
      </c>
      <c r="E68" s="274">
        <f t="shared" si="18"/>
        <v>343825.29003156524</v>
      </c>
      <c r="F68" s="274">
        <f t="shared" si="18"/>
        <v>381076.70285009569</v>
      </c>
      <c r="G68" s="274">
        <f t="shared" si="18"/>
        <v>361466.71027095133</v>
      </c>
      <c r="H68" s="274">
        <f t="shared" si="18"/>
        <v>347485.75472921703</v>
      </c>
      <c r="I68" s="274">
        <f t="shared" si="18"/>
        <v>354563.4585265753</v>
      </c>
      <c r="J68" s="274">
        <f t="shared" si="18"/>
        <v>352506.40251467121</v>
      </c>
      <c r="K68" s="274">
        <f t="shared" si="18"/>
        <v>360770.08436714095</v>
      </c>
      <c r="L68" s="274">
        <f t="shared" si="18"/>
        <v>355627.3381992692</v>
      </c>
      <c r="M68" s="274">
        <f t="shared" si="18"/>
        <v>358844.80005901755</v>
      </c>
      <c r="N68" s="274">
        <f t="shared" si="18"/>
        <v>359304.41846296075</v>
      </c>
      <c r="O68" s="284"/>
    </row>
    <row r="69" spans="4:15" x14ac:dyDescent="0.25">
      <c r="D69" s="231" t="str">
        <f t="shared" ref="D69:N69" si="19">+D24</f>
        <v>19 Otaez</v>
      </c>
      <c r="E69" s="274">
        <f t="shared" si="19"/>
        <v>188185.48694482198</v>
      </c>
      <c r="F69" s="274">
        <f t="shared" si="19"/>
        <v>200629.36418222237</v>
      </c>
      <c r="G69" s="274">
        <f t="shared" si="19"/>
        <v>199090.13016141177</v>
      </c>
      <c r="H69" s="274">
        <f t="shared" si="19"/>
        <v>188542.4932226449</v>
      </c>
      <c r="I69" s="274">
        <f t="shared" si="19"/>
        <v>185964.76536369574</v>
      </c>
      <c r="J69" s="274">
        <f t="shared" si="19"/>
        <v>192196.62260559434</v>
      </c>
      <c r="K69" s="274">
        <f t="shared" si="19"/>
        <v>197592.29119447517</v>
      </c>
      <c r="L69" s="274">
        <f t="shared" si="19"/>
        <v>193143.53524016775</v>
      </c>
      <c r="M69" s="274">
        <f t="shared" si="19"/>
        <v>194137.64479939194</v>
      </c>
      <c r="N69" s="274">
        <f t="shared" si="19"/>
        <v>195045.59536683335</v>
      </c>
      <c r="O69" s="284"/>
    </row>
    <row r="70" spans="4:15" x14ac:dyDescent="0.25">
      <c r="D70" s="231" t="str">
        <f t="shared" ref="D70:N70" si="20">+D25</f>
        <v>20 Pánuco de Coronado</v>
      </c>
      <c r="E70" s="274">
        <f t="shared" si="20"/>
        <v>364456.02861513529</v>
      </c>
      <c r="F70" s="274">
        <f t="shared" si="20"/>
        <v>401827.54310553405</v>
      </c>
      <c r="G70" s="274">
        <f t="shared" si="20"/>
        <v>381162.02230842086</v>
      </c>
      <c r="H70" s="274">
        <f t="shared" si="20"/>
        <v>365345.13052588142</v>
      </c>
      <c r="I70" s="274">
        <f t="shared" si="20"/>
        <v>370651.75053991657</v>
      </c>
      <c r="J70" s="274">
        <f t="shared" si="20"/>
        <v>370276.75701076008</v>
      </c>
      <c r="K70" s="274">
        <f t="shared" si="20"/>
        <v>379144.56406188745</v>
      </c>
      <c r="L70" s="274">
        <f t="shared" si="20"/>
        <v>374513.4149552887</v>
      </c>
      <c r="M70" s="274">
        <f t="shared" si="20"/>
        <v>377590.95478895877</v>
      </c>
      <c r="N70" s="274">
        <f t="shared" si="20"/>
        <v>379490.67528406339</v>
      </c>
      <c r="O70" s="284"/>
    </row>
    <row r="71" spans="4:15" x14ac:dyDescent="0.25">
      <c r="D71" s="231" t="str">
        <f t="shared" ref="D71:N71" si="21">+D26</f>
        <v>21 Peñón Blanco</v>
      </c>
      <c r="E71" s="274">
        <f t="shared" si="21"/>
        <v>304129.67869107513</v>
      </c>
      <c r="F71" s="274">
        <f t="shared" si="21"/>
        <v>331523.93652236083</v>
      </c>
      <c r="G71" s="274">
        <f t="shared" si="21"/>
        <v>319388.28947327973</v>
      </c>
      <c r="H71" s="274">
        <f t="shared" si="21"/>
        <v>304058.18753408967</v>
      </c>
      <c r="I71" s="274">
        <f t="shared" si="21"/>
        <v>305814.06556328287</v>
      </c>
      <c r="J71" s="274">
        <f t="shared" si="21"/>
        <v>308955.53354025749</v>
      </c>
      <c r="K71" s="274">
        <f t="shared" si="21"/>
        <v>316825.61512876383</v>
      </c>
      <c r="L71" s="274">
        <f t="shared" si="21"/>
        <v>312661.57794683333</v>
      </c>
      <c r="M71" s="274">
        <f t="shared" si="21"/>
        <v>314520.04105915059</v>
      </c>
      <c r="N71" s="274">
        <f t="shared" si="21"/>
        <v>316375.097826852</v>
      </c>
      <c r="O71" s="284"/>
    </row>
    <row r="72" spans="4:15" x14ac:dyDescent="0.25">
      <c r="D72" s="231" t="str">
        <f t="shared" ref="D72:N72" si="22">+D27</f>
        <v>22 Poanas</v>
      </c>
      <c r="E72" s="274">
        <f t="shared" si="22"/>
        <v>644015.80267980939</v>
      </c>
      <c r="F72" s="274">
        <f t="shared" si="22"/>
        <v>707579.35735740082</v>
      </c>
      <c r="G72" s="274">
        <f t="shared" si="22"/>
        <v>674669.86611354596</v>
      </c>
      <c r="H72" s="274">
        <f t="shared" si="22"/>
        <v>642786.49058677442</v>
      </c>
      <c r="I72" s="274">
        <f t="shared" si="22"/>
        <v>651519.65010408347</v>
      </c>
      <c r="J72" s="274">
        <f t="shared" si="22"/>
        <v>652881.8492406467</v>
      </c>
      <c r="K72" s="274">
        <f t="shared" si="22"/>
        <v>668987.59700532095</v>
      </c>
      <c r="L72" s="274">
        <f t="shared" si="22"/>
        <v>663056.26094238576</v>
      </c>
      <c r="M72" s="274">
        <f t="shared" si="22"/>
        <v>666566.09532028378</v>
      </c>
      <c r="N72" s="274">
        <f t="shared" si="22"/>
        <v>670615.71983573423</v>
      </c>
      <c r="O72" s="284"/>
    </row>
    <row r="73" spans="4:15" x14ac:dyDescent="0.25">
      <c r="D73" s="231" t="str">
        <f t="shared" ref="D73:N73" si="23">+D28</f>
        <v>23 Pueblo Nuevo</v>
      </c>
      <c r="E73" s="274">
        <f t="shared" si="23"/>
        <v>1144083.6569809567</v>
      </c>
      <c r="F73" s="274">
        <f t="shared" si="23"/>
        <v>1231731.8350729912</v>
      </c>
      <c r="G73" s="274">
        <f t="shared" si="23"/>
        <v>1197200.9904133431</v>
      </c>
      <c r="H73" s="274">
        <f t="shared" si="23"/>
        <v>1128358.911244598</v>
      </c>
      <c r="I73" s="274">
        <f t="shared" si="23"/>
        <v>1123928.4588263596</v>
      </c>
      <c r="J73" s="274">
        <f t="shared" si="23"/>
        <v>1149054.457239103</v>
      </c>
      <c r="K73" s="274">
        <f t="shared" si="23"/>
        <v>1180212.1264180827</v>
      </c>
      <c r="L73" s="274">
        <f t="shared" si="23"/>
        <v>1169193.3221164185</v>
      </c>
      <c r="M73" s="274">
        <f t="shared" si="23"/>
        <v>1171684.2618059253</v>
      </c>
      <c r="N73" s="274">
        <f t="shared" si="23"/>
        <v>1184310.5024638285</v>
      </c>
      <c r="O73" s="284"/>
    </row>
    <row r="74" spans="4:15" x14ac:dyDescent="0.25">
      <c r="D74" s="231" t="str">
        <f t="shared" ref="D74:N74" si="24">+D29</f>
        <v>24 Rodeo</v>
      </c>
      <c r="E74" s="274">
        <f t="shared" si="24"/>
        <v>349196.8836096201</v>
      </c>
      <c r="F74" s="274">
        <f t="shared" si="24"/>
        <v>384039.70269020565</v>
      </c>
      <c r="G74" s="274">
        <f t="shared" si="24"/>
        <v>368093.04393755179</v>
      </c>
      <c r="H74" s="274">
        <f t="shared" si="24"/>
        <v>351143.12350508251</v>
      </c>
      <c r="I74" s="274">
        <f t="shared" si="24"/>
        <v>356572.35954639409</v>
      </c>
      <c r="J74" s="274">
        <f t="shared" si="24"/>
        <v>357103.71975255973</v>
      </c>
      <c r="K74" s="274">
        <f t="shared" si="24"/>
        <v>365906.91563002189</v>
      </c>
      <c r="L74" s="274">
        <f t="shared" si="24"/>
        <v>361598.71156737063</v>
      </c>
      <c r="M74" s="274">
        <f t="shared" si="24"/>
        <v>363718.12196481222</v>
      </c>
      <c r="N74" s="274">
        <f t="shared" si="24"/>
        <v>364798.01342559396</v>
      </c>
      <c r="O74" s="284"/>
    </row>
    <row r="75" spans="4:15" x14ac:dyDescent="0.25">
      <c r="D75" s="231" t="str">
        <f t="shared" ref="D75:N75" si="25">+D30</f>
        <v>25 San Bernardo</v>
      </c>
      <c r="E75" s="274">
        <f t="shared" si="25"/>
        <v>175931.78222261768</v>
      </c>
      <c r="F75" s="274">
        <f t="shared" si="25"/>
        <v>187441.37621924843</v>
      </c>
      <c r="G75" s="274">
        <f t="shared" si="25"/>
        <v>185192.86895552545</v>
      </c>
      <c r="H75" s="274">
        <f t="shared" si="25"/>
        <v>176095.26959627992</v>
      </c>
      <c r="I75" s="274">
        <f t="shared" si="25"/>
        <v>172985.80485907834</v>
      </c>
      <c r="J75" s="274">
        <f t="shared" si="25"/>
        <v>179063.09967216363</v>
      </c>
      <c r="K75" s="274">
        <f t="shared" si="25"/>
        <v>183976.55408256385</v>
      </c>
      <c r="L75" s="274">
        <f t="shared" si="25"/>
        <v>179402.98627116808</v>
      </c>
      <c r="M75" s="274">
        <f t="shared" si="25"/>
        <v>180732.63910003804</v>
      </c>
      <c r="N75" s="274">
        <f t="shared" si="25"/>
        <v>181780.05801260186</v>
      </c>
      <c r="O75" s="284"/>
    </row>
    <row r="76" spans="4:15" x14ac:dyDescent="0.25">
      <c r="D76" s="231" t="str">
        <f t="shared" ref="D76:N76" si="26">+D31</f>
        <v>26 San Dimas</v>
      </c>
      <c r="E76" s="274">
        <f t="shared" si="26"/>
        <v>562341.29460931278</v>
      </c>
      <c r="F76" s="274">
        <f t="shared" si="26"/>
        <v>623177.26340308471</v>
      </c>
      <c r="G76" s="274">
        <f t="shared" si="26"/>
        <v>589502.74457220314</v>
      </c>
      <c r="H76" s="274">
        <f t="shared" si="26"/>
        <v>568559.8601153153</v>
      </c>
      <c r="I76" s="274">
        <f t="shared" si="26"/>
        <v>578796.83065797552</v>
      </c>
      <c r="J76" s="274">
        <f t="shared" si="26"/>
        <v>575568.88399992604</v>
      </c>
      <c r="K76" s="274">
        <f t="shared" si="26"/>
        <v>588938.49268813804</v>
      </c>
      <c r="L76" s="274">
        <f t="shared" si="26"/>
        <v>579421.96598263725</v>
      </c>
      <c r="M76" s="274">
        <f t="shared" si="26"/>
        <v>585617.59704059176</v>
      </c>
      <c r="N76" s="274">
        <f t="shared" si="26"/>
        <v>586493.81248229591</v>
      </c>
      <c r="O76" s="284"/>
    </row>
    <row r="77" spans="4:15" x14ac:dyDescent="0.25">
      <c r="D77" s="231" t="str">
        <f t="shared" ref="D77:N77" si="27">+D32</f>
        <v>27 San Juan de Guadalupe</v>
      </c>
      <c r="E77" s="274">
        <f t="shared" si="27"/>
        <v>219112.25582554776</v>
      </c>
      <c r="F77" s="274">
        <f t="shared" si="27"/>
        <v>237202.02347775717</v>
      </c>
      <c r="G77" s="274">
        <f t="shared" si="27"/>
        <v>230386.41622566542</v>
      </c>
      <c r="H77" s="274">
        <f t="shared" si="27"/>
        <v>219689.58271211231</v>
      </c>
      <c r="I77" s="274">
        <f t="shared" si="27"/>
        <v>219299.5462626626</v>
      </c>
      <c r="J77" s="274">
        <f t="shared" si="27"/>
        <v>223230.51512358859</v>
      </c>
      <c r="K77" s="274">
        <f t="shared" si="27"/>
        <v>229027.11286125256</v>
      </c>
      <c r="L77" s="274">
        <f t="shared" si="27"/>
        <v>224662.26962305856</v>
      </c>
      <c r="M77" s="274">
        <f t="shared" si="27"/>
        <v>226366.58308317984</v>
      </c>
      <c r="N77" s="274">
        <f t="shared" si="27"/>
        <v>227521.55841408976</v>
      </c>
      <c r="O77" s="284"/>
    </row>
    <row r="78" spans="4:15" x14ac:dyDescent="0.25">
      <c r="D78" s="231" t="str">
        <f t="shared" ref="D78:N78" si="28">+D33</f>
        <v>28 San Juan del Río</v>
      </c>
      <c r="E78" s="274">
        <f t="shared" si="28"/>
        <v>349752.46679296647</v>
      </c>
      <c r="F78" s="274">
        <f t="shared" si="28"/>
        <v>388129.06121143111</v>
      </c>
      <c r="G78" s="274">
        <f t="shared" si="28"/>
        <v>367999.94347353012</v>
      </c>
      <c r="H78" s="274">
        <f t="shared" si="28"/>
        <v>352992.13900504028</v>
      </c>
      <c r="I78" s="274">
        <f t="shared" si="28"/>
        <v>360995.79414538242</v>
      </c>
      <c r="J78" s="274">
        <f t="shared" si="28"/>
        <v>358395.39244312124</v>
      </c>
      <c r="K78" s="274">
        <f t="shared" si="28"/>
        <v>366809.77304134081</v>
      </c>
      <c r="L78" s="274">
        <f t="shared" si="28"/>
        <v>362518.20297442883</v>
      </c>
      <c r="M78" s="274">
        <f t="shared" si="28"/>
        <v>365321.64369998145</v>
      </c>
      <c r="N78" s="274">
        <f t="shared" si="28"/>
        <v>365934.11097209866</v>
      </c>
      <c r="O78" s="284"/>
    </row>
    <row r="79" spans="4:15" x14ac:dyDescent="0.25">
      <c r="D79" s="231" t="str">
        <f t="shared" ref="D79:N79" si="29">+D34</f>
        <v>29 San Luis del Cordero</v>
      </c>
      <c r="E79" s="274">
        <f t="shared" si="29"/>
        <v>142414.70621127755</v>
      </c>
      <c r="F79" s="274">
        <f t="shared" si="29"/>
        <v>146961.2563193322</v>
      </c>
      <c r="G79" s="274">
        <f t="shared" si="29"/>
        <v>151097.99123353211</v>
      </c>
      <c r="H79" s="274">
        <f t="shared" si="29"/>
        <v>142439.15690569286</v>
      </c>
      <c r="I79" s="274">
        <f t="shared" si="29"/>
        <v>136475.02842047022</v>
      </c>
      <c r="J79" s="274">
        <f t="shared" si="29"/>
        <v>145330.16775489174</v>
      </c>
      <c r="K79" s="274">
        <f t="shared" si="29"/>
        <v>149903.13907369558</v>
      </c>
      <c r="L79" s="274">
        <f t="shared" si="29"/>
        <v>144509.73978353586</v>
      </c>
      <c r="M79" s="274">
        <f t="shared" si="29"/>
        <v>145174.4345314707</v>
      </c>
      <c r="N79" s="274">
        <f t="shared" si="29"/>
        <v>144802.73058115138</v>
      </c>
      <c r="O79" s="284"/>
    </row>
    <row r="80" spans="4:15" x14ac:dyDescent="0.25">
      <c r="D80" s="231" t="str">
        <f t="shared" ref="D80:N80" si="30">+D35</f>
        <v>30 San Pedro del Gallo</v>
      </c>
      <c r="E80" s="274">
        <f t="shared" si="30"/>
        <v>139370.89894278557</v>
      </c>
      <c r="F80" s="274">
        <f t="shared" si="30"/>
        <v>143792.47962648992</v>
      </c>
      <c r="G80" s="274">
        <f t="shared" si="30"/>
        <v>147974.36256692265</v>
      </c>
      <c r="H80" s="274">
        <f t="shared" si="30"/>
        <v>139669.37508304638</v>
      </c>
      <c r="I80" s="274">
        <f t="shared" si="30"/>
        <v>134142.07026636813</v>
      </c>
      <c r="J80" s="274">
        <f t="shared" si="30"/>
        <v>142702.00635039445</v>
      </c>
      <c r="K80" s="274">
        <f t="shared" si="30"/>
        <v>147192.97606115931</v>
      </c>
      <c r="L80" s="274">
        <f t="shared" si="30"/>
        <v>141470.09914593515</v>
      </c>
      <c r="M80" s="274">
        <f t="shared" si="30"/>
        <v>142228.6184629529</v>
      </c>
      <c r="N80" s="274">
        <f t="shared" si="30"/>
        <v>141331.89241152318</v>
      </c>
      <c r="O80" s="284"/>
    </row>
    <row r="81" spans="4:15" x14ac:dyDescent="0.25">
      <c r="D81" s="231" t="str">
        <f t="shared" ref="D81:N81" si="31">+D36</f>
        <v>31 Santa Clara</v>
      </c>
      <c r="E81" s="274">
        <f t="shared" si="31"/>
        <v>231626.27011045249</v>
      </c>
      <c r="F81" s="274">
        <f t="shared" si="31"/>
        <v>251207.87910539983</v>
      </c>
      <c r="G81" s="274">
        <f t="shared" si="31"/>
        <v>243760.71710734157</v>
      </c>
      <c r="H81" s="274">
        <f t="shared" si="31"/>
        <v>231570.92679360879</v>
      </c>
      <c r="I81" s="274">
        <f t="shared" si="31"/>
        <v>231939.38762359062</v>
      </c>
      <c r="J81" s="274">
        <f t="shared" si="31"/>
        <v>235531.90933592326</v>
      </c>
      <c r="K81" s="274">
        <f t="shared" si="31"/>
        <v>241685.70643153539</v>
      </c>
      <c r="L81" s="274">
        <f t="shared" si="31"/>
        <v>238172.30067634251</v>
      </c>
      <c r="M81" s="274">
        <f t="shared" si="31"/>
        <v>239460.37248305287</v>
      </c>
      <c r="N81" s="274">
        <f t="shared" si="31"/>
        <v>240898.18153762614</v>
      </c>
      <c r="O81" s="284"/>
    </row>
    <row r="82" spans="4:15" x14ac:dyDescent="0.25">
      <c r="D82" s="231" t="str">
        <f t="shared" ref="D82:N82" si="32">+D37</f>
        <v>32 Santiago Papasquiaro</v>
      </c>
      <c r="E82" s="274">
        <f t="shared" si="32"/>
        <v>1086100.0418614494</v>
      </c>
      <c r="F82" s="274">
        <f t="shared" si="32"/>
        <v>1186540.1774825889</v>
      </c>
      <c r="G82" s="274">
        <f t="shared" si="32"/>
        <v>1141427.151084915</v>
      </c>
      <c r="H82" s="274">
        <f t="shared" si="32"/>
        <v>1086390.2083207571</v>
      </c>
      <c r="I82" s="274">
        <f t="shared" si="32"/>
        <v>1095747.4272630517</v>
      </c>
      <c r="J82" s="274">
        <f t="shared" si="32"/>
        <v>1104467.603561894</v>
      </c>
      <c r="K82" s="274">
        <f t="shared" si="32"/>
        <v>1132411.2056275362</v>
      </c>
      <c r="L82" s="274">
        <f t="shared" si="32"/>
        <v>1118740.0097432085</v>
      </c>
      <c r="M82" s="274">
        <f t="shared" si="32"/>
        <v>1124749.9878538332</v>
      </c>
      <c r="N82" s="274">
        <f t="shared" si="32"/>
        <v>1130376.9303908013</v>
      </c>
      <c r="O82" s="284"/>
    </row>
    <row r="83" spans="4:15" x14ac:dyDescent="0.25">
      <c r="D83" s="231" t="str">
        <f t="shared" ref="D83:N83" si="33">+D38</f>
        <v>33 Súchil</v>
      </c>
      <c r="E83" s="274">
        <f t="shared" si="33"/>
        <v>231143.9247826752</v>
      </c>
      <c r="F83" s="274">
        <f t="shared" si="33"/>
        <v>248778.79734339676</v>
      </c>
      <c r="G83" s="274">
        <f t="shared" si="33"/>
        <v>242623.51579766441</v>
      </c>
      <c r="H83" s="274">
        <f t="shared" si="33"/>
        <v>230998.77159729565</v>
      </c>
      <c r="I83" s="274">
        <f t="shared" si="33"/>
        <v>229112.01562381568</v>
      </c>
      <c r="J83" s="274">
        <f t="shared" si="33"/>
        <v>234567.56295313966</v>
      </c>
      <c r="K83" s="274">
        <f t="shared" si="33"/>
        <v>240786.08394675716</v>
      </c>
      <c r="L83" s="274">
        <f t="shared" si="33"/>
        <v>236045.72279994926</v>
      </c>
      <c r="M83" s="274">
        <f t="shared" si="33"/>
        <v>237797.75522760337</v>
      </c>
      <c r="N83" s="274">
        <f t="shared" si="33"/>
        <v>239398.29340650147</v>
      </c>
      <c r="O83" s="284"/>
    </row>
    <row r="84" spans="4:15" x14ac:dyDescent="0.25">
      <c r="D84" s="231" t="str">
        <f t="shared" ref="D84:N84" si="34">+D39</f>
        <v>34 Tamazula</v>
      </c>
      <c r="E84" s="274">
        <f t="shared" si="34"/>
        <v>688352.26844228606</v>
      </c>
      <c r="F84" s="274">
        <f t="shared" si="34"/>
        <v>752502.15272284998</v>
      </c>
      <c r="G84" s="274">
        <f t="shared" si="34"/>
        <v>720671.15731589985</v>
      </c>
      <c r="H84" s="274">
        <f t="shared" si="34"/>
        <v>688556.10588965588</v>
      </c>
      <c r="I84" s="274">
        <f t="shared" si="34"/>
        <v>693343.52424057608</v>
      </c>
      <c r="J84" s="274">
        <f t="shared" si="34"/>
        <v>698508.63423563866</v>
      </c>
      <c r="K84" s="274">
        <f t="shared" si="34"/>
        <v>715953.65373711288</v>
      </c>
      <c r="L84" s="274">
        <f t="shared" si="34"/>
        <v>705860.04831498279</v>
      </c>
      <c r="M84" s="274">
        <f t="shared" si="34"/>
        <v>711093.13680390816</v>
      </c>
      <c r="N84" s="274">
        <f t="shared" si="34"/>
        <v>715128.24073014862</v>
      </c>
      <c r="O84" s="284"/>
    </row>
    <row r="85" spans="4:15" x14ac:dyDescent="0.25">
      <c r="D85" s="231" t="str">
        <f t="shared" ref="D85:N85" si="35">+D40</f>
        <v>35 Tepehuanes</v>
      </c>
      <c r="E85" s="274">
        <f t="shared" si="35"/>
        <v>354399.85912304267</v>
      </c>
      <c r="F85" s="274">
        <f t="shared" si="35"/>
        <v>390234.60251384258</v>
      </c>
      <c r="G85" s="274">
        <f t="shared" si="35"/>
        <v>370000.6226826653</v>
      </c>
      <c r="H85" s="274">
        <f t="shared" si="35"/>
        <v>356818.82159645908</v>
      </c>
      <c r="I85" s="274">
        <f t="shared" si="35"/>
        <v>360536.4750329692</v>
      </c>
      <c r="J85" s="274">
        <f t="shared" si="35"/>
        <v>360844.79380328779</v>
      </c>
      <c r="K85" s="274">
        <f t="shared" si="35"/>
        <v>369378.62643235322</v>
      </c>
      <c r="L85" s="274">
        <f t="shared" si="35"/>
        <v>362624.0860238428</v>
      </c>
      <c r="M85" s="274">
        <f t="shared" si="35"/>
        <v>366848.77332772769</v>
      </c>
      <c r="N85" s="274">
        <f t="shared" si="35"/>
        <v>368263.84364995442</v>
      </c>
      <c r="O85" s="284"/>
    </row>
    <row r="86" spans="4:15" x14ac:dyDescent="0.25">
      <c r="D86" s="231" t="str">
        <f t="shared" ref="D86:N86" si="36">+D41</f>
        <v>36  Tlahualilo</v>
      </c>
      <c r="E86" s="274">
        <f t="shared" si="36"/>
        <v>557699.19735415769</v>
      </c>
      <c r="F86" s="274">
        <f t="shared" si="36"/>
        <v>613443.05858263432</v>
      </c>
      <c r="G86" s="274">
        <f t="shared" si="36"/>
        <v>584788.71296846739</v>
      </c>
      <c r="H86" s="274">
        <f t="shared" si="36"/>
        <v>553632.8673397766</v>
      </c>
      <c r="I86" s="274">
        <f t="shared" si="36"/>
        <v>563331.00995261048</v>
      </c>
      <c r="J86" s="274">
        <f t="shared" si="36"/>
        <v>563576.22652908275</v>
      </c>
      <c r="K86" s="274">
        <f t="shared" si="36"/>
        <v>577620.19399803155</v>
      </c>
      <c r="L86" s="274">
        <f t="shared" si="36"/>
        <v>576207.67108026205</v>
      </c>
      <c r="M86" s="274">
        <f t="shared" si="36"/>
        <v>577279.31014988094</v>
      </c>
      <c r="N86" s="274">
        <f t="shared" si="36"/>
        <v>581716.833926772</v>
      </c>
      <c r="O86" s="284"/>
    </row>
    <row r="87" spans="4:15" x14ac:dyDescent="0.25">
      <c r="D87" s="231" t="str">
        <f t="shared" ref="D87:N87" si="37">+D42</f>
        <v>37 Topia</v>
      </c>
      <c r="E87" s="274">
        <f t="shared" si="37"/>
        <v>258438.21421834268</v>
      </c>
      <c r="F87" s="274">
        <f t="shared" si="37"/>
        <v>279900.28218105191</v>
      </c>
      <c r="G87" s="274">
        <f t="shared" si="37"/>
        <v>272230.66395613871</v>
      </c>
      <c r="H87" s="274">
        <f t="shared" si="37"/>
        <v>259121.74736870703</v>
      </c>
      <c r="I87" s="274">
        <f t="shared" si="37"/>
        <v>259067.62101859751</v>
      </c>
      <c r="J87" s="274">
        <f t="shared" si="37"/>
        <v>263503.88194057305</v>
      </c>
      <c r="K87" s="274">
        <f t="shared" si="37"/>
        <v>270392.8469348948</v>
      </c>
      <c r="L87" s="274">
        <f t="shared" si="37"/>
        <v>265636.46968059824</v>
      </c>
      <c r="M87" s="274">
        <f t="shared" si="37"/>
        <v>267368.62466474908</v>
      </c>
      <c r="N87" s="274">
        <f t="shared" si="37"/>
        <v>268625.48928332818</v>
      </c>
      <c r="O87" s="284"/>
    </row>
    <row r="88" spans="4:15" x14ac:dyDescent="0.25">
      <c r="D88" s="231" t="str">
        <f t="shared" ref="D88:N88" si="38">+D43</f>
        <v>38 Vicente Guerrero</v>
      </c>
      <c r="E88" s="274">
        <f t="shared" si="38"/>
        <v>529643.79669715569</v>
      </c>
      <c r="F88" s="274">
        <f t="shared" si="38"/>
        <v>572664.68040296843</v>
      </c>
      <c r="G88" s="274">
        <f t="shared" si="38"/>
        <v>553366.5886895936</v>
      </c>
      <c r="H88" s="274">
        <f t="shared" si="38"/>
        <v>522805.18112830824</v>
      </c>
      <c r="I88" s="274">
        <f t="shared" si="38"/>
        <v>522345.32114638417</v>
      </c>
      <c r="J88" s="274">
        <f t="shared" si="38"/>
        <v>531717.04567350971</v>
      </c>
      <c r="K88" s="274">
        <f t="shared" si="38"/>
        <v>545840.45664791355</v>
      </c>
      <c r="L88" s="274">
        <f t="shared" si="38"/>
        <v>541141.170980589</v>
      </c>
      <c r="M88" s="274">
        <f t="shared" si="38"/>
        <v>542726.45126678457</v>
      </c>
      <c r="N88" s="274">
        <f t="shared" si="38"/>
        <v>548548.26563057781</v>
      </c>
      <c r="O88" s="284"/>
    </row>
    <row r="89" spans="4:15" x14ac:dyDescent="0.25">
      <c r="D89" s="231" t="str">
        <f t="shared" ref="D89:N89" si="39">+D44</f>
        <v xml:space="preserve">39 Nuevo Ideal </v>
      </c>
      <c r="E89" s="274">
        <f t="shared" si="39"/>
        <v>677252.03182224627</v>
      </c>
      <c r="F89" s="274">
        <f t="shared" si="39"/>
        <v>746802.79403067671</v>
      </c>
      <c r="G89" s="274">
        <f t="shared" si="39"/>
        <v>710728.16446557583</v>
      </c>
      <c r="H89" s="274">
        <f t="shared" si="39"/>
        <v>679252.82189215207</v>
      </c>
      <c r="I89" s="274">
        <f t="shared" si="39"/>
        <v>690480.26837244956</v>
      </c>
      <c r="J89" s="274">
        <f t="shared" si="39"/>
        <v>689623.03439534223</v>
      </c>
      <c r="K89" s="274">
        <f t="shared" si="39"/>
        <v>706308.24221830827</v>
      </c>
      <c r="L89" s="274">
        <f t="shared" si="39"/>
        <v>698935.06978430005</v>
      </c>
      <c r="M89" s="274">
        <f t="shared" si="39"/>
        <v>703441.95225893776</v>
      </c>
      <c r="N89" s="274">
        <f t="shared" si="39"/>
        <v>706375.69601860247</v>
      </c>
      <c r="O89" s="284"/>
    </row>
    <row r="90" spans="4:15" x14ac:dyDescent="0.25">
      <c r="D90" s="137" t="s">
        <v>188</v>
      </c>
      <c r="E90" s="274">
        <f>SUM(E51:E89)</f>
        <v>37972647.000000015</v>
      </c>
      <c r="F90" s="274">
        <f t="shared" ref="F90:N90" si="40">SUM(F51:F89)</f>
        <v>40823338</v>
      </c>
      <c r="G90" s="274">
        <f t="shared" si="40"/>
        <v>39842240.000000015</v>
      </c>
      <c r="H90" s="274">
        <f t="shared" si="40"/>
        <v>37440064.999999993</v>
      </c>
      <c r="I90" s="274">
        <f t="shared" si="40"/>
        <v>37301618.999999993</v>
      </c>
      <c r="J90" s="274">
        <f t="shared" si="40"/>
        <v>38188757.999999993</v>
      </c>
      <c r="K90" s="274">
        <f t="shared" si="40"/>
        <v>39236471.999999985</v>
      </c>
      <c r="L90" s="274">
        <f t="shared" si="40"/>
        <v>38914812</v>
      </c>
      <c r="M90" s="274">
        <f t="shared" si="40"/>
        <v>38942505.000000007</v>
      </c>
      <c r="N90" s="274">
        <f t="shared" si="40"/>
        <v>39353529</v>
      </c>
      <c r="O90" s="284"/>
    </row>
    <row r="91" spans="4:15" x14ac:dyDescent="0.25"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4"/>
    </row>
    <row r="92" spans="4:15" x14ac:dyDescent="0.25">
      <c r="E92" s="82"/>
      <c r="F92" s="82"/>
      <c r="G92" s="82"/>
      <c r="H92" s="82"/>
      <c r="I92" s="82"/>
      <c r="J92" s="82"/>
      <c r="K92" s="82"/>
      <c r="L92" s="82"/>
      <c r="M92" s="82"/>
      <c r="N92" s="82"/>
    </row>
    <row r="93" spans="4:15" ht="15.75" x14ac:dyDescent="0.25">
      <c r="D93" s="312" t="s">
        <v>261</v>
      </c>
      <c r="E93" s="312"/>
      <c r="F93" s="312"/>
      <c r="G93" s="312"/>
      <c r="H93" s="312"/>
      <c r="I93" s="312"/>
      <c r="J93" s="312"/>
      <c r="K93" s="312"/>
      <c r="L93" s="312"/>
      <c r="M93" s="312"/>
      <c r="N93" s="279"/>
    </row>
    <row r="95" spans="4:15" ht="36.75" x14ac:dyDescent="0.25">
      <c r="D95" s="271" t="s">
        <v>52</v>
      </c>
      <c r="E95" s="273">
        <v>41579</v>
      </c>
      <c r="F95" s="273">
        <v>41609</v>
      </c>
      <c r="G95" s="272" t="s">
        <v>255</v>
      </c>
      <c r="H95" s="272" t="s">
        <v>251</v>
      </c>
      <c r="I95" s="272" t="s">
        <v>256</v>
      </c>
      <c r="J95" s="275" t="s">
        <v>252</v>
      </c>
      <c r="K95" s="276" t="s">
        <v>253</v>
      </c>
      <c r="L95" s="277" t="s">
        <v>254</v>
      </c>
      <c r="M95" s="278" t="s">
        <v>257</v>
      </c>
      <c r="N95" s="281"/>
    </row>
    <row r="96" spans="4:15" x14ac:dyDescent="0.25">
      <c r="D96" s="270" t="str">
        <f>+D51</f>
        <v>01 Canatlán</v>
      </c>
      <c r="E96" s="274">
        <v>787878.76549513882</v>
      </c>
      <c r="F96" s="274">
        <v>847779.51868452865</v>
      </c>
      <c r="G96" s="274">
        <v>18693.877600639316</v>
      </c>
      <c r="H96" s="274">
        <v>26913.337642404393</v>
      </c>
      <c r="I96" s="274">
        <v>62001.290242585506</v>
      </c>
      <c r="J96" s="274">
        <v>20662.909248412667</v>
      </c>
      <c r="K96" s="280">
        <v>10295256.136351012</v>
      </c>
      <c r="L96" s="280">
        <v>857938</v>
      </c>
      <c r="M96" s="280">
        <v>3431752</v>
      </c>
      <c r="N96" s="282"/>
    </row>
    <row r="97" spans="4:14" x14ac:dyDescent="0.25">
      <c r="D97" s="231" t="str">
        <f t="shared" ref="D97" si="41">+D52</f>
        <v>02 Canelas</v>
      </c>
      <c r="E97" s="274">
        <v>158563.26757140009</v>
      </c>
      <c r="F97" s="274">
        <v>175742.02391326681</v>
      </c>
      <c r="G97" s="274">
        <v>-3244.5219333694968</v>
      </c>
      <c r="H97" s="274">
        <v>10659.507112767429</v>
      </c>
      <c r="I97" s="274">
        <v>14311.765353065712</v>
      </c>
      <c r="J97" s="274">
        <v>-7009.6049573698292</v>
      </c>
      <c r="K97" s="280">
        <v>2136790.129613677</v>
      </c>
      <c r="L97" s="280">
        <v>178066</v>
      </c>
      <c r="M97" s="280">
        <v>712264</v>
      </c>
      <c r="N97" s="282"/>
    </row>
    <row r="98" spans="4:14" x14ac:dyDescent="0.25">
      <c r="D98" s="231" t="str">
        <f t="shared" ref="D98" si="42">+D53</f>
        <v>03 Coneto de Comonfort</v>
      </c>
      <c r="E98" s="274">
        <v>169713.08281290918</v>
      </c>
      <c r="F98" s="274">
        <v>186713.65746543836</v>
      </c>
      <c r="G98" s="274">
        <v>-1979.2954325876835</v>
      </c>
      <c r="H98" s="274">
        <v>10417.185425453332</v>
      </c>
      <c r="I98" s="274">
        <v>14900.819867913935</v>
      </c>
      <c r="J98" s="274">
        <v>-4430.1211795266636</v>
      </c>
      <c r="K98" s="280">
        <v>2266169.2941018227</v>
      </c>
      <c r="L98" s="280">
        <v>188847</v>
      </c>
      <c r="M98" s="280">
        <v>755388</v>
      </c>
      <c r="N98" s="282"/>
    </row>
    <row r="99" spans="4:14" x14ac:dyDescent="0.25">
      <c r="D99" s="231" t="str">
        <f t="shared" ref="D99" si="43">+D54</f>
        <v>04 Cuencame</v>
      </c>
      <c r="E99" s="274">
        <v>805160.80958887527</v>
      </c>
      <c r="F99" s="274">
        <v>869571.57045621949</v>
      </c>
      <c r="G99" s="274">
        <v>9938.4270447072267</v>
      </c>
      <c r="H99" s="274">
        <v>33478.789858813812</v>
      </c>
      <c r="I99" s="274">
        <v>65674.198493402146</v>
      </c>
      <c r="J99" s="274">
        <v>14431.007952097167</v>
      </c>
      <c r="K99" s="280">
        <v>10546828.535851493</v>
      </c>
      <c r="L99" s="280">
        <v>878902</v>
      </c>
      <c r="M99" s="280">
        <v>3515608</v>
      </c>
      <c r="N99" s="282"/>
    </row>
    <row r="100" spans="4:14" x14ac:dyDescent="0.25">
      <c r="D100" s="231" t="str">
        <f t="shared" ref="D100" si="44">+D55</f>
        <v>05 Durango</v>
      </c>
      <c r="E100" s="274">
        <v>11479717.837071866</v>
      </c>
      <c r="F100" s="274">
        <v>12503402.047394089</v>
      </c>
      <c r="G100" s="274">
        <v>-323118.91729335859</v>
      </c>
      <c r="H100" s="274">
        <v>797832.29578734213</v>
      </c>
      <c r="I100" s="274">
        <v>1060778.1883382024</v>
      </c>
      <c r="J100" s="274">
        <v>2125.4071086711629</v>
      </c>
      <c r="K100" s="280">
        <v>150641379.01838428</v>
      </c>
      <c r="L100" s="280">
        <v>12553449</v>
      </c>
      <c r="M100" s="280">
        <v>50213796</v>
      </c>
      <c r="N100" s="282"/>
    </row>
    <row r="101" spans="4:14" x14ac:dyDescent="0.25">
      <c r="D101" s="231" t="str">
        <f t="shared" ref="D101" si="45">+D56</f>
        <v>06 Simón Bolivar</v>
      </c>
      <c r="E101" s="274">
        <v>299155.79932144238</v>
      </c>
      <c r="F101" s="274">
        <v>323069.31610410591</v>
      </c>
      <c r="G101" s="274">
        <v>7600.8131066760434</v>
      </c>
      <c r="H101" s="274">
        <v>10810.953277915978</v>
      </c>
      <c r="I101" s="274">
        <v>23682.07629646641</v>
      </c>
      <c r="J101" s="274">
        <v>5610.23525164698</v>
      </c>
      <c r="K101" s="280">
        <v>3929525.9878540044</v>
      </c>
      <c r="L101" s="280">
        <v>327460</v>
      </c>
      <c r="M101" s="280">
        <v>1309840</v>
      </c>
      <c r="N101" s="282"/>
    </row>
    <row r="102" spans="4:14" x14ac:dyDescent="0.25">
      <c r="D102" s="231" t="str">
        <f t="shared" ref="D102" si="46">+D57</f>
        <v>07 Gómez Palacio</v>
      </c>
      <c r="E102" s="274">
        <v>6481599.6953397626</v>
      </c>
      <c r="F102" s="274">
        <v>7054589.8329618145</v>
      </c>
      <c r="G102" s="274">
        <v>-267160.90665030084</v>
      </c>
      <c r="H102" s="274">
        <v>488620.30343871057</v>
      </c>
      <c r="I102" s="274">
        <v>614238.21608238178</v>
      </c>
      <c r="J102" s="274">
        <v>7641.9021949482194</v>
      </c>
      <c r="K102" s="280">
        <v>84679479.409873843</v>
      </c>
      <c r="L102" s="280">
        <v>7056623</v>
      </c>
      <c r="M102" s="280">
        <v>28226492</v>
      </c>
      <c r="N102" s="282"/>
    </row>
    <row r="103" spans="4:14" x14ac:dyDescent="0.25">
      <c r="D103" s="231" t="str">
        <f t="shared" ref="D103" si="47">+D58</f>
        <v>08 Guadalupe Victoria</v>
      </c>
      <c r="E103" s="274">
        <v>781278.43022242188</v>
      </c>
      <c r="F103" s="274">
        <v>845611.62082280079</v>
      </c>
      <c r="G103" s="274">
        <v>-971.23062265143017</v>
      </c>
      <c r="H103" s="274">
        <v>39044.446991243902</v>
      </c>
      <c r="I103" s="274">
        <v>66221.899810658622</v>
      </c>
      <c r="J103" s="274">
        <v>10187.59182484431</v>
      </c>
      <c r="K103" s="280">
        <v>10229210.320996663</v>
      </c>
      <c r="L103" s="280">
        <v>852434</v>
      </c>
      <c r="M103" s="280">
        <v>3409736</v>
      </c>
      <c r="N103" s="282"/>
    </row>
    <row r="104" spans="4:14" x14ac:dyDescent="0.25">
      <c r="D104" s="231" t="str">
        <f t="shared" ref="D104" si="48">+D59</f>
        <v>09 Guanaceví</v>
      </c>
      <c r="E104" s="274">
        <v>292442.524519581</v>
      </c>
      <c r="F104" s="274">
        <v>317171.35252746474</v>
      </c>
      <c r="G104" s="274">
        <v>1903.8494325144902</v>
      </c>
      <c r="H104" s="274">
        <v>13041.041866068106</v>
      </c>
      <c r="I104" s="274">
        <v>23921.673345533763</v>
      </c>
      <c r="J104" s="274">
        <v>1941.6948852576102</v>
      </c>
      <c r="K104" s="280">
        <v>3843861.1349846805</v>
      </c>
      <c r="L104" s="280">
        <v>320322</v>
      </c>
      <c r="M104" s="280">
        <v>1281288</v>
      </c>
      <c r="N104" s="282"/>
    </row>
    <row r="105" spans="4:14" x14ac:dyDescent="0.25">
      <c r="D105" s="231" t="str">
        <f t="shared" ref="D105" si="49">+D60</f>
        <v xml:space="preserve">10 Hidalgo </v>
      </c>
      <c r="E105" s="274">
        <v>167551.09904464119</v>
      </c>
      <c r="F105" s="274">
        <v>184653.31205188911</v>
      </c>
      <c r="G105" s="274">
        <v>-1531.3240719781998</v>
      </c>
      <c r="H105" s="274">
        <v>10049.090338941674</v>
      </c>
      <c r="I105" s="274">
        <v>14641.259774506212</v>
      </c>
      <c r="J105" s="274">
        <v>-5151.1550066353029</v>
      </c>
      <c r="K105" s="280">
        <v>2244533.6907203835</v>
      </c>
      <c r="L105" s="280">
        <v>187044</v>
      </c>
      <c r="M105" s="280">
        <v>748176</v>
      </c>
      <c r="N105" s="282"/>
    </row>
    <row r="106" spans="4:14" x14ac:dyDescent="0.25">
      <c r="D106" s="231" t="str">
        <f t="shared" ref="D106" si="50">+D61</f>
        <v>11 Inde</v>
      </c>
      <c r="E106" s="274">
        <v>192923.5245857535</v>
      </c>
      <c r="F106" s="274">
        <v>210911.01893292839</v>
      </c>
      <c r="G106" s="274">
        <v>4053.2786472445614</v>
      </c>
      <c r="H106" s="274">
        <v>8271.540100567172</v>
      </c>
      <c r="I106" s="274">
        <v>15714.251285465165</v>
      </c>
      <c r="J106" s="274">
        <v>-2131.5837984952582</v>
      </c>
      <c r="K106" s="280">
        <v>2574169.2674994902</v>
      </c>
      <c r="L106" s="280">
        <v>214514</v>
      </c>
      <c r="M106" s="280">
        <v>858056</v>
      </c>
      <c r="N106" s="282"/>
    </row>
    <row r="107" spans="4:14" x14ac:dyDescent="0.25">
      <c r="D107" s="231" t="str">
        <f t="shared" ref="D107" si="51">+D62</f>
        <v>12 Lerdo</v>
      </c>
      <c r="E107" s="274">
        <v>2692560.353434979</v>
      </c>
      <c r="F107" s="274">
        <v>2932155.6125041423</v>
      </c>
      <c r="G107" s="274">
        <v>-137906.67350703268</v>
      </c>
      <c r="H107" s="274">
        <v>220858.23562499916</v>
      </c>
      <c r="I107" s="274">
        <v>262344.62616814324</v>
      </c>
      <c r="J107" s="274">
        <v>1536.0840316271097</v>
      </c>
      <c r="K107" s="280">
        <v>35115634.047000803</v>
      </c>
      <c r="L107" s="280">
        <v>2926303</v>
      </c>
      <c r="M107" s="280">
        <v>11705212</v>
      </c>
      <c r="N107" s="282"/>
    </row>
    <row r="108" spans="4:14" x14ac:dyDescent="0.25">
      <c r="D108" s="231" t="str">
        <f t="shared" ref="D108" si="52">+D63</f>
        <v>13 Mapimí</v>
      </c>
      <c r="E108" s="274">
        <v>573499.83992445841</v>
      </c>
      <c r="F108" s="274">
        <v>619432.17831751122</v>
      </c>
      <c r="G108" s="274">
        <v>-2400.5541678190184</v>
      </c>
      <c r="H108" s="274">
        <v>30046.269127797386</v>
      </c>
      <c r="I108" s="274">
        <v>49193.836864894627</v>
      </c>
      <c r="J108" s="274">
        <v>10757.485489129755</v>
      </c>
      <c r="K108" s="280">
        <v>7480612.9999808175</v>
      </c>
      <c r="L108" s="280">
        <v>623384</v>
      </c>
      <c r="M108" s="280">
        <v>2493536</v>
      </c>
      <c r="N108" s="282"/>
    </row>
    <row r="109" spans="4:14" x14ac:dyDescent="0.25">
      <c r="D109" s="231" t="str">
        <f t="shared" ref="D109" si="53">+D64</f>
        <v>14 Mezquital</v>
      </c>
      <c r="E109" s="274">
        <v>673814.70894775318</v>
      </c>
      <c r="F109" s="274">
        <v>732680.11503078567</v>
      </c>
      <c r="G109" s="274">
        <v>-20854.16849374073</v>
      </c>
      <c r="H109" s="274">
        <v>47670.385392996061</v>
      </c>
      <c r="I109" s="274">
        <v>62522.815314043197</v>
      </c>
      <c r="J109" s="274">
        <v>2787.7261316616487</v>
      </c>
      <c r="K109" s="280">
        <v>8812895.5322739687</v>
      </c>
      <c r="L109" s="280">
        <v>734408</v>
      </c>
      <c r="M109" s="280">
        <v>2937632</v>
      </c>
      <c r="N109" s="282"/>
    </row>
    <row r="110" spans="4:14" x14ac:dyDescent="0.25">
      <c r="D110" s="231" t="str">
        <f t="shared" ref="D110" si="54">+D65</f>
        <v>15 Nazas</v>
      </c>
      <c r="E110" s="274">
        <v>327692.19723469141</v>
      </c>
      <c r="F110" s="274">
        <v>355538.80818547285</v>
      </c>
      <c r="G110" s="274">
        <v>150.52986981870163</v>
      </c>
      <c r="H110" s="274">
        <v>15938.784932953025</v>
      </c>
      <c r="I110" s="274">
        <v>27399.991759658806</v>
      </c>
      <c r="J110" s="274">
        <v>2112.3760479773428</v>
      </c>
      <c r="K110" s="280">
        <v>4304487.6084216889</v>
      </c>
      <c r="L110" s="280">
        <v>358707</v>
      </c>
      <c r="M110" s="280">
        <v>1434828</v>
      </c>
      <c r="N110" s="282"/>
    </row>
    <row r="111" spans="4:14" x14ac:dyDescent="0.25">
      <c r="D111" s="231" t="str">
        <f t="shared" ref="D111" si="55">+D66</f>
        <v>16 Nombre de Dios</v>
      </c>
      <c r="E111" s="274">
        <v>460660.26995718846</v>
      </c>
      <c r="F111" s="274">
        <v>497745.22746629862</v>
      </c>
      <c r="G111" s="274">
        <v>5472.4461511374157</v>
      </c>
      <c r="H111" s="274">
        <v>19485.366804861096</v>
      </c>
      <c r="I111" s="274">
        <v>37605.63717733755</v>
      </c>
      <c r="J111" s="274">
        <v>7789.8481644632247</v>
      </c>
      <c r="K111" s="280">
        <v>6035901.044811992</v>
      </c>
      <c r="L111" s="280">
        <v>502992</v>
      </c>
      <c r="M111" s="280">
        <v>2011968</v>
      </c>
      <c r="N111" s="282"/>
    </row>
    <row r="112" spans="4:14" x14ac:dyDescent="0.25">
      <c r="D112" s="231" t="str">
        <f t="shared" ref="D112" si="56">+D67</f>
        <v>17 Ocampo</v>
      </c>
      <c r="E112" s="274">
        <v>287380.07827285939</v>
      </c>
      <c r="F112" s="274">
        <v>310503.14122280863</v>
      </c>
      <c r="G112" s="274">
        <v>5881.8366749212037</v>
      </c>
      <c r="H112" s="274">
        <v>10686.809353711622</v>
      </c>
      <c r="I112" s="274">
        <v>22806.212513576495</v>
      </c>
      <c r="J112" s="274">
        <v>4731.2157704322472</v>
      </c>
      <c r="K112" s="280">
        <v>3771792.5781870517</v>
      </c>
      <c r="L112" s="280">
        <v>314316</v>
      </c>
      <c r="M112" s="280">
        <v>1257264</v>
      </c>
      <c r="N112" s="282"/>
    </row>
    <row r="113" spans="4:14" x14ac:dyDescent="0.25">
      <c r="D113" s="231" t="str">
        <f t="shared" ref="D113" si="57">+D68</f>
        <v>18 El Oro</v>
      </c>
      <c r="E113" s="274">
        <v>326892.47427902545</v>
      </c>
      <c r="F113" s="274">
        <v>353077.43431376101</v>
      </c>
      <c r="G113" s="274">
        <v>11929.824022175875</v>
      </c>
      <c r="H113" s="274">
        <v>9439.3202743915663</v>
      </c>
      <c r="I113" s="274">
        <v>24979.736316225702</v>
      </c>
      <c r="J113" s="274">
        <v>5752.0924034420223</v>
      </c>
      <c r="K113" s="280">
        <v>4307541.8416204853</v>
      </c>
      <c r="L113" s="280">
        <v>358962</v>
      </c>
      <c r="M113" s="280">
        <v>1435848</v>
      </c>
      <c r="N113" s="282"/>
    </row>
    <row r="114" spans="4:14" x14ac:dyDescent="0.25">
      <c r="D114" s="231" t="str">
        <f t="shared" ref="D114" si="58">+D69</f>
        <v>19 Otaez</v>
      </c>
      <c r="E114" s="274">
        <v>172381.36088883629</v>
      </c>
      <c r="F114" s="274">
        <v>190175.26535594329</v>
      </c>
      <c r="G114" s="274">
        <v>-663.42476270326915</v>
      </c>
      <c r="H114" s="274">
        <v>10319.038501807392</v>
      </c>
      <c r="I114" s="274">
        <v>15115.618615183241</v>
      </c>
      <c r="J114" s="274">
        <v>-5486.0459081765257</v>
      </c>
      <c r="K114" s="280">
        <v>2316369.7417721497</v>
      </c>
      <c r="L114" s="280">
        <v>193031</v>
      </c>
      <c r="M114" s="280">
        <v>772124</v>
      </c>
      <c r="N114" s="282"/>
    </row>
    <row r="115" spans="4:14" x14ac:dyDescent="0.25">
      <c r="D115" s="231" t="str">
        <f t="shared" ref="D115" si="59">+D70</f>
        <v>20 Pánuco de Coronado</v>
      </c>
      <c r="E115" s="274">
        <v>346677.96302070661</v>
      </c>
      <c r="F115" s="274">
        <v>373939.94149494113</v>
      </c>
      <c r="G115" s="274">
        <v>6630.6319185506218</v>
      </c>
      <c r="H115" s="274">
        <v>12392.29836429784</v>
      </c>
      <c r="I115" s="274">
        <v>27351.494725541612</v>
      </c>
      <c r="J115" s="274">
        <v>6767.1514465886194</v>
      </c>
      <c r="K115" s="280">
        <v>4538218.3221664717</v>
      </c>
      <c r="L115" s="280">
        <v>378185</v>
      </c>
      <c r="M115" s="280">
        <v>1512740</v>
      </c>
      <c r="N115" s="282"/>
    </row>
    <row r="116" spans="4:14" x14ac:dyDescent="0.25">
      <c r="D116" s="231" t="str">
        <f t="shared" ref="D116" si="60">+D71</f>
        <v>21 Peñón Blanco</v>
      </c>
      <c r="E116" s="274">
        <v>286525.84627196373</v>
      </c>
      <c r="F116" s="274">
        <v>310949.4120723824</v>
      </c>
      <c r="G116" s="274">
        <v>2512.9118554448942</v>
      </c>
      <c r="H116" s="274">
        <v>13058.984230272174</v>
      </c>
      <c r="I116" s="274">
        <v>23611.280708186627</v>
      </c>
      <c r="J116" s="274">
        <v>1887.97747704518</v>
      </c>
      <c r="K116" s="280">
        <v>3772798.4359012404</v>
      </c>
      <c r="L116" s="280">
        <v>314400</v>
      </c>
      <c r="M116" s="280">
        <v>1257600</v>
      </c>
      <c r="N116" s="282"/>
    </row>
    <row r="117" spans="4:14" x14ac:dyDescent="0.25">
      <c r="D117" s="231" t="str">
        <f t="shared" ref="D117" si="61">+D72</f>
        <v>22 Poanas</v>
      </c>
      <c r="E117" s="274">
        <v>612538.8640438501</v>
      </c>
      <c r="F117" s="274">
        <v>660793.32858969783</v>
      </c>
      <c r="G117" s="274">
        <v>7873.5151062345376</v>
      </c>
      <c r="H117" s="274">
        <v>25029.163750378328</v>
      </c>
      <c r="I117" s="274">
        <v>49783.385500046905</v>
      </c>
      <c r="J117" s="274">
        <v>12531.80086035061</v>
      </c>
      <c r="K117" s="280">
        <v>8011228.7470365446</v>
      </c>
      <c r="L117" s="280">
        <v>667602</v>
      </c>
      <c r="M117" s="280">
        <v>2670408</v>
      </c>
      <c r="N117" s="282"/>
    </row>
    <row r="118" spans="4:14" x14ac:dyDescent="0.25">
      <c r="D118" s="231" t="str">
        <f t="shared" ref="D118" si="62">+D73</f>
        <v>23 Pueblo Nuevo</v>
      </c>
      <c r="E118" s="274">
        <v>1073552.2658280055</v>
      </c>
      <c r="F118" s="274">
        <v>1165875.7997915803</v>
      </c>
      <c r="G118" s="274">
        <v>-19436.663822456932</v>
      </c>
      <c r="H118" s="274">
        <v>64175.698144755195</v>
      </c>
      <c r="I118" s="274">
        <v>95123.023276381748</v>
      </c>
      <c r="J118" s="274">
        <v>5428.7166990786855</v>
      </c>
      <c r="K118" s="280">
        <v>14064477.36249895</v>
      </c>
      <c r="L118" s="280">
        <v>1172040</v>
      </c>
      <c r="M118" s="280">
        <v>4688160</v>
      </c>
      <c r="N118" s="282"/>
    </row>
    <row r="119" spans="4:14" x14ac:dyDescent="0.25">
      <c r="D119" s="231" t="str">
        <f t="shared" ref="D119" si="63">+D74</f>
        <v>24 Rodeo</v>
      </c>
      <c r="E119" s="274">
        <v>330899.91253405239</v>
      </c>
      <c r="F119" s="274">
        <v>358268.29514055612</v>
      </c>
      <c r="G119" s="274">
        <v>8581.1068917661341</v>
      </c>
      <c r="H119" s="274">
        <v>12449.32199652153</v>
      </c>
      <c r="I119" s="274">
        <v>26362.891172565531</v>
      </c>
      <c r="J119" s="274">
        <v>4407.9148120991049</v>
      </c>
      <c r="K119" s="280">
        <v>4363140.0381767731</v>
      </c>
      <c r="L119" s="280">
        <v>363595</v>
      </c>
      <c r="M119" s="280">
        <v>1454380</v>
      </c>
      <c r="N119" s="282"/>
    </row>
    <row r="120" spans="4:14" x14ac:dyDescent="0.25">
      <c r="D120" s="231" t="str">
        <f t="shared" ref="D120" si="64">+D75</f>
        <v>25 San Bernardo</v>
      </c>
      <c r="E120" s="274">
        <v>160932.14004369843</v>
      </c>
      <c r="F120" s="274">
        <v>177497.2661909468</v>
      </c>
      <c r="G120" s="274">
        <v>-1726.0835457462977</v>
      </c>
      <c r="H120" s="274">
        <v>9627.1359750941301</v>
      </c>
      <c r="I120" s="274">
        <v>14048.185237465779</v>
      </c>
      <c r="J120" s="274">
        <v>-5371.652343806405</v>
      </c>
      <c r="K120" s="280">
        <v>2157609.430548938</v>
      </c>
      <c r="L120" s="280">
        <v>179801</v>
      </c>
      <c r="M120" s="280">
        <v>719204</v>
      </c>
      <c r="N120" s="282"/>
    </row>
    <row r="121" spans="4:14" x14ac:dyDescent="0.25">
      <c r="D121" s="231" t="str">
        <f t="shared" ref="D121" si="65">+D76</f>
        <v>26 San Dimas</v>
      </c>
      <c r="E121" s="274">
        <v>533695.2562241964</v>
      </c>
      <c r="F121" s="274">
        <v>576560.2503252452</v>
      </c>
      <c r="G121" s="274">
        <v>18023.468038925308</v>
      </c>
      <c r="H121" s="274">
        <v>14937.123926186052</v>
      </c>
      <c r="I121" s="274">
        <v>40563.595907697672</v>
      </c>
      <c r="J121" s="274">
        <v>8476.0609616573965</v>
      </c>
      <c r="K121" s="280">
        <v>7030674.5009353869</v>
      </c>
      <c r="L121" s="280">
        <v>585890</v>
      </c>
      <c r="M121" s="280">
        <v>2343560</v>
      </c>
      <c r="N121" s="282"/>
    </row>
    <row r="122" spans="4:14" x14ac:dyDescent="0.25">
      <c r="D122" s="231" t="str">
        <f t="shared" ref="D122" si="66">+D77</f>
        <v>27 San Juan de Guadalupe</v>
      </c>
      <c r="E122" s="274">
        <v>204202.72940085965</v>
      </c>
      <c r="F122" s="274">
        <v>222986.83022199964</v>
      </c>
      <c r="G122" s="274">
        <v>1345.3197046168871</v>
      </c>
      <c r="H122" s="274">
        <v>9871.0267626919267</v>
      </c>
      <c r="I122" s="274">
        <v>16973.971582505823</v>
      </c>
      <c r="J122" s="274">
        <v>-1785.9832684667479</v>
      </c>
      <c r="K122" s="280">
        <v>2710091.7580131213</v>
      </c>
      <c r="L122" s="280">
        <v>225841</v>
      </c>
      <c r="M122" s="280">
        <v>903364</v>
      </c>
      <c r="N122" s="282"/>
    </row>
    <row r="123" spans="4:14" x14ac:dyDescent="0.25">
      <c r="D123" s="231" t="str">
        <f t="shared" ref="D123" si="67">+D78</f>
        <v>28 San Juan del Río</v>
      </c>
      <c r="E123" s="274">
        <v>333686.66032362543</v>
      </c>
      <c r="F123" s="274">
        <v>359856.38703174231</v>
      </c>
      <c r="G123" s="274">
        <v>12296.464713539808</v>
      </c>
      <c r="H123" s="274">
        <v>9793.6497244918974</v>
      </c>
      <c r="I123" s="274">
        <v>25555.763835314006</v>
      </c>
      <c r="J123" s="274">
        <v>7263.6198586780129</v>
      </c>
      <c r="K123" s="280">
        <v>4387301.0732467128</v>
      </c>
      <c r="L123" s="280">
        <v>365608</v>
      </c>
      <c r="M123" s="280">
        <v>1462432</v>
      </c>
      <c r="N123" s="282"/>
    </row>
    <row r="124" spans="4:14" x14ac:dyDescent="0.25">
      <c r="D124" s="231" t="str">
        <f t="shared" ref="D124" si="68">+D79</f>
        <v>29 San Luis del Cordero</v>
      </c>
      <c r="E124" s="274">
        <v>122519.70546697667</v>
      </c>
      <c r="F124" s="274">
        <v>138643.31085317</v>
      </c>
      <c r="G124" s="274">
        <v>-5318.3076762342844</v>
      </c>
      <c r="H124" s="274">
        <v>9583.4881046188111</v>
      </c>
      <c r="I124" s="274">
        <v>12738.618707447258</v>
      </c>
      <c r="J124" s="274">
        <v>-10410.829323532033</v>
      </c>
      <c r="K124" s="280">
        <v>1716864.3369474967</v>
      </c>
      <c r="L124" s="280">
        <v>143072</v>
      </c>
      <c r="M124" s="280">
        <v>572288</v>
      </c>
      <c r="N124" s="282"/>
    </row>
    <row r="125" spans="4:14" x14ac:dyDescent="0.25">
      <c r="D125" s="231" t="str">
        <f t="shared" ref="D125" si="69">+D80</f>
        <v>30 San Pedro del Gallo</v>
      </c>
      <c r="E125" s="274">
        <v>118693.39583425119</v>
      </c>
      <c r="F125" s="274">
        <v>134678.69975580153</v>
      </c>
      <c r="G125" s="274">
        <v>-4592.1261905203464</v>
      </c>
      <c r="H125" s="274">
        <v>8875.6354138493098</v>
      </c>
      <c r="I125" s="274">
        <v>12665.592444216943</v>
      </c>
      <c r="J125" s="274">
        <v>-10423.984307721665</v>
      </c>
      <c r="K125" s="280">
        <v>1679771.9918674545</v>
      </c>
      <c r="L125" s="280">
        <v>139981</v>
      </c>
      <c r="M125" s="280">
        <v>559924</v>
      </c>
      <c r="N125" s="282"/>
    </row>
    <row r="126" spans="4:14" x14ac:dyDescent="0.25">
      <c r="D126" s="231" t="str">
        <f t="shared" ref="D126" si="70">+D81</f>
        <v>31 Santa Clara</v>
      </c>
      <c r="E126" s="274">
        <v>217128.53928855198</v>
      </c>
      <c r="F126" s="274">
        <v>236426.49459046268</v>
      </c>
      <c r="G126" s="274">
        <v>1247.7095099405233</v>
      </c>
      <c r="H126" s="274">
        <v>10727.511848771439</v>
      </c>
      <c r="I126" s="274">
        <v>18146.910612559543</v>
      </c>
      <c r="J126" s="274">
        <v>-206.59570637594288</v>
      </c>
      <c r="K126" s="280">
        <v>2869324.2213487839</v>
      </c>
      <c r="L126" s="280">
        <v>239110</v>
      </c>
      <c r="M126" s="280">
        <v>956440</v>
      </c>
      <c r="N126" s="282"/>
    </row>
    <row r="127" spans="4:14" x14ac:dyDescent="0.25">
      <c r="D127" s="231" t="str">
        <f t="shared" ref="D127" si="71">+D82</f>
        <v>32 Santiago Papasquiaro</v>
      </c>
      <c r="E127" s="274">
        <v>1024249.7574075672</v>
      </c>
      <c r="F127" s="274">
        <v>1110573.8780626787</v>
      </c>
      <c r="G127" s="274">
        <v>12123.82330693011</v>
      </c>
      <c r="H127" s="274">
        <v>44894.824461532946</v>
      </c>
      <c r="I127" s="274">
        <v>84385.433892181492</v>
      </c>
      <c r="J127" s="274">
        <v>9567.5958055811752</v>
      </c>
      <c r="K127" s="280">
        <v>13492746.056126505</v>
      </c>
      <c r="L127" s="280">
        <v>1124396</v>
      </c>
      <c r="M127" s="280">
        <v>4497584</v>
      </c>
      <c r="N127" s="282"/>
    </row>
    <row r="128" spans="4:14" x14ac:dyDescent="0.25">
      <c r="D128" s="231" t="str">
        <f t="shared" ref="D128" si="72">+D83</f>
        <v>33 Súchil</v>
      </c>
      <c r="E128" s="274">
        <v>214501.6679768282</v>
      </c>
      <c r="F128" s="274">
        <v>234674.43224924139</v>
      </c>
      <c r="G128" s="274">
        <v>-995.10971944696394</v>
      </c>
      <c r="H128" s="274">
        <v>11518.813245513576</v>
      </c>
      <c r="I128" s="274">
        <v>18221.508566446482</v>
      </c>
      <c r="J128" s="274">
        <v>-2937.2493274293774</v>
      </c>
      <c r="K128" s="280">
        <v>2846236.5064699519</v>
      </c>
      <c r="L128" s="280">
        <v>237186</v>
      </c>
      <c r="M128" s="280">
        <v>948744</v>
      </c>
      <c r="N128" s="282"/>
    </row>
    <row r="129" spans="4:14" x14ac:dyDescent="0.25">
      <c r="D129" s="231" t="str">
        <f t="shared" ref="D129" si="73">+D84</f>
        <v>34 Tamazula</v>
      </c>
      <c r="E129" s="274">
        <v>649142.87272494868</v>
      </c>
      <c r="F129" s="274">
        <v>703370.06280515913</v>
      </c>
      <c r="G129" s="274">
        <v>6320.6342504161275</v>
      </c>
      <c r="H129" s="274">
        <v>27476.602239413976</v>
      </c>
      <c r="I129" s="274">
        <v>52937.612064968911</v>
      </c>
      <c r="J129" s="274">
        <v>5983.8465503777206</v>
      </c>
      <c r="K129" s="280">
        <v>8535200.5530683417</v>
      </c>
      <c r="L129" s="280">
        <v>711267</v>
      </c>
      <c r="M129" s="280">
        <v>2845068</v>
      </c>
      <c r="N129" s="282"/>
    </row>
    <row r="130" spans="4:14" x14ac:dyDescent="0.25">
      <c r="D130" s="231" t="str">
        <f t="shared" ref="D130" si="74">+D85</f>
        <v>35 Tepehuanes</v>
      </c>
      <c r="E130" s="274">
        <v>334865.99092307308</v>
      </c>
      <c r="F130" s="274">
        <v>362339.6807384828</v>
      </c>
      <c r="G130" s="274">
        <v>7016.8339507206811</v>
      </c>
      <c r="H130" s="274">
        <v>11123.643536658503</v>
      </c>
      <c r="I130" s="274">
        <v>26018.912037505153</v>
      </c>
      <c r="J130" s="274">
        <v>3554.4790795343674</v>
      </c>
      <c r="K130" s="280">
        <v>4404870.0444521196</v>
      </c>
      <c r="L130" s="280">
        <v>367073</v>
      </c>
      <c r="M130" s="280">
        <v>1468292</v>
      </c>
      <c r="N130" s="282"/>
    </row>
    <row r="131" spans="4:14" x14ac:dyDescent="0.25">
      <c r="D131" s="231" t="str">
        <f t="shared" ref="D131" si="75">+D86</f>
        <v>36  Tlahualilo</v>
      </c>
      <c r="E131" s="274">
        <v>534281.75442448282</v>
      </c>
      <c r="F131" s="274">
        <v>574310.55178813159</v>
      </c>
      <c r="G131" s="274">
        <v>5082.7981923591888</v>
      </c>
      <c r="H131" s="274">
        <v>23389.816760095855</v>
      </c>
      <c r="I131" s="274">
        <v>44146.150598167857</v>
      </c>
      <c r="J131" s="274">
        <v>16086.70167166351</v>
      </c>
      <c r="K131" s="280">
        <v>6946592.8553165765</v>
      </c>
      <c r="L131" s="280">
        <v>578883</v>
      </c>
      <c r="M131" s="280">
        <v>2315532</v>
      </c>
      <c r="N131" s="282"/>
    </row>
    <row r="132" spans="4:14" x14ac:dyDescent="0.25">
      <c r="D132" s="231" t="str">
        <f t="shared" ref="D132" si="76">+D87</f>
        <v>37 Topia</v>
      </c>
      <c r="E132" s="274">
        <v>241031.94031056808</v>
      </c>
      <c r="F132" s="274">
        <v>263157.98702349467</v>
      </c>
      <c r="G132" s="274">
        <v>1947.2681372222169</v>
      </c>
      <c r="H132" s="274">
        <v>11700.610596641614</v>
      </c>
      <c r="I132" s="274">
        <v>20104.457088723255</v>
      </c>
      <c r="J132" s="274">
        <v>-1757.0390825163661</v>
      </c>
      <c r="K132" s="280">
        <v>3200471.0653211144</v>
      </c>
      <c r="L132" s="280">
        <v>266706</v>
      </c>
      <c r="M132" s="280">
        <v>1066824</v>
      </c>
      <c r="N132" s="282"/>
    </row>
    <row r="133" spans="4:14" x14ac:dyDescent="0.25">
      <c r="D133" s="231" t="str">
        <f t="shared" ref="D133" si="77">+D88</f>
        <v>38 Vicente Guerrero</v>
      </c>
      <c r="E133" s="274">
        <v>499111.97636446578</v>
      </c>
      <c r="F133" s="274">
        <v>540701.31484699703</v>
      </c>
      <c r="G133" s="274">
        <v>-7383.5706885160089</v>
      </c>
      <c r="H133" s="274">
        <v>28141.901050520457</v>
      </c>
      <c r="I133" s="274">
        <v>43499.852431120155</v>
      </c>
      <c r="J133" s="274">
        <v>5138.6534852774985</v>
      </c>
      <c r="K133" s="280">
        <v>6520009.0857536485</v>
      </c>
      <c r="L133" s="280">
        <v>543334</v>
      </c>
      <c r="M133" s="280">
        <v>2173336</v>
      </c>
      <c r="N133" s="282"/>
    </row>
    <row r="134" spans="4:14" x14ac:dyDescent="0.25">
      <c r="D134" s="231" t="str">
        <f t="shared" ref="D134" si="78">+D89</f>
        <v xml:space="preserve">39 Nuevo Ideal </v>
      </c>
      <c r="E134" s="274">
        <v>644324.64307375171</v>
      </c>
      <c r="F134" s="274">
        <v>695325.02271600696</v>
      </c>
      <c r="G134" s="274">
        <v>14247.510451961138</v>
      </c>
      <c r="H134" s="274">
        <v>23401.048013948737</v>
      </c>
      <c r="I134" s="274">
        <v>51158.245991712924</v>
      </c>
      <c r="J134" s="274">
        <v>12737.748997508854</v>
      </c>
      <c r="K134" s="280">
        <v>8450394.2945034839</v>
      </c>
      <c r="L134" s="280">
        <v>704200</v>
      </c>
      <c r="M134" s="280">
        <v>2816800</v>
      </c>
      <c r="N134" s="282"/>
    </row>
    <row r="135" spans="4:14" x14ac:dyDescent="0.25">
      <c r="D135" s="137" t="s">
        <v>188</v>
      </c>
      <c r="E135" s="274">
        <v>35613430</v>
      </c>
      <c r="F135" s="274">
        <v>38711452</v>
      </c>
      <c r="G135" s="274">
        <v>-628407.99999999953</v>
      </c>
      <c r="H135" s="274">
        <v>2195751</v>
      </c>
      <c r="I135" s="274">
        <v>3181451</v>
      </c>
      <c r="J135" s="274">
        <v>140798.00000000006</v>
      </c>
      <c r="K135" s="280">
        <v>467230458.99999982</v>
      </c>
      <c r="L135" s="280">
        <v>38935872</v>
      </c>
      <c r="M135" s="280">
        <v>155743488</v>
      </c>
      <c r="N135" s="282"/>
    </row>
    <row r="136" spans="4:14" x14ac:dyDescent="0.25">
      <c r="N136" s="283"/>
    </row>
    <row r="137" spans="4:14" x14ac:dyDescent="0.25">
      <c r="N137" s="283"/>
    </row>
    <row r="138" spans="4:14" x14ac:dyDescent="0.25">
      <c r="N138" s="283"/>
    </row>
    <row r="139" spans="4:14" x14ac:dyDescent="0.25">
      <c r="N139" s="283"/>
    </row>
    <row r="140" spans="4:14" x14ac:dyDescent="0.25">
      <c r="N140" s="283"/>
    </row>
    <row r="141" spans="4:14" x14ac:dyDescent="0.25">
      <c r="N141" s="283"/>
    </row>
  </sheetData>
  <mergeCells count="3">
    <mergeCell ref="D3:W3"/>
    <mergeCell ref="D48:N48"/>
    <mergeCell ref="D93:M9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Q54"/>
  <sheetViews>
    <sheetView workbookViewId="0">
      <selection activeCell="K16" sqref="K1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33"/>
    </row>
    <row r="2" spans="1:17" ht="16.5" thickTop="1" x14ac:dyDescent="0.25">
      <c r="A2" s="290" t="s">
        <v>0</v>
      </c>
      <c r="B2" s="291"/>
      <c r="C2" s="291"/>
      <c r="D2" s="291"/>
      <c r="E2" s="291"/>
      <c r="F2" s="291"/>
      <c r="G2" s="291"/>
      <c r="H2" s="291"/>
      <c r="I2" s="291"/>
      <c r="J2" s="291"/>
      <c r="K2" s="292"/>
      <c r="L2" s="1"/>
    </row>
    <row r="3" spans="1:17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  <c r="L3" s="139"/>
    </row>
    <row r="4" spans="1:17" x14ac:dyDescent="0.25">
      <c r="A4" s="293" t="s">
        <v>2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  <c r="L4" s="139"/>
    </row>
    <row r="5" spans="1:17" ht="33.75" customHeight="1" thickBot="1" x14ac:dyDescent="0.3">
      <c r="A5" s="313" t="s">
        <v>290</v>
      </c>
      <c r="B5" s="314"/>
      <c r="C5" s="314"/>
      <c r="D5" s="314"/>
      <c r="E5" s="314"/>
      <c r="F5" s="314"/>
      <c r="G5" s="314"/>
      <c r="H5" s="314"/>
      <c r="I5" s="314"/>
      <c r="J5" s="314"/>
      <c r="K5" s="315"/>
      <c r="L5" s="139"/>
    </row>
    <row r="6" spans="1:17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7" ht="16.5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17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141"/>
      <c r="L8" s="140"/>
    </row>
    <row r="9" spans="1:17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141"/>
      <c r="L9" s="140"/>
    </row>
    <row r="10" spans="1:17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141"/>
      <c r="L10" s="140"/>
    </row>
    <row r="11" spans="1:17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141"/>
      <c r="L11" s="140"/>
    </row>
    <row r="12" spans="1:17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  <c r="L12" s="140"/>
    </row>
    <row r="13" spans="1:17" ht="15.75" thickTop="1" x14ac:dyDescent="0.25">
      <c r="A13" s="11" t="s">
        <v>12</v>
      </c>
      <c r="B13" s="95">
        <v>1.7163124437290262</v>
      </c>
      <c r="C13" s="13">
        <v>406078</v>
      </c>
      <c r="D13" s="95">
        <v>1.7239725359731111</v>
      </c>
      <c r="E13" s="13">
        <v>458877</v>
      </c>
      <c r="F13" s="95">
        <v>1.7203669524779097</v>
      </c>
      <c r="G13" s="13">
        <v>129743</v>
      </c>
      <c r="H13" s="95">
        <v>1.0053302610440555E-4</v>
      </c>
      <c r="I13" s="95">
        <v>0.99777255735018655</v>
      </c>
      <c r="J13" s="13">
        <v>13279</v>
      </c>
      <c r="K13" s="23">
        <v>1007977</v>
      </c>
      <c r="L13" s="15"/>
      <c r="M13" s="90"/>
      <c r="N13" s="152"/>
      <c r="O13" s="91"/>
      <c r="P13" s="138"/>
      <c r="Q13" s="204"/>
    </row>
    <row r="14" spans="1:17" x14ac:dyDescent="0.25">
      <c r="A14" s="16" t="s">
        <v>13</v>
      </c>
      <c r="B14" s="95">
        <v>0.23577879027637574</v>
      </c>
      <c r="C14" s="13">
        <v>55785</v>
      </c>
      <c r="D14" s="95">
        <v>0.45793019420420467</v>
      </c>
      <c r="E14" s="13">
        <v>121889</v>
      </c>
      <c r="F14" s="95">
        <v>0.3533877229619577</v>
      </c>
      <c r="G14" s="13">
        <v>26651</v>
      </c>
      <c r="H14" s="95">
        <v>4.8941637097760921E-4</v>
      </c>
      <c r="I14" s="95">
        <v>4.8573711843930791</v>
      </c>
      <c r="J14" s="13">
        <v>64645</v>
      </c>
      <c r="K14" s="23">
        <v>268970</v>
      </c>
      <c r="L14" s="15"/>
      <c r="M14" s="90"/>
      <c r="N14" s="152"/>
      <c r="P14" s="138"/>
      <c r="Q14" s="204"/>
    </row>
    <row r="15" spans="1:17" x14ac:dyDescent="0.25">
      <c r="A15" s="16" t="s">
        <v>14</v>
      </c>
      <c r="B15" s="95">
        <v>0.22284669740539656</v>
      </c>
      <c r="C15" s="13">
        <v>52725</v>
      </c>
      <c r="D15" s="95">
        <v>0.45153285031630813</v>
      </c>
      <c r="E15" s="13">
        <v>120186</v>
      </c>
      <c r="F15" s="95">
        <v>0.34391427313549011</v>
      </c>
      <c r="G15" s="13">
        <v>25937</v>
      </c>
      <c r="H15" s="95">
        <v>5.028966849050531E-4</v>
      </c>
      <c r="I15" s="95">
        <v>4.991160923173056</v>
      </c>
      <c r="J15" s="13">
        <v>66426</v>
      </c>
      <c r="K15" s="23">
        <v>265274</v>
      </c>
      <c r="L15" s="15"/>
      <c r="M15" s="90"/>
      <c r="N15" s="152"/>
      <c r="P15" s="138"/>
      <c r="Q15" s="204"/>
    </row>
    <row r="16" spans="1:17" x14ac:dyDescent="0.25">
      <c r="A16" s="16" t="s">
        <v>15</v>
      </c>
      <c r="B16" s="95">
        <v>1.907347283987668</v>
      </c>
      <c r="C16" s="13">
        <v>451277</v>
      </c>
      <c r="D16" s="95">
        <v>1.8905427309768625</v>
      </c>
      <c r="E16" s="13">
        <v>503214</v>
      </c>
      <c r="F16" s="95">
        <v>1.8984511018926911</v>
      </c>
      <c r="G16" s="13">
        <v>143174</v>
      </c>
      <c r="H16" s="95">
        <v>9.1102476620826935E-5</v>
      </c>
      <c r="I16" s="95">
        <v>0.90417601659077762</v>
      </c>
      <c r="J16" s="13">
        <v>12033</v>
      </c>
      <c r="K16" s="23">
        <v>1109698</v>
      </c>
      <c r="L16" s="15"/>
      <c r="M16" s="90"/>
      <c r="N16" s="152"/>
      <c r="P16" s="138"/>
      <c r="Q16" s="204"/>
    </row>
    <row r="17" spans="1:17" x14ac:dyDescent="0.25">
      <c r="A17" s="16" t="s">
        <v>16</v>
      </c>
      <c r="B17" s="95">
        <v>37.579297738247888</v>
      </c>
      <c r="C17" s="13">
        <v>8891236</v>
      </c>
      <c r="D17" s="95">
        <v>35.703619832808052</v>
      </c>
      <c r="E17" s="13">
        <v>9503383</v>
      </c>
      <c r="F17" s="95">
        <v>36.586290189688775</v>
      </c>
      <c r="G17" s="13">
        <v>2759193</v>
      </c>
      <c r="H17" s="95">
        <v>4.7272803596817447E-6</v>
      </c>
      <c r="I17" s="95">
        <v>4.6917424020366444E-2</v>
      </c>
      <c r="J17" s="13">
        <v>622</v>
      </c>
      <c r="K17" s="23">
        <v>21154436</v>
      </c>
      <c r="L17" s="15"/>
      <c r="M17" s="90"/>
      <c r="N17" s="152"/>
      <c r="P17" s="138"/>
      <c r="Q17" s="204"/>
    </row>
    <row r="18" spans="1:17" x14ac:dyDescent="0.25">
      <c r="A18" s="16" t="s">
        <v>17</v>
      </c>
      <c r="B18" s="95">
        <v>0.54773142716830814</v>
      </c>
      <c r="C18" s="13">
        <v>129593</v>
      </c>
      <c r="D18" s="95">
        <v>0.66330089448404805</v>
      </c>
      <c r="E18" s="13">
        <v>176554</v>
      </c>
      <c r="F18" s="95">
        <v>0.608916280500436</v>
      </c>
      <c r="G18" s="13">
        <v>45922</v>
      </c>
      <c r="H18" s="95">
        <v>2.8403523173014378E-4</v>
      </c>
      <c r="I18" s="95">
        <v>2.8189995917025237</v>
      </c>
      <c r="J18" s="13">
        <v>37517</v>
      </c>
      <c r="K18" s="23">
        <v>389586</v>
      </c>
      <c r="L18" s="15"/>
      <c r="M18" s="90"/>
      <c r="N18" s="152"/>
      <c r="P18" s="138"/>
      <c r="Q18" s="204"/>
    </row>
    <row r="19" spans="1:17" x14ac:dyDescent="0.25">
      <c r="A19" s="16" t="s">
        <v>18</v>
      </c>
      <c r="B19" s="95">
        <v>20.339399230622323</v>
      </c>
      <c r="C19" s="13">
        <v>4812288</v>
      </c>
      <c r="D19" s="95">
        <v>19.202954986434722</v>
      </c>
      <c r="E19" s="13">
        <v>5111332</v>
      </c>
      <c r="F19" s="95">
        <v>19.737752711931645</v>
      </c>
      <c r="G19" s="13">
        <v>1488543</v>
      </c>
      <c r="H19" s="95">
        <v>8.7625807658022403E-6</v>
      </c>
      <c r="I19" s="95">
        <v>8.6967069016725046E-2</v>
      </c>
      <c r="J19" s="13">
        <v>1157</v>
      </c>
      <c r="K19" s="23">
        <v>11413320</v>
      </c>
      <c r="L19" s="15"/>
      <c r="M19" s="90"/>
      <c r="N19" s="152"/>
      <c r="P19" s="138"/>
      <c r="Q19" s="204"/>
    </row>
    <row r="20" spans="1:17" x14ac:dyDescent="0.25">
      <c r="A20" s="16" t="s">
        <v>19</v>
      </c>
      <c r="B20" s="95">
        <v>2.0022917632935915</v>
      </c>
      <c r="C20" s="13">
        <v>473741</v>
      </c>
      <c r="D20" s="95">
        <v>1.9562476559734157</v>
      </c>
      <c r="E20" s="13">
        <v>520703</v>
      </c>
      <c r="F20" s="95">
        <v>1.9779163004895546</v>
      </c>
      <c r="G20" s="13">
        <v>149167</v>
      </c>
      <c r="H20" s="95">
        <v>8.7442320859103319E-5</v>
      </c>
      <c r="I20" s="95">
        <v>0.86784961604174493</v>
      </c>
      <c r="J20" s="13">
        <v>11550</v>
      </c>
      <c r="K20" s="23">
        <v>1155161</v>
      </c>
      <c r="L20" s="15"/>
      <c r="M20" s="90"/>
      <c r="N20" s="152"/>
      <c r="P20" s="138"/>
      <c r="Q20" s="204"/>
    </row>
    <row r="21" spans="1:17" x14ac:dyDescent="0.25">
      <c r="A21" s="16" t="s">
        <v>20</v>
      </c>
      <c r="B21" s="95">
        <v>0.53850980820123862</v>
      </c>
      <c r="C21" s="13">
        <v>127411</v>
      </c>
      <c r="D21" s="95">
        <v>0.65509224596202553</v>
      </c>
      <c r="E21" s="13">
        <v>174369</v>
      </c>
      <c r="F21" s="95">
        <v>0.60023046160642302</v>
      </c>
      <c r="G21" s="13">
        <v>45267</v>
      </c>
      <c r="H21" s="95">
        <v>2.8814540969955077E-4</v>
      </c>
      <c r="I21" s="95">
        <v>2.8597923833115284</v>
      </c>
      <c r="J21" s="13">
        <v>38060</v>
      </c>
      <c r="K21" s="23">
        <v>385107</v>
      </c>
      <c r="L21" s="15"/>
      <c r="M21" s="90"/>
      <c r="N21" s="152"/>
      <c r="P21" s="138"/>
      <c r="Q21" s="204"/>
    </row>
    <row r="22" spans="1:17" x14ac:dyDescent="0.25">
      <c r="A22" s="16" t="s">
        <v>21</v>
      </c>
      <c r="B22" s="95">
        <v>0.20969634136359916</v>
      </c>
      <c r="C22" s="13">
        <v>49614</v>
      </c>
      <c r="D22" s="95">
        <v>0.44445585180882569</v>
      </c>
      <c r="E22" s="13">
        <v>118303</v>
      </c>
      <c r="F22" s="95">
        <v>0.33398137193175736</v>
      </c>
      <c r="G22" s="13">
        <v>25188</v>
      </c>
      <c r="H22" s="95">
        <v>5.1785298153854116E-4</v>
      </c>
      <c r="I22" s="95">
        <v>5.1395995300541975</v>
      </c>
      <c r="J22" s="13">
        <v>68401</v>
      </c>
      <c r="K22" s="23">
        <v>261506</v>
      </c>
      <c r="L22" s="15"/>
      <c r="M22" s="90"/>
      <c r="N22" s="152"/>
      <c r="P22" s="138"/>
      <c r="Q22" s="204"/>
    </row>
    <row r="23" spans="1:17" x14ac:dyDescent="0.25">
      <c r="A23" s="16" t="s">
        <v>22</v>
      </c>
      <c r="B23" s="95">
        <v>0.25907838376122011</v>
      </c>
      <c r="C23" s="13">
        <v>61298</v>
      </c>
      <c r="D23" s="95">
        <v>0.46938058191682319</v>
      </c>
      <c r="E23" s="13">
        <v>124937</v>
      </c>
      <c r="F23" s="95">
        <v>0.37041526945878517</v>
      </c>
      <c r="G23" s="13">
        <v>27935</v>
      </c>
      <c r="H23" s="95">
        <v>4.6691880282018959E-4</v>
      </c>
      <c r="I23" s="95">
        <v>4.6340867873703884</v>
      </c>
      <c r="J23" s="13">
        <v>61674</v>
      </c>
      <c r="K23" s="23">
        <v>275844</v>
      </c>
      <c r="L23" s="15"/>
      <c r="M23" s="90"/>
      <c r="N23" s="152"/>
      <c r="P23" s="138"/>
      <c r="Q23" s="204"/>
    </row>
    <row r="24" spans="1:17" x14ac:dyDescent="0.25">
      <c r="A24" s="16" t="s">
        <v>23</v>
      </c>
      <c r="B24" s="95">
        <v>8.9113033039587481</v>
      </c>
      <c r="C24" s="13">
        <v>2108408</v>
      </c>
      <c r="D24" s="95">
        <v>8.4571977308592015</v>
      </c>
      <c r="E24" s="13">
        <v>2251088</v>
      </c>
      <c r="F24" s="95">
        <v>8.6708936856364058</v>
      </c>
      <c r="G24" s="13">
        <v>653924</v>
      </c>
      <c r="H24" s="95">
        <v>1.9946463691452143E-5</v>
      </c>
      <c r="I24" s="95">
        <v>0.19796513502780855</v>
      </c>
      <c r="J24" s="13">
        <v>2635</v>
      </c>
      <c r="K24" s="23">
        <v>5016055</v>
      </c>
      <c r="L24" s="15"/>
      <c r="M24" s="90"/>
      <c r="N24" s="152"/>
      <c r="P24" s="138"/>
      <c r="Q24" s="204"/>
    </row>
    <row r="25" spans="1:17" x14ac:dyDescent="0.25">
      <c r="A25" s="16" t="s">
        <v>24</v>
      </c>
      <c r="B25" s="95">
        <v>1.4695659291190353</v>
      </c>
      <c r="C25" s="13">
        <v>347698</v>
      </c>
      <c r="D25" s="95">
        <v>1.4677237980540347</v>
      </c>
      <c r="E25" s="13">
        <v>390670</v>
      </c>
      <c r="F25" s="95">
        <v>1.4685895867035965</v>
      </c>
      <c r="G25" s="13">
        <v>110755</v>
      </c>
      <c r="H25" s="95">
        <v>1.177685682757386E-4</v>
      </c>
      <c r="I25" s="95">
        <v>1.1688322743007973</v>
      </c>
      <c r="J25" s="13">
        <v>15556</v>
      </c>
      <c r="K25" s="23">
        <v>864679</v>
      </c>
      <c r="L25" s="15"/>
      <c r="M25" s="90"/>
      <c r="N25" s="152"/>
      <c r="P25" s="138"/>
      <c r="Q25" s="204"/>
    </row>
    <row r="26" spans="1:17" x14ac:dyDescent="0.25">
      <c r="A26" s="16" t="s">
        <v>25</v>
      </c>
      <c r="B26" s="95">
        <v>2.6509699069653236</v>
      </c>
      <c r="C26" s="13">
        <v>627218</v>
      </c>
      <c r="D26" s="95">
        <v>2.4501439532876788</v>
      </c>
      <c r="E26" s="13">
        <v>652165</v>
      </c>
      <c r="F26" s="95">
        <v>2.544650568829645</v>
      </c>
      <c r="G26" s="13">
        <v>191907</v>
      </c>
      <c r="H26" s="95">
        <v>6.7967565877563227E-5</v>
      </c>
      <c r="I26" s="95">
        <v>0.67456610678460116</v>
      </c>
      <c r="J26" s="13">
        <v>8978</v>
      </c>
      <c r="K26" s="23">
        <v>1480268</v>
      </c>
      <c r="L26" s="15"/>
      <c r="M26" s="90"/>
      <c r="N26" s="152"/>
      <c r="P26" s="138"/>
      <c r="Q26" s="204"/>
    </row>
    <row r="27" spans="1:17" x14ac:dyDescent="0.25">
      <c r="A27" s="16" t="s">
        <v>26</v>
      </c>
      <c r="B27" s="95">
        <v>0.70357133113251302</v>
      </c>
      <c r="C27" s="13">
        <v>166464</v>
      </c>
      <c r="D27" s="95">
        <v>0.78801692690109326</v>
      </c>
      <c r="E27" s="13">
        <v>209750</v>
      </c>
      <c r="F27" s="95">
        <v>0.74827723136986823</v>
      </c>
      <c r="G27" s="13">
        <v>56432</v>
      </c>
      <c r="H27" s="95">
        <v>2.3113584778317609E-4</v>
      </c>
      <c r="I27" s="95">
        <v>2.2939825336444017</v>
      </c>
      <c r="J27" s="13">
        <v>30530</v>
      </c>
      <c r="K27" s="23">
        <v>463176</v>
      </c>
      <c r="L27" s="15"/>
      <c r="M27" s="90"/>
      <c r="N27" s="152"/>
      <c r="P27" s="138"/>
      <c r="Q27" s="204"/>
    </row>
    <row r="28" spans="1:17" x14ac:dyDescent="0.25">
      <c r="A28" s="16" t="s">
        <v>27</v>
      </c>
      <c r="B28" s="95">
        <v>1.04002400894879</v>
      </c>
      <c r="C28" s="13">
        <v>246069</v>
      </c>
      <c r="D28" s="95">
        <v>1.0878102680900161</v>
      </c>
      <c r="E28" s="13">
        <v>289547</v>
      </c>
      <c r="F28" s="95">
        <v>1.0653225492868508</v>
      </c>
      <c r="G28" s="13">
        <v>80342</v>
      </c>
      <c r="H28" s="95">
        <v>1.6234873156936025E-4</v>
      </c>
      <c r="I28" s="95">
        <v>1.6112825342817463</v>
      </c>
      <c r="J28" s="13">
        <v>21444</v>
      </c>
      <c r="K28" s="23">
        <v>637402</v>
      </c>
      <c r="L28" s="15"/>
      <c r="M28" s="90"/>
      <c r="N28" s="152"/>
      <c r="P28" s="138"/>
      <c r="Q28" s="204"/>
    </row>
    <row r="29" spans="1:17" x14ac:dyDescent="0.25">
      <c r="A29" s="16" t="s">
        <v>28</v>
      </c>
      <c r="B29" s="95">
        <v>0.43669003901454179</v>
      </c>
      <c r="C29" s="13">
        <v>103321</v>
      </c>
      <c r="D29" s="95">
        <v>0.59255053750464026</v>
      </c>
      <c r="E29" s="13">
        <v>157722</v>
      </c>
      <c r="F29" s="95">
        <v>0.51920591288065976</v>
      </c>
      <c r="G29" s="13">
        <v>39156</v>
      </c>
      <c r="H29" s="95">
        <v>3.3311236879536571E-4</v>
      </c>
      <c r="I29" s="95">
        <v>3.3060815234265126</v>
      </c>
      <c r="J29" s="13">
        <v>44000</v>
      </c>
      <c r="K29" s="23">
        <v>344199</v>
      </c>
      <c r="L29" s="15"/>
      <c r="M29" s="90"/>
      <c r="N29" s="152"/>
      <c r="P29" s="138"/>
      <c r="Q29" s="204"/>
    </row>
    <row r="30" spans="1:17" x14ac:dyDescent="0.25">
      <c r="A30" s="16" t="s">
        <v>29</v>
      </c>
      <c r="B30" s="95">
        <v>0.56661119144408367</v>
      </c>
      <c r="C30" s="13">
        <v>134060</v>
      </c>
      <c r="D30" s="95">
        <v>0.68764802101497191</v>
      </c>
      <c r="E30" s="13">
        <v>183034</v>
      </c>
      <c r="F30" s="95">
        <v>0.63068950226200249</v>
      </c>
      <c r="G30" s="13">
        <v>47564</v>
      </c>
      <c r="H30" s="95">
        <v>2.7422955207344964E-4</v>
      </c>
      <c r="I30" s="95">
        <v>2.7216799501207043</v>
      </c>
      <c r="J30" s="13">
        <v>36222</v>
      </c>
      <c r="K30" s="23">
        <v>400880</v>
      </c>
      <c r="L30" s="15"/>
      <c r="M30" s="90"/>
      <c r="N30" s="152"/>
      <c r="P30" s="138"/>
      <c r="Q30" s="204"/>
    </row>
    <row r="31" spans="1:17" x14ac:dyDescent="0.25">
      <c r="A31" s="16" t="s">
        <v>30</v>
      </c>
      <c r="B31" s="95">
        <v>0.26868196327722155</v>
      </c>
      <c r="C31" s="13">
        <v>63570</v>
      </c>
      <c r="D31" s="95">
        <v>0.47566368732082442</v>
      </c>
      <c r="E31" s="13">
        <v>126609</v>
      </c>
      <c r="F31" s="95">
        <v>0.37825975531131262</v>
      </c>
      <c r="G31" s="13">
        <v>28527</v>
      </c>
      <c r="H31" s="95">
        <v>4.5723482666227725E-4</v>
      </c>
      <c r="I31" s="95">
        <v>4.5379750315543061</v>
      </c>
      <c r="J31" s="13">
        <v>60395</v>
      </c>
      <c r="K31" s="23">
        <v>279101</v>
      </c>
      <c r="L31" s="15"/>
      <c r="M31" s="90"/>
      <c r="N31" s="152"/>
      <c r="P31" s="138"/>
      <c r="Q31" s="204"/>
    </row>
    <row r="32" spans="1:17" x14ac:dyDescent="0.25">
      <c r="A32" s="16" t="s">
        <v>31</v>
      </c>
      <c r="B32" s="95">
        <v>0.69058467246882926</v>
      </c>
      <c r="C32" s="13">
        <v>163392</v>
      </c>
      <c r="D32" s="95">
        <v>0.77276993058156462</v>
      </c>
      <c r="E32" s="13">
        <v>205691</v>
      </c>
      <c r="F32" s="95">
        <v>0.7340939076846823</v>
      </c>
      <c r="G32" s="13">
        <v>55362</v>
      </c>
      <c r="H32" s="95">
        <v>2.3560178586153684E-4</v>
      </c>
      <c r="I32" s="95">
        <v>2.3383061816044859</v>
      </c>
      <c r="J32" s="13">
        <v>31120</v>
      </c>
      <c r="K32" s="23">
        <v>455565</v>
      </c>
      <c r="L32" s="15"/>
      <c r="M32" s="90"/>
      <c r="N32" s="152"/>
      <c r="P32" s="138"/>
      <c r="Q32" s="204"/>
    </row>
    <row r="33" spans="1:17" x14ac:dyDescent="0.25">
      <c r="A33" s="16" t="s">
        <v>32</v>
      </c>
      <c r="B33" s="95">
        <v>0.60666248328922601</v>
      </c>
      <c r="C33" s="13">
        <v>143536</v>
      </c>
      <c r="D33" s="95">
        <v>0.70609069292703741</v>
      </c>
      <c r="E33" s="13">
        <v>187943</v>
      </c>
      <c r="F33" s="95">
        <v>0.65930079257351548</v>
      </c>
      <c r="G33" s="13">
        <v>49722</v>
      </c>
      <c r="H33" s="95">
        <v>2.6232879766842164E-4</v>
      </c>
      <c r="I33" s="95">
        <v>2.6035670610809412</v>
      </c>
      <c r="J33" s="13">
        <v>34650</v>
      </c>
      <c r="K33" s="23">
        <v>415851</v>
      </c>
      <c r="L33" s="15"/>
      <c r="M33" s="90"/>
      <c r="N33" s="152"/>
      <c r="P33" s="138"/>
      <c r="Q33" s="204"/>
    </row>
    <row r="34" spans="1:17" x14ac:dyDescent="0.25">
      <c r="A34" s="16" t="s">
        <v>33</v>
      </c>
      <c r="B34" s="95">
        <v>1.3981393064687746</v>
      </c>
      <c r="C34" s="13">
        <v>330799</v>
      </c>
      <c r="D34" s="95">
        <v>1.4040056253757049</v>
      </c>
      <c r="E34" s="13">
        <v>373710</v>
      </c>
      <c r="F34" s="95">
        <v>1.4012451530117285</v>
      </c>
      <c r="G34" s="13">
        <v>105676</v>
      </c>
      <c r="H34" s="95">
        <v>1.2342859964082278E-4</v>
      </c>
      <c r="I34" s="95">
        <v>1.2250070875801402</v>
      </c>
      <c r="J34" s="13">
        <v>16303</v>
      </c>
      <c r="K34" s="23">
        <v>826488</v>
      </c>
      <c r="L34" s="15"/>
      <c r="M34" s="90"/>
      <c r="N34" s="152"/>
      <c r="P34" s="138"/>
      <c r="Q34" s="204"/>
    </row>
    <row r="35" spans="1:17" x14ac:dyDescent="0.25">
      <c r="A35" s="16" t="s">
        <v>34</v>
      </c>
      <c r="B35" s="95">
        <v>2.7975336261697543</v>
      </c>
      <c r="C35" s="13">
        <v>661895</v>
      </c>
      <c r="D35" s="95">
        <v>2.7206875444311276</v>
      </c>
      <c r="E35" s="13">
        <v>724177</v>
      </c>
      <c r="F35" s="95">
        <v>2.7568514692151167</v>
      </c>
      <c r="G35" s="13">
        <v>207911</v>
      </c>
      <c r="H35" s="95">
        <v>6.2735926292814927E-5</v>
      </c>
      <c r="I35" s="95">
        <v>0.62264300638784487</v>
      </c>
      <c r="J35" s="13">
        <v>8287</v>
      </c>
      <c r="K35" s="23">
        <v>1602270</v>
      </c>
      <c r="L35" s="15"/>
      <c r="M35" s="90"/>
      <c r="N35" s="152"/>
      <c r="P35" s="138"/>
      <c r="Q35" s="204"/>
    </row>
    <row r="36" spans="1:17" x14ac:dyDescent="0.25">
      <c r="A36" s="16" t="s">
        <v>35</v>
      </c>
      <c r="B36" s="95">
        <v>0.69942433088696687</v>
      </c>
      <c r="C36" s="13">
        <v>165483</v>
      </c>
      <c r="D36" s="95">
        <v>0.79169388607126367</v>
      </c>
      <c r="E36" s="13">
        <v>210729</v>
      </c>
      <c r="F36" s="95">
        <v>0.74827325343586593</v>
      </c>
      <c r="G36" s="13">
        <v>56432</v>
      </c>
      <c r="H36" s="95">
        <v>2.3113691626371798E-4</v>
      </c>
      <c r="I36" s="95">
        <v>2.2939931381253778</v>
      </c>
      <c r="J36" s="13">
        <v>30530</v>
      </c>
      <c r="K36" s="23">
        <v>463174</v>
      </c>
      <c r="L36" s="15"/>
      <c r="M36" s="90"/>
      <c r="N36" s="152"/>
      <c r="P36" s="138"/>
      <c r="Q36" s="204"/>
    </row>
    <row r="37" spans="1:17" x14ac:dyDescent="0.25">
      <c r="A37" s="16" t="s">
        <v>36</v>
      </c>
      <c r="B37" s="95">
        <v>0.15480315390281832</v>
      </c>
      <c r="C37" s="13">
        <v>36626</v>
      </c>
      <c r="D37" s="95">
        <v>0.42282183720236582</v>
      </c>
      <c r="E37" s="13">
        <v>112544</v>
      </c>
      <c r="F37" s="95">
        <v>0.2966942075612371</v>
      </c>
      <c r="G37" s="13">
        <v>22375</v>
      </c>
      <c r="H37" s="95">
        <v>5.8293742166778397E-4</v>
      </c>
      <c r="I37" s="95">
        <v>5.7855511221610412</v>
      </c>
      <c r="J37" s="13">
        <v>76998</v>
      </c>
      <c r="K37" s="23">
        <v>248543</v>
      </c>
      <c r="L37" s="15"/>
      <c r="M37" s="90"/>
      <c r="N37" s="152"/>
      <c r="P37" s="138"/>
      <c r="Q37" s="204"/>
    </row>
    <row r="38" spans="1:17" x14ac:dyDescent="0.25">
      <c r="A38" s="16" t="s">
        <v>37</v>
      </c>
      <c r="B38" s="95">
        <v>0.94578888494802615</v>
      </c>
      <c r="C38" s="13">
        <v>223773</v>
      </c>
      <c r="D38" s="95">
        <v>1.0238539713625459</v>
      </c>
      <c r="E38" s="13">
        <v>272524</v>
      </c>
      <c r="F38" s="95">
        <v>0.98711835576871543</v>
      </c>
      <c r="G38" s="13">
        <v>74445</v>
      </c>
      <c r="H38" s="95">
        <v>1.7521051543429431E-4</v>
      </c>
      <c r="I38" s="95">
        <v>1.7389334712551658</v>
      </c>
      <c r="J38" s="13">
        <v>23143</v>
      </c>
      <c r="K38" s="23">
        <v>593885</v>
      </c>
      <c r="L38" s="15"/>
      <c r="M38" s="90"/>
      <c r="N38" s="152"/>
      <c r="P38" s="138"/>
      <c r="Q38" s="204"/>
    </row>
    <row r="39" spans="1:17" x14ac:dyDescent="0.25">
      <c r="A39" s="16" t="s">
        <v>38</v>
      </c>
      <c r="B39" s="95">
        <v>0.28652497749161049</v>
      </c>
      <c r="C39" s="13">
        <v>67792</v>
      </c>
      <c r="D39" s="95">
        <v>0.48508931002830202</v>
      </c>
      <c r="E39" s="13">
        <v>129118</v>
      </c>
      <c r="F39" s="95">
        <v>0.39164749219603934</v>
      </c>
      <c r="G39" s="13">
        <v>29536</v>
      </c>
      <c r="H39" s="95">
        <v>4.416063873947873E-4</v>
      </c>
      <c r="I39" s="95">
        <v>4.382865527547918</v>
      </c>
      <c r="J39" s="13">
        <v>58330</v>
      </c>
      <c r="K39" s="23">
        <v>284776</v>
      </c>
      <c r="L39" s="15"/>
      <c r="M39" s="90"/>
      <c r="N39" s="152"/>
      <c r="P39" s="138"/>
      <c r="Q39" s="204"/>
    </row>
    <row r="40" spans="1:17" x14ac:dyDescent="0.25">
      <c r="A40" s="16" t="s">
        <v>39</v>
      </c>
      <c r="B40" s="95">
        <v>0.65549886775980137</v>
      </c>
      <c r="C40" s="13">
        <v>155091</v>
      </c>
      <c r="D40" s="95">
        <v>0.75494528555431806</v>
      </c>
      <c r="E40" s="13">
        <v>200947</v>
      </c>
      <c r="F40" s="95">
        <v>0.70814783315470753</v>
      </c>
      <c r="G40" s="13">
        <v>53406</v>
      </c>
      <c r="H40" s="95">
        <v>2.4423364367288323E-4</v>
      </c>
      <c r="I40" s="95">
        <v>2.4239758483482867</v>
      </c>
      <c r="J40" s="13">
        <v>32260</v>
      </c>
      <c r="K40" s="23">
        <v>441704</v>
      </c>
      <c r="L40" s="15"/>
      <c r="M40" s="90"/>
      <c r="N40" s="152"/>
      <c r="P40" s="138"/>
      <c r="Q40" s="204"/>
    </row>
    <row r="41" spans="1:17" x14ac:dyDescent="0.25">
      <c r="A41" s="16" t="s">
        <v>40</v>
      </c>
      <c r="B41" s="95">
        <v>0.11475186205767605</v>
      </c>
      <c r="C41" s="13">
        <v>27150</v>
      </c>
      <c r="D41" s="95">
        <v>0.40929023597824898</v>
      </c>
      <c r="E41" s="13">
        <v>108943</v>
      </c>
      <c r="F41" s="95">
        <v>0.27068448608722551</v>
      </c>
      <c r="G41" s="13">
        <v>20414</v>
      </c>
      <c r="H41" s="95">
        <v>6.3894905659171795E-4</v>
      </c>
      <c r="I41" s="95">
        <v>6.3414567223901539</v>
      </c>
      <c r="J41" s="13">
        <v>84397</v>
      </c>
      <c r="K41" s="23">
        <v>240904</v>
      </c>
      <c r="L41" s="15"/>
      <c r="M41" s="90"/>
      <c r="N41" s="152"/>
      <c r="P41" s="138"/>
      <c r="Q41" s="204"/>
    </row>
    <row r="42" spans="1:17" x14ac:dyDescent="0.25">
      <c r="A42" s="16" t="s">
        <v>41</v>
      </c>
      <c r="B42" s="95">
        <v>8.910593948653589E-2</v>
      </c>
      <c r="C42" s="13">
        <v>21082</v>
      </c>
      <c r="D42" s="95">
        <v>0.4026545599435879</v>
      </c>
      <c r="E42" s="13">
        <v>107176</v>
      </c>
      <c r="F42" s="95">
        <v>0.2551009296332315</v>
      </c>
      <c r="G42" s="13">
        <v>19239</v>
      </c>
      <c r="H42" s="95">
        <v>6.7797989111642945E-4</v>
      </c>
      <c r="I42" s="95">
        <v>6.728830872838877</v>
      </c>
      <c r="J42" s="13">
        <v>89552</v>
      </c>
      <c r="K42" s="23">
        <v>237049</v>
      </c>
      <c r="L42" s="15"/>
      <c r="M42" s="90"/>
      <c r="N42" s="152"/>
      <c r="P42" s="138"/>
      <c r="Q42" s="204"/>
    </row>
    <row r="43" spans="1:17" x14ac:dyDescent="0.25">
      <c r="A43" s="16" t="s">
        <v>42</v>
      </c>
      <c r="B43" s="95">
        <v>0.36706408752353148</v>
      </c>
      <c r="C43" s="13">
        <v>86847</v>
      </c>
      <c r="D43" s="95">
        <v>0.53462007760604013</v>
      </c>
      <c r="E43" s="13">
        <v>142302</v>
      </c>
      <c r="F43" s="95">
        <v>0.45576979934604755</v>
      </c>
      <c r="G43" s="13">
        <v>34372</v>
      </c>
      <c r="H43" s="95">
        <v>3.7947639846539746E-4</v>
      </c>
      <c r="I43" s="95">
        <v>3.7662363426486536</v>
      </c>
      <c r="J43" s="13">
        <v>50124</v>
      </c>
      <c r="K43" s="23">
        <v>313645</v>
      </c>
      <c r="L43" s="15"/>
      <c r="M43" s="90"/>
      <c r="N43" s="152"/>
      <c r="P43" s="138"/>
      <c r="Q43" s="204"/>
    </row>
    <row r="44" spans="1:17" x14ac:dyDescent="0.25">
      <c r="A44" s="16" t="s">
        <v>43</v>
      </c>
      <c r="B44" s="95">
        <v>2.6850189616129647</v>
      </c>
      <c r="C44" s="13">
        <v>635274</v>
      </c>
      <c r="D44" s="95">
        <v>2.6101175644007255</v>
      </c>
      <c r="E44" s="13">
        <v>694746</v>
      </c>
      <c r="F44" s="95">
        <v>2.6453658908667728</v>
      </c>
      <c r="G44" s="13">
        <v>199503</v>
      </c>
      <c r="H44" s="95">
        <v>6.5379860257086688E-5</v>
      </c>
      <c r="I44" s="95">
        <v>0.64888358478500552</v>
      </c>
      <c r="J44" s="13">
        <v>8636</v>
      </c>
      <c r="K44" s="23">
        <v>1538159</v>
      </c>
      <c r="L44" s="15"/>
      <c r="M44" s="90"/>
      <c r="N44" s="152"/>
      <c r="P44" s="138"/>
      <c r="Q44" s="204"/>
    </row>
    <row r="45" spans="1:17" x14ac:dyDescent="0.25">
      <c r="A45" s="16" t="s">
        <v>44</v>
      </c>
      <c r="B45" s="95">
        <v>0.37743158813739669</v>
      </c>
      <c r="C45" s="13">
        <v>89300</v>
      </c>
      <c r="D45" s="95">
        <v>0.53549071201109366</v>
      </c>
      <c r="E45" s="13">
        <v>142534</v>
      </c>
      <c r="F45" s="95">
        <v>0.46111017574412977</v>
      </c>
      <c r="G45" s="13">
        <v>34775</v>
      </c>
      <c r="H45" s="95">
        <v>3.7508111129031652E-4</v>
      </c>
      <c r="I45" s="95">
        <v>3.722613892445926</v>
      </c>
      <c r="J45" s="13">
        <v>49543</v>
      </c>
      <c r="K45" s="23">
        <v>316152</v>
      </c>
      <c r="L45" s="15"/>
      <c r="M45" s="90"/>
      <c r="N45" s="152"/>
      <c r="P45" s="138"/>
      <c r="Q45" s="204"/>
    </row>
    <row r="46" spans="1:17" x14ac:dyDescent="0.25">
      <c r="A46" s="16" t="s">
        <v>45</v>
      </c>
      <c r="B46" s="95">
        <v>1.4350803481297576</v>
      </c>
      <c r="C46" s="13">
        <v>339539</v>
      </c>
      <c r="D46" s="95">
        <v>1.4490873581162691</v>
      </c>
      <c r="E46" s="13">
        <v>385710</v>
      </c>
      <c r="F46" s="95">
        <v>1.4424963286155368</v>
      </c>
      <c r="G46" s="13">
        <v>108787</v>
      </c>
      <c r="H46" s="95">
        <v>1.1989890124646897E-4</v>
      </c>
      <c r="I46" s="95">
        <v>1.189975453399033</v>
      </c>
      <c r="J46" s="13">
        <v>15837</v>
      </c>
      <c r="K46" s="23">
        <v>849873</v>
      </c>
      <c r="L46" s="15"/>
      <c r="M46" s="90"/>
      <c r="N46" s="152"/>
      <c r="P46" s="138"/>
      <c r="Q46" s="204"/>
    </row>
    <row r="47" spans="1:17" x14ac:dyDescent="0.25">
      <c r="A47" s="16" t="s">
        <v>46</v>
      </c>
      <c r="B47" s="95">
        <v>0.62084958939240997</v>
      </c>
      <c r="C47" s="13">
        <v>146893</v>
      </c>
      <c r="D47" s="95">
        <v>0.71640016498445525</v>
      </c>
      <c r="E47" s="13">
        <v>190687</v>
      </c>
      <c r="F47" s="95">
        <v>0.67143548024751898</v>
      </c>
      <c r="G47" s="13">
        <v>50637</v>
      </c>
      <c r="H47" s="95">
        <v>2.5758789542961797E-4</v>
      </c>
      <c r="I47" s="95">
        <v>2.5565144423122015</v>
      </c>
      <c r="J47" s="13">
        <v>34024</v>
      </c>
      <c r="K47" s="23">
        <v>422241</v>
      </c>
      <c r="L47" s="15"/>
      <c r="M47" s="90"/>
      <c r="N47" s="152"/>
      <c r="P47" s="138"/>
      <c r="Q47" s="204"/>
    </row>
    <row r="48" spans="1:17" x14ac:dyDescent="0.25">
      <c r="A48" s="16" t="s">
        <v>47</v>
      </c>
      <c r="B48" s="95">
        <v>1.1536845551523749</v>
      </c>
      <c r="C48" s="13">
        <v>272961</v>
      </c>
      <c r="D48" s="95">
        <v>1.2066070954746067</v>
      </c>
      <c r="E48" s="13">
        <v>321168</v>
      </c>
      <c r="F48" s="95">
        <v>1.1817029754250199</v>
      </c>
      <c r="G48" s="13">
        <v>89119</v>
      </c>
      <c r="H48" s="95">
        <v>1.4635974053345198E-4</v>
      </c>
      <c r="I48" s="95">
        <v>1.4525946175489952</v>
      </c>
      <c r="J48" s="13">
        <v>19332</v>
      </c>
      <c r="K48" s="23">
        <v>702580</v>
      </c>
      <c r="L48" s="15"/>
      <c r="M48" s="90"/>
      <c r="N48" s="152"/>
      <c r="P48" s="138"/>
      <c r="Q48" s="204"/>
    </row>
    <row r="49" spans="1:17" x14ac:dyDescent="0.25">
      <c r="A49" s="16" t="s">
        <v>48</v>
      </c>
      <c r="B49" s="95">
        <v>0.50855318800643878</v>
      </c>
      <c r="C49" s="13">
        <v>120323</v>
      </c>
      <c r="D49" s="95">
        <v>0.63168571215656366</v>
      </c>
      <c r="E49" s="13">
        <v>168138</v>
      </c>
      <c r="F49" s="95">
        <v>0.57373941011813367</v>
      </c>
      <c r="G49" s="13">
        <v>43269</v>
      </c>
      <c r="H49" s="95">
        <v>3.0144997437675215E-4</v>
      </c>
      <c r="I49" s="95">
        <v>2.9918378417722722</v>
      </c>
      <c r="J49" s="13">
        <v>39818</v>
      </c>
      <c r="K49" s="23">
        <v>371548</v>
      </c>
      <c r="L49" s="15"/>
      <c r="M49" s="90"/>
      <c r="N49" s="152"/>
      <c r="P49" s="138"/>
      <c r="Q49" s="204"/>
    </row>
    <row r="50" spans="1:17" x14ac:dyDescent="0.25">
      <c r="A50" s="16" t="s">
        <v>49</v>
      </c>
      <c r="B50" s="95">
        <v>1.2809865495320985</v>
      </c>
      <c r="C50" s="13">
        <v>303081</v>
      </c>
      <c r="D50" s="95">
        <v>1.2786059963371204</v>
      </c>
      <c r="E50" s="13">
        <v>340332</v>
      </c>
      <c r="F50" s="95">
        <v>1.2797272251095946</v>
      </c>
      <c r="G50" s="13">
        <v>96512</v>
      </c>
      <c r="H50" s="95">
        <v>1.3514883265195796E-4</v>
      </c>
      <c r="I50" s="95">
        <v>1.3413283336164015</v>
      </c>
      <c r="J50" s="13">
        <v>17851</v>
      </c>
      <c r="K50" s="23">
        <v>757776</v>
      </c>
      <c r="L50" s="15"/>
      <c r="M50" s="90"/>
      <c r="N50" s="152"/>
      <c r="P50" s="138"/>
      <c r="Q50" s="204"/>
    </row>
    <row r="51" spans="1:17" ht="15.75" thickBot="1" x14ac:dyDescent="0.3">
      <c r="A51" s="17" t="s">
        <v>50</v>
      </c>
      <c r="B51" s="95">
        <v>1.5268054456661118</v>
      </c>
      <c r="C51" s="13">
        <v>361241</v>
      </c>
      <c r="D51" s="95">
        <v>1.5176971555662377</v>
      </c>
      <c r="E51" s="13">
        <v>403972</v>
      </c>
      <c r="F51" s="95">
        <v>1.5219834058494128</v>
      </c>
      <c r="G51" s="13">
        <v>114782</v>
      </c>
      <c r="H51" s="95">
        <v>1.1363700930118922E-4</v>
      </c>
      <c r="I51" s="95">
        <v>1.1278272799858136</v>
      </c>
      <c r="J51" s="13">
        <v>15010</v>
      </c>
      <c r="K51" s="23">
        <v>895005</v>
      </c>
      <c r="L51" s="15"/>
      <c r="M51" s="90"/>
      <c r="N51" s="152"/>
      <c r="P51" s="138"/>
      <c r="Q51" s="204"/>
    </row>
    <row r="52" spans="1:17" ht="16.5" thickTop="1" thickBot="1" x14ac:dyDescent="0.3">
      <c r="A52" s="24" t="s">
        <v>51</v>
      </c>
      <c r="B52" s="94">
        <v>100</v>
      </c>
      <c r="C52" s="19">
        <v>23659932</v>
      </c>
      <c r="D52" s="94">
        <v>99.999999999999986</v>
      </c>
      <c r="E52" s="19">
        <v>26617423</v>
      </c>
      <c r="F52" s="94">
        <v>100.00000000000001</v>
      </c>
      <c r="G52" s="19">
        <v>7541601</v>
      </c>
      <c r="H52" s="94">
        <v>1.0075745756266741E-2</v>
      </c>
      <c r="I52" s="94">
        <v>99.999999999999986</v>
      </c>
      <c r="J52" s="19">
        <v>1330869</v>
      </c>
      <c r="K52" s="96">
        <v>59149827</v>
      </c>
      <c r="L52" s="15"/>
      <c r="M52" s="90"/>
      <c r="N52" s="152"/>
      <c r="P52" s="204"/>
      <c r="Q52" s="204"/>
    </row>
    <row r="53" spans="1:17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7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T53"/>
  <sheetViews>
    <sheetView workbookViewId="0">
      <selection activeCell="K26" sqref="K2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2.5703125" style="188" bestFit="1" customWidth="1"/>
    <col min="16" max="16" width="14.140625" bestFit="1" customWidth="1"/>
    <col min="19" max="19" width="12.7109375" bestFit="1" customWidth="1"/>
    <col min="20" max="20" width="8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20" ht="15.75" thickBot="1" x14ac:dyDescent="0.3">
      <c r="A1" s="33"/>
    </row>
    <row r="2" spans="1:20" ht="15.75" thickTop="1" x14ac:dyDescent="0.25">
      <c r="A2" s="316" t="s">
        <v>0</v>
      </c>
      <c r="B2" s="317"/>
      <c r="C2" s="317"/>
      <c r="D2" s="317"/>
      <c r="E2" s="317"/>
      <c r="F2" s="317"/>
      <c r="G2" s="317"/>
      <c r="H2" s="317"/>
      <c r="I2" s="317"/>
      <c r="J2" s="317"/>
      <c r="K2" s="318"/>
      <c r="L2" s="139"/>
    </row>
    <row r="3" spans="1:20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  <c r="L3" s="139"/>
    </row>
    <row r="4" spans="1:20" x14ac:dyDescent="0.25">
      <c r="A4" s="293" t="s">
        <v>2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  <c r="L4" s="139"/>
    </row>
    <row r="5" spans="1:20" ht="32.25" customHeight="1" thickBot="1" x14ac:dyDescent="0.3">
      <c r="A5" s="313" t="s">
        <v>263</v>
      </c>
      <c r="B5" s="314"/>
      <c r="C5" s="314"/>
      <c r="D5" s="314"/>
      <c r="E5" s="314"/>
      <c r="F5" s="314"/>
      <c r="G5" s="314"/>
      <c r="H5" s="314"/>
      <c r="I5" s="314"/>
      <c r="J5" s="314"/>
      <c r="K5" s="315"/>
      <c r="L5" s="139"/>
    </row>
    <row r="6" spans="1:20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20" ht="16.5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20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141"/>
      <c r="L8" s="140"/>
    </row>
    <row r="9" spans="1:20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141"/>
      <c r="L9" s="140"/>
    </row>
    <row r="10" spans="1:20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141"/>
      <c r="L10" s="140"/>
    </row>
    <row r="11" spans="1:20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141"/>
      <c r="L11" s="140"/>
      <c r="P11" s="289"/>
    </row>
    <row r="12" spans="1:20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  <c r="L12" s="140"/>
    </row>
    <row r="13" spans="1:20" ht="15.75" thickTop="1" x14ac:dyDescent="0.25">
      <c r="A13" s="11" t="s">
        <v>12</v>
      </c>
      <c r="B13" s="95">
        <v>1.7163124437290262</v>
      </c>
      <c r="C13" s="13">
        <v>199367</v>
      </c>
      <c r="D13" s="95">
        <v>1.7239725359731111</v>
      </c>
      <c r="E13" s="13">
        <v>225289</v>
      </c>
      <c r="F13" s="95">
        <v>1.7203671701459806</v>
      </c>
      <c r="G13" s="13">
        <v>63698</v>
      </c>
      <c r="H13" s="95">
        <v>2.0476949098399932E-4</v>
      </c>
      <c r="I13" s="95">
        <v>0.99777292485784486</v>
      </c>
      <c r="J13" s="13">
        <v>6519</v>
      </c>
      <c r="K13" s="23">
        <v>494873</v>
      </c>
      <c r="L13" s="15"/>
      <c r="N13" s="152"/>
      <c r="P13" s="138"/>
      <c r="Q13" s="204"/>
      <c r="S13" s="222"/>
      <c r="T13" s="222"/>
    </row>
    <row r="14" spans="1:20" x14ac:dyDescent="0.25">
      <c r="A14" s="16" t="s">
        <v>13</v>
      </c>
      <c r="B14" s="95">
        <v>0.23577879027637574</v>
      </c>
      <c r="C14" s="13">
        <v>27388</v>
      </c>
      <c r="D14" s="95">
        <v>0.45793019420420467</v>
      </c>
      <c r="E14" s="13">
        <v>59842</v>
      </c>
      <c r="F14" s="95">
        <v>0.3533863368275354</v>
      </c>
      <c r="G14" s="13">
        <v>13084</v>
      </c>
      <c r="H14" s="95">
        <v>9.9686982873776336E-4</v>
      </c>
      <c r="I14" s="95">
        <v>4.8574117166699358</v>
      </c>
      <c r="J14" s="13">
        <v>31738</v>
      </c>
      <c r="K14" s="23">
        <v>132052</v>
      </c>
      <c r="L14" s="15"/>
      <c r="N14" s="152"/>
      <c r="P14" s="138"/>
      <c r="Q14" s="204"/>
      <c r="S14" s="222"/>
      <c r="T14" s="222"/>
    </row>
    <row r="15" spans="1:20" x14ac:dyDescent="0.25">
      <c r="A15" s="16" t="s">
        <v>14</v>
      </c>
      <c r="B15" s="95">
        <v>0.22284669740539656</v>
      </c>
      <c r="C15" s="13">
        <v>25886</v>
      </c>
      <c r="D15" s="95">
        <v>0.45153285031630813</v>
      </c>
      <c r="E15" s="13">
        <v>59006</v>
      </c>
      <c r="F15" s="95">
        <v>0.34391462691692237</v>
      </c>
      <c r="G15" s="13">
        <v>12734</v>
      </c>
      <c r="H15" s="95">
        <v>1.0243172925245324E-3</v>
      </c>
      <c r="I15" s="95">
        <v>4.9911539850657407</v>
      </c>
      <c r="J15" s="13">
        <v>32612</v>
      </c>
      <c r="K15" s="23">
        <v>130238</v>
      </c>
      <c r="L15" s="15"/>
      <c r="N15" s="152"/>
      <c r="P15" s="138"/>
      <c r="Q15" s="204"/>
      <c r="S15" s="222"/>
      <c r="T15" s="222"/>
    </row>
    <row r="16" spans="1:20" x14ac:dyDescent="0.25">
      <c r="A16" s="16" t="s">
        <v>15</v>
      </c>
      <c r="B16" s="95">
        <v>1.907347283987668</v>
      </c>
      <c r="C16" s="13">
        <v>221558</v>
      </c>
      <c r="D16" s="95">
        <v>1.8905427309768625</v>
      </c>
      <c r="E16" s="13">
        <v>247056</v>
      </c>
      <c r="F16" s="95">
        <v>1.8984499007921436</v>
      </c>
      <c r="G16" s="13">
        <v>70292</v>
      </c>
      <c r="H16" s="95">
        <v>1.8556111826552313E-4</v>
      </c>
      <c r="I16" s="95">
        <v>0.90417697881639469</v>
      </c>
      <c r="J16" s="13">
        <v>5908</v>
      </c>
      <c r="K16" s="23">
        <v>544814</v>
      </c>
      <c r="L16" s="15"/>
      <c r="N16" s="152"/>
      <c r="P16" s="138"/>
      <c r="Q16" s="204"/>
      <c r="S16" s="222"/>
      <c r="T16" s="222"/>
    </row>
    <row r="17" spans="1:20" x14ac:dyDescent="0.25">
      <c r="A17" s="16" t="s">
        <v>16</v>
      </c>
      <c r="B17" s="95">
        <v>37.579297738247888</v>
      </c>
      <c r="C17" s="13">
        <v>4365217</v>
      </c>
      <c r="D17" s="95">
        <v>35.703619832808052</v>
      </c>
      <c r="E17" s="13">
        <v>4665755</v>
      </c>
      <c r="F17" s="95">
        <v>36.586290416967117</v>
      </c>
      <c r="G17" s="13">
        <v>1354646</v>
      </c>
      <c r="H17" s="95">
        <v>9.6286999964758955E-6</v>
      </c>
      <c r="I17" s="95">
        <v>4.6917419738144416E-2</v>
      </c>
      <c r="J17" s="13">
        <v>314</v>
      </c>
      <c r="K17" s="23">
        <v>10385929</v>
      </c>
      <c r="L17" s="15"/>
      <c r="N17" s="152"/>
      <c r="P17" s="138"/>
      <c r="Q17" s="204"/>
      <c r="S17" s="222"/>
      <c r="T17" s="222"/>
    </row>
    <row r="18" spans="1:20" x14ac:dyDescent="0.25">
      <c r="A18" s="16" t="s">
        <v>17</v>
      </c>
      <c r="B18" s="95">
        <v>0.54773142716830814</v>
      </c>
      <c r="C18" s="13">
        <v>63625</v>
      </c>
      <c r="D18" s="95">
        <v>0.66330089448404805</v>
      </c>
      <c r="E18" s="13">
        <v>86680</v>
      </c>
      <c r="F18" s="95">
        <v>0.60891589312005867</v>
      </c>
      <c r="G18" s="13">
        <v>22546</v>
      </c>
      <c r="H18" s="95">
        <v>5.7853295612984596E-4</v>
      </c>
      <c r="I18" s="95">
        <v>2.8189967020499038</v>
      </c>
      <c r="J18" s="13">
        <v>18419</v>
      </c>
      <c r="K18" s="23">
        <v>191270</v>
      </c>
      <c r="L18" s="15"/>
      <c r="N18" s="152"/>
      <c r="P18" s="138"/>
      <c r="Q18" s="204"/>
      <c r="S18" s="222"/>
      <c r="T18" s="222"/>
    </row>
    <row r="19" spans="1:20" x14ac:dyDescent="0.25">
      <c r="A19" s="16" t="s">
        <v>18</v>
      </c>
      <c r="B19" s="95">
        <v>20.339399230622323</v>
      </c>
      <c r="C19" s="13">
        <v>2362628</v>
      </c>
      <c r="D19" s="95">
        <v>19.202954986434722</v>
      </c>
      <c r="E19" s="13">
        <v>2509445</v>
      </c>
      <c r="F19" s="95">
        <v>19.737751120329484</v>
      </c>
      <c r="G19" s="13">
        <v>730811</v>
      </c>
      <c r="H19" s="95">
        <v>1.7847951162294276E-5</v>
      </c>
      <c r="I19" s="95">
        <v>8.696706891415705E-2</v>
      </c>
      <c r="J19" s="13">
        <v>568</v>
      </c>
      <c r="K19" s="23">
        <v>5603452</v>
      </c>
      <c r="L19" s="15"/>
      <c r="N19" s="152"/>
      <c r="P19" s="138"/>
      <c r="Q19" s="204"/>
      <c r="S19" s="222"/>
      <c r="T19" s="222"/>
    </row>
    <row r="20" spans="1:20" x14ac:dyDescent="0.25">
      <c r="A20" s="16" t="s">
        <v>19</v>
      </c>
      <c r="B20" s="95">
        <v>2.0022917632935915</v>
      </c>
      <c r="C20" s="13">
        <v>232587</v>
      </c>
      <c r="D20" s="95">
        <v>1.9562476559734157</v>
      </c>
      <c r="E20" s="13">
        <v>255643</v>
      </c>
      <c r="F20" s="95">
        <v>1.977918276158519</v>
      </c>
      <c r="G20" s="13">
        <v>73234</v>
      </c>
      <c r="H20" s="95">
        <v>1.7810580909906955E-4</v>
      </c>
      <c r="I20" s="95">
        <v>0.86784976231072308</v>
      </c>
      <c r="J20" s="13">
        <v>5671</v>
      </c>
      <c r="K20" s="23">
        <v>567135</v>
      </c>
      <c r="L20" s="15"/>
      <c r="N20" s="152"/>
      <c r="P20" s="138"/>
      <c r="Q20" s="204"/>
      <c r="S20" s="222"/>
      <c r="T20" s="222"/>
    </row>
    <row r="21" spans="1:20" x14ac:dyDescent="0.25">
      <c r="A21" s="16" t="s">
        <v>20</v>
      </c>
      <c r="B21" s="95">
        <v>0.53850980820123862</v>
      </c>
      <c r="C21" s="13">
        <v>62553</v>
      </c>
      <c r="D21" s="95">
        <v>0.65509224596202553</v>
      </c>
      <c r="E21" s="13">
        <v>85608</v>
      </c>
      <c r="F21" s="95">
        <v>0.60023011636712686</v>
      </c>
      <c r="G21" s="13">
        <v>22224</v>
      </c>
      <c r="H21" s="95">
        <v>5.8690612436540772E-4</v>
      </c>
      <c r="I21" s="95">
        <v>2.8597963373890183</v>
      </c>
      <c r="J21" s="13">
        <v>18686</v>
      </c>
      <c r="K21" s="23">
        <v>189071</v>
      </c>
      <c r="L21" s="15"/>
      <c r="N21" s="152"/>
      <c r="P21" s="138"/>
      <c r="Q21" s="204"/>
      <c r="S21" s="222"/>
      <c r="T21" s="222"/>
    </row>
    <row r="22" spans="1:20" x14ac:dyDescent="0.25">
      <c r="A22" s="16" t="s">
        <v>21</v>
      </c>
      <c r="B22" s="95">
        <v>0.20969634136359916</v>
      </c>
      <c r="C22" s="13">
        <v>24358</v>
      </c>
      <c r="D22" s="95">
        <v>0.44445585180882569</v>
      </c>
      <c r="E22" s="13">
        <v>58082</v>
      </c>
      <c r="F22" s="95">
        <v>0.33398107999612542</v>
      </c>
      <c r="G22" s="13">
        <v>12366</v>
      </c>
      <c r="H22" s="95">
        <v>1.054785562095226E-3</v>
      </c>
      <c r="I22" s="95">
        <v>5.1396156250240272</v>
      </c>
      <c r="J22" s="13">
        <v>33582</v>
      </c>
      <c r="K22" s="23">
        <v>128388</v>
      </c>
      <c r="L22" s="15"/>
      <c r="N22" s="152"/>
      <c r="P22" s="138"/>
      <c r="Q22" s="204"/>
      <c r="S22" s="222"/>
      <c r="T22" s="222"/>
    </row>
    <row r="23" spans="1:20" x14ac:dyDescent="0.25">
      <c r="A23" s="16" t="s">
        <v>22</v>
      </c>
      <c r="B23" s="95">
        <v>0.25907838376122011</v>
      </c>
      <c r="C23" s="13">
        <v>30095</v>
      </c>
      <c r="D23" s="95">
        <v>0.46938058191682319</v>
      </c>
      <c r="E23" s="13">
        <v>61339</v>
      </c>
      <c r="F23" s="95">
        <v>0.37041758937852659</v>
      </c>
      <c r="G23" s="13">
        <v>13715</v>
      </c>
      <c r="H23" s="95">
        <v>9.5103139354630088E-4</v>
      </c>
      <c r="I23" s="95">
        <v>4.6340564241792874</v>
      </c>
      <c r="J23" s="13">
        <v>30279</v>
      </c>
      <c r="K23" s="23">
        <v>135428</v>
      </c>
      <c r="L23" s="15"/>
      <c r="N23" s="152"/>
      <c r="P23" s="138"/>
      <c r="Q23" s="204"/>
      <c r="S23" s="222"/>
      <c r="T23" s="222"/>
    </row>
    <row r="24" spans="1:20" x14ac:dyDescent="0.25">
      <c r="A24" s="16" t="s">
        <v>23</v>
      </c>
      <c r="B24" s="95">
        <v>8.9113033039587481</v>
      </c>
      <c r="C24" s="13">
        <v>1035138</v>
      </c>
      <c r="D24" s="95">
        <v>8.4571977308592015</v>
      </c>
      <c r="E24" s="13">
        <v>1105188</v>
      </c>
      <c r="F24" s="95">
        <v>8.6708926373579231</v>
      </c>
      <c r="G24" s="13">
        <v>321049</v>
      </c>
      <c r="H24" s="95">
        <v>4.0627697933065869E-5</v>
      </c>
      <c r="I24" s="95">
        <v>0.19796512069311989</v>
      </c>
      <c r="J24" s="13">
        <v>1294</v>
      </c>
      <c r="K24" s="23">
        <v>2462669</v>
      </c>
      <c r="L24" s="15"/>
      <c r="N24" s="152"/>
      <c r="P24" s="138"/>
      <c r="Q24" s="204"/>
      <c r="S24" s="222"/>
      <c r="T24" s="222"/>
    </row>
    <row r="25" spans="1:20" x14ac:dyDescent="0.25">
      <c r="A25" s="16" t="s">
        <v>24</v>
      </c>
      <c r="B25" s="95">
        <v>1.4695659291190353</v>
      </c>
      <c r="C25" s="13">
        <v>170705</v>
      </c>
      <c r="D25" s="95">
        <v>1.4677237980540347</v>
      </c>
      <c r="E25" s="13">
        <v>191802</v>
      </c>
      <c r="F25" s="95">
        <v>1.4685890267607404</v>
      </c>
      <c r="G25" s="13">
        <v>54376</v>
      </c>
      <c r="H25" s="95">
        <v>2.3987545666290063E-4</v>
      </c>
      <c r="I25" s="95">
        <v>1.1688324996366557</v>
      </c>
      <c r="J25" s="13">
        <v>7637</v>
      </c>
      <c r="K25" s="23">
        <v>424520</v>
      </c>
      <c r="L25" s="15"/>
      <c r="N25" s="152"/>
      <c r="P25" s="138"/>
      <c r="Q25" s="204"/>
      <c r="S25" s="222"/>
      <c r="T25" s="222"/>
    </row>
    <row r="26" spans="1:20" x14ac:dyDescent="0.25">
      <c r="A26" s="16" t="s">
        <v>25</v>
      </c>
      <c r="B26" s="95">
        <v>2.6509699069653236</v>
      </c>
      <c r="C26" s="13">
        <v>307937</v>
      </c>
      <c r="D26" s="95">
        <v>2.4501439532876788</v>
      </c>
      <c r="E26" s="13">
        <v>320185</v>
      </c>
      <c r="F26" s="95">
        <v>2.5446490044799406</v>
      </c>
      <c r="G26" s="13">
        <v>94218</v>
      </c>
      <c r="H26" s="95">
        <v>1.3843896226153887E-4</v>
      </c>
      <c r="I26" s="95">
        <v>0.67456654615005107</v>
      </c>
      <c r="J26" s="13">
        <v>4408</v>
      </c>
      <c r="K26" s="23">
        <v>726748</v>
      </c>
      <c r="L26" s="15"/>
      <c r="N26" s="152"/>
      <c r="P26" s="138"/>
      <c r="Q26" s="204"/>
      <c r="S26" s="222"/>
      <c r="T26" s="222"/>
    </row>
    <row r="27" spans="1:20" x14ac:dyDescent="0.25">
      <c r="A27" s="16" t="s">
        <v>26</v>
      </c>
      <c r="B27" s="95">
        <v>0.70357133113251302</v>
      </c>
      <c r="C27" s="13">
        <v>81727</v>
      </c>
      <c r="D27" s="95">
        <v>0.78801692690109326</v>
      </c>
      <c r="E27" s="13">
        <v>102978</v>
      </c>
      <c r="F27" s="95">
        <v>0.7482772365439635</v>
      </c>
      <c r="G27" s="13">
        <v>27706</v>
      </c>
      <c r="H27" s="95">
        <v>4.7078541130167462E-4</v>
      </c>
      <c r="I27" s="95">
        <v>2.2939791204129163</v>
      </c>
      <c r="J27" s="13">
        <v>14989</v>
      </c>
      <c r="K27" s="23">
        <v>227400</v>
      </c>
      <c r="L27" s="15"/>
      <c r="N27" s="152"/>
      <c r="P27" s="138"/>
      <c r="Q27" s="204"/>
      <c r="S27" s="222"/>
      <c r="T27" s="222"/>
    </row>
    <row r="28" spans="1:20" x14ac:dyDescent="0.25">
      <c r="A28" s="16" t="s">
        <v>27</v>
      </c>
      <c r="B28" s="95">
        <v>1.04002400894879</v>
      </c>
      <c r="C28" s="13">
        <v>120809</v>
      </c>
      <c r="D28" s="95">
        <v>1.0878102680900161</v>
      </c>
      <c r="E28" s="13">
        <v>142155</v>
      </c>
      <c r="F28" s="95">
        <v>1.0653202416315033</v>
      </c>
      <c r="G28" s="13">
        <v>39445</v>
      </c>
      <c r="H28" s="95">
        <v>3.3067798908101282E-4</v>
      </c>
      <c r="I28" s="95">
        <v>1.6112827295021905</v>
      </c>
      <c r="J28" s="13">
        <v>10528</v>
      </c>
      <c r="K28" s="23">
        <v>312937</v>
      </c>
      <c r="L28" s="15"/>
      <c r="N28" s="152"/>
      <c r="P28" s="138"/>
      <c r="Q28" s="204"/>
      <c r="S28" s="222"/>
      <c r="T28" s="222"/>
    </row>
    <row r="29" spans="1:20" x14ac:dyDescent="0.25">
      <c r="A29" s="16" t="s">
        <v>28</v>
      </c>
      <c r="B29" s="95">
        <v>0.43669003901454179</v>
      </c>
      <c r="C29" s="13">
        <v>50726</v>
      </c>
      <c r="D29" s="95">
        <v>0.59255053750464026</v>
      </c>
      <c r="E29" s="13">
        <v>77435</v>
      </c>
      <c r="F29" s="95">
        <v>0.51920607949276354</v>
      </c>
      <c r="G29" s="13">
        <v>19224</v>
      </c>
      <c r="H29" s="95">
        <v>6.7849509787291787E-4</v>
      </c>
      <c r="I29" s="95">
        <v>3.3060786304306951</v>
      </c>
      <c r="J29" s="13">
        <v>21602</v>
      </c>
      <c r="K29" s="23">
        <v>168987</v>
      </c>
      <c r="L29" s="15"/>
      <c r="N29" s="152"/>
      <c r="P29" s="138"/>
      <c r="Q29" s="204"/>
      <c r="S29" s="222"/>
      <c r="T29" s="222"/>
    </row>
    <row r="30" spans="1:20" x14ac:dyDescent="0.25">
      <c r="A30" s="16" t="s">
        <v>29</v>
      </c>
      <c r="B30" s="95">
        <v>0.56661119144408367</v>
      </c>
      <c r="C30" s="13">
        <v>65818</v>
      </c>
      <c r="D30" s="95">
        <v>0.68764802101497191</v>
      </c>
      <c r="E30" s="13">
        <v>89862</v>
      </c>
      <c r="F30" s="95">
        <v>0.63069110303004372</v>
      </c>
      <c r="G30" s="13">
        <v>23352</v>
      </c>
      <c r="H30" s="95">
        <v>5.5855936368917288E-4</v>
      </c>
      <c r="I30" s="95">
        <v>2.7216720974240802</v>
      </c>
      <c r="J30" s="13">
        <v>17783</v>
      </c>
      <c r="K30" s="23">
        <v>196815</v>
      </c>
      <c r="L30" s="15"/>
      <c r="N30" s="152"/>
      <c r="P30" s="138"/>
      <c r="Q30" s="204"/>
      <c r="S30" s="222"/>
      <c r="T30" s="222"/>
    </row>
    <row r="31" spans="1:20" x14ac:dyDescent="0.25">
      <c r="A31" s="16" t="s">
        <v>30</v>
      </c>
      <c r="B31" s="95">
        <v>0.26868196327722155</v>
      </c>
      <c r="C31" s="13">
        <v>31210</v>
      </c>
      <c r="D31" s="95">
        <v>0.47566368732082442</v>
      </c>
      <c r="E31" s="13">
        <v>62160</v>
      </c>
      <c r="F31" s="95">
        <v>0.37826071614796497</v>
      </c>
      <c r="G31" s="13">
        <v>14005</v>
      </c>
      <c r="H31" s="95">
        <v>9.3131548311990687E-4</v>
      </c>
      <c r="I31" s="95">
        <v>4.5379874174251729</v>
      </c>
      <c r="J31" s="13">
        <v>29651</v>
      </c>
      <c r="K31" s="23">
        <v>137026</v>
      </c>
      <c r="L31" s="15"/>
      <c r="N31" s="152"/>
      <c r="P31" s="138"/>
      <c r="Q31" s="204"/>
      <c r="S31" s="222"/>
      <c r="T31" s="222"/>
    </row>
    <row r="32" spans="1:20" x14ac:dyDescent="0.25">
      <c r="A32" s="16" t="s">
        <v>31</v>
      </c>
      <c r="B32" s="95">
        <v>0.69058467246882926</v>
      </c>
      <c r="C32" s="13">
        <v>80218</v>
      </c>
      <c r="D32" s="95">
        <v>0.77276993058156462</v>
      </c>
      <c r="E32" s="13">
        <v>100986</v>
      </c>
      <c r="F32" s="95">
        <v>0.7340939788891061</v>
      </c>
      <c r="G32" s="13">
        <v>27181</v>
      </c>
      <c r="H32" s="95">
        <v>4.7988098951460038E-4</v>
      </c>
      <c r="I32" s="95">
        <v>2.3382988168343593</v>
      </c>
      <c r="J32" s="13">
        <v>15278</v>
      </c>
      <c r="K32" s="23">
        <v>223663</v>
      </c>
      <c r="L32" s="15"/>
      <c r="N32" s="152"/>
      <c r="P32" s="138"/>
      <c r="Q32" s="204"/>
      <c r="S32" s="222"/>
      <c r="T32" s="222"/>
    </row>
    <row r="33" spans="1:20" x14ac:dyDescent="0.25">
      <c r="A33" s="16" t="s">
        <v>32</v>
      </c>
      <c r="B33" s="95">
        <v>0.60666248328922601</v>
      </c>
      <c r="C33" s="13">
        <v>70470</v>
      </c>
      <c r="D33" s="95">
        <v>0.70609069292703741</v>
      </c>
      <c r="E33" s="13">
        <v>92272</v>
      </c>
      <c r="F33" s="95">
        <v>0.65930069045038142</v>
      </c>
      <c r="G33" s="13">
        <v>24411</v>
      </c>
      <c r="H33" s="95">
        <v>5.3432218559146792E-4</v>
      </c>
      <c r="I33" s="95">
        <v>2.6035724725012579</v>
      </c>
      <c r="J33" s="13">
        <v>17012</v>
      </c>
      <c r="K33" s="23">
        <v>204165</v>
      </c>
      <c r="L33" s="15"/>
      <c r="N33" s="152"/>
      <c r="P33" s="138"/>
      <c r="Q33" s="204"/>
      <c r="S33" s="222"/>
      <c r="T33" s="222"/>
    </row>
    <row r="34" spans="1:20" x14ac:dyDescent="0.25">
      <c r="A34" s="16" t="s">
        <v>33</v>
      </c>
      <c r="B34" s="95">
        <v>1.3981393064687746</v>
      </c>
      <c r="C34" s="13">
        <v>162408</v>
      </c>
      <c r="D34" s="95">
        <v>1.4040056253757049</v>
      </c>
      <c r="E34" s="13">
        <v>183476</v>
      </c>
      <c r="F34" s="95">
        <v>1.4012458985126133</v>
      </c>
      <c r="G34" s="13">
        <v>51883</v>
      </c>
      <c r="H34" s="95">
        <v>2.5140345981441395E-4</v>
      </c>
      <c r="I34" s="95">
        <v>1.2250045854634193</v>
      </c>
      <c r="J34" s="13">
        <v>8004</v>
      </c>
      <c r="K34" s="23">
        <v>405771</v>
      </c>
      <c r="L34" s="15"/>
      <c r="N34" s="152"/>
      <c r="P34" s="138"/>
      <c r="Q34" s="204"/>
      <c r="S34" s="222"/>
      <c r="T34" s="222"/>
    </row>
    <row r="35" spans="1:20" x14ac:dyDescent="0.25">
      <c r="A35" s="16" t="s">
        <v>34</v>
      </c>
      <c r="B35" s="95">
        <v>2.7975336261697543</v>
      </c>
      <c r="C35" s="13">
        <v>324962</v>
      </c>
      <c r="D35" s="95">
        <v>2.7206875444311276</v>
      </c>
      <c r="E35" s="13">
        <v>355540</v>
      </c>
      <c r="F35" s="95">
        <v>2.7568509570538979</v>
      </c>
      <c r="G35" s="13">
        <v>102075</v>
      </c>
      <c r="H35" s="95">
        <v>1.2778295298737378E-4</v>
      </c>
      <c r="I35" s="95">
        <v>0.62264339348847197</v>
      </c>
      <c r="J35" s="13">
        <v>4068</v>
      </c>
      <c r="K35" s="23">
        <v>786645</v>
      </c>
      <c r="L35" s="15"/>
      <c r="N35" s="152"/>
      <c r="P35" s="138"/>
      <c r="Q35" s="204"/>
      <c r="S35" s="222"/>
      <c r="T35" s="222"/>
    </row>
    <row r="36" spans="1:20" x14ac:dyDescent="0.25">
      <c r="A36" s="16" t="s">
        <v>35</v>
      </c>
      <c r="B36" s="95">
        <v>0.69942433088696687</v>
      </c>
      <c r="C36" s="13">
        <v>81245</v>
      </c>
      <c r="D36" s="95">
        <v>0.79169388607126367</v>
      </c>
      <c r="E36" s="13">
        <v>103459</v>
      </c>
      <c r="F36" s="95">
        <v>0.74827318534211973</v>
      </c>
      <c r="G36" s="13">
        <v>27706</v>
      </c>
      <c r="H36" s="95">
        <v>4.7078762770114406E-4</v>
      </c>
      <c r="I36" s="95">
        <v>2.2939899201827973</v>
      </c>
      <c r="J36" s="13">
        <v>14989</v>
      </c>
      <c r="K36" s="23">
        <v>227399</v>
      </c>
      <c r="L36" s="15"/>
      <c r="N36" s="152"/>
      <c r="P36" s="138"/>
      <c r="Q36" s="204"/>
      <c r="S36" s="222"/>
      <c r="T36" s="222"/>
    </row>
    <row r="37" spans="1:20" x14ac:dyDescent="0.25">
      <c r="A37" s="16" t="s">
        <v>36</v>
      </c>
      <c r="B37" s="95">
        <v>0.15480315390281832</v>
      </c>
      <c r="C37" s="13">
        <v>17982</v>
      </c>
      <c r="D37" s="95">
        <v>0.42282183720236582</v>
      </c>
      <c r="E37" s="13">
        <v>55254</v>
      </c>
      <c r="F37" s="95">
        <v>0.29669381822654345</v>
      </c>
      <c r="G37" s="13">
        <v>10985</v>
      </c>
      <c r="H37" s="95">
        <v>1.1873523230548201E-3</v>
      </c>
      <c r="I37" s="95">
        <v>5.7855689073512302</v>
      </c>
      <c r="J37" s="13">
        <v>37803</v>
      </c>
      <c r="K37" s="23">
        <v>122024</v>
      </c>
      <c r="L37" s="15"/>
      <c r="N37" s="152"/>
      <c r="P37" s="138"/>
      <c r="Q37" s="204"/>
      <c r="S37" s="222"/>
      <c r="T37" s="222"/>
    </row>
    <row r="38" spans="1:20" x14ac:dyDescent="0.25">
      <c r="A38" s="16" t="s">
        <v>37</v>
      </c>
      <c r="B38" s="95">
        <v>0.94578888494802615</v>
      </c>
      <c r="C38" s="13">
        <v>109863</v>
      </c>
      <c r="D38" s="95">
        <v>1.0238539713625459</v>
      </c>
      <c r="E38" s="13">
        <v>133797</v>
      </c>
      <c r="F38" s="95">
        <v>0.98711584124036789</v>
      </c>
      <c r="G38" s="13">
        <v>36549</v>
      </c>
      <c r="H38" s="95">
        <v>3.5687647434593466E-4</v>
      </c>
      <c r="I38" s="95">
        <v>1.7389391452309813</v>
      </c>
      <c r="J38" s="13">
        <v>11362</v>
      </c>
      <c r="K38" s="23">
        <v>291571</v>
      </c>
      <c r="L38" s="15"/>
      <c r="N38" s="152"/>
      <c r="P38" s="138"/>
      <c r="Q38" s="204"/>
      <c r="S38" s="222"/>
      <c r="T38" s="222"/>
    </row>
    <row r="39" spans="1:20" x14ac:dyDescent="0.25">
      <c r="A39" s="16" t="s">
        <v>38</v>
      </c>
      <c r="B39" s="95">
        <v>0.28652497749161049</v>
      </c>
      <c r="C39" s="13">
        <v>33283</v>
      </c>
      <c r="D39" s="95">
        <v>0.48508931002830202</v>
      </c>
      <c r="E39" s="13">
        <v>63392</v>
      </c>
      <c r="F39" s="95">
        <v>0.39164993824145355</v>
      </c>
      <c r="G39" s="13">
        <v>14501</v>
      </c>
      <c r="H39" s="95">
        <v>8.9947470677124563E-4</v>
      </c>
      <c r="I39" s="95">
        <v>4.3828380131145925</v>
      </c>
      <c r="J39" s="13">
        <v>28638</v>
      </c>
      <c r="K39" s="23">
        <v>139814</v>
      </c>
      <c r="L39" s="15"/>
      <c r="N39" s="152"/>
      <c r="P39" s="138"/>
      <c r="Q39" s="204"/>
      <c r="S39" s="222"/>
      <c r="T39" s="222"/>
    </row>
    <row r="40" spans="1:20" x14ac:dyDescent="0.25">
      <c r="A40" s="16" t="s">
        <v>39</v>
      </c>
      <c r="B40" s="95">
        <v>0.65549886775980137</v>
      </c>
      <c r="C40" s="13">
        <v>76143</v>
      </c>
      <c r="D40" s="95">
        <v>0.75494528555431806</v>
      </c>
      <c r="E40" s="13">
        <v>98656</v>
      </c>
      <c r="F40" s="95">
        <v>0.70814603108009133</v>
      </c>
      <c r="G40" s="13">
        <v>26220</v>
      </c>
      <c r="H40" s="95">
        <v>4.9746541371711135E-4</v>
      </c>
      <c r="I40" s="95">
        <v>2.423981807421328</v>
      </c>
      <c r="J40" s="13">
        <v>15838</v>
      </c>
      <c r="K40" s="23">
        <v>216857</v>
      </c>
      <c r="L40" s="15"/>
      <c r="N40" s="152"/>
      <c r="P40" s="138"/>
      <c r="Q40" s="204"/>
      <c r="S40" s="222"/>
      <c r="T40" s="222"/>
    </row>
    <row r="41" spans="1:20" x14ac:dyDescent="0.25">
      <c r="A41" s="16" t="s">
        <v>40</v>
      </c>
      <c r="B41" s="95">
        <v>0.11475186205767605</v>
      </c>
      <c r="C41" s="13">
        <v>13330</v>
      </c>
      <c r="D41" s="95">
        <v>0.40929023597824898</v>
      </c>
      <c r="E41" s="13">
        <v>53486</v>
      </c>
      <c r="F41" s="95">
        <v>0.27068510238987281</v>
      </c>
      <c r="G41" s="13">
        <v>10022</v>
      </c>
      <c r="H41" s="95">
        <v>1.3014393919675161E-3</v>
      </c>
      <c r="I41" s="95">
        <v>6.3414768597051978</v>
      </c>
      <c r="J41" s="13">
        <v>41435</v>
      </c>
      <c r="K41" s="23">
        <v>118273</v>
      </c>
      <c r="L41" s="15"/>
      <c r="N41" s="152"/>
      <c r="P41" s="138"/>
      <c r="Q41" s="204"/>
      <c r="S41" s="222"/>
      <c r="T41" s="222"/>
    </row>
    <row r="42" spans="1:20" x14ac:dyDescent="0.25">
      <c r="A42" s="16" t="s">
        <v>41</v>
      </c>
      <c r="B42" s="95">
        <v>8.910593948653589E-2</v>
      </c>
      <c r="C42" s="13">
        <v>10351</v>
      </c>
      <c r="D42" s="95">
        <v>0.4026545599435879</v>
      </c>
      <c r="E42" s="13">
        <v>52619</v>
      </c>
      <c r="F42" s="95">
        <v>0.25510418009893276</v>
      </c>
      <c r="G42" s="13">
        <v>9445</v>
      </c>
      <c r="H42" s="95">
        <v>1.3809293654629565E-3</v>
      </c>
      <c r="I42" s="95">
        <v>6.7288047910795816</v>
      </c>
      <c r="J42" s="13">
        <v>43966</v>
      </c>
      <c r="K42" s="23">
        <v>116381</v>
      </c>
      <c r="L42" s="15"/>
      <c r="N42" s="152"/>
      <c r="P42" s="138"/>
      <c r="Q42" s="204"/>
      <c r="S42" s="222"/>
      <c r="T42" s="222"/>
    </row>
    <row r="43" spans="1:20" x14ac:dyDescent="0.25">
      <c r="A43" s="16" t="s">
        <v>42</v>
      </c>
      <c r="B43" s="95">
        <v>0.36706408752353148</v>
      </c>
      <c r="C43" s="13">
        <v>42638</v>
      </c>
      <c r="D43" s="95">
        <v>0.53462007760604013</v>
      </c>
      <c r="E43" s="13">
        <v>69864</v>
      </c>
      <c r="F43" s="95">
        <v>0.45576830982198091</v>
      </c>
      <c r="G43" s="13">
        <v>16875</v>
      </c>
      <c r="H43" s="95">
        <v>7.7293491115113194E-4</v>
      </c>
      <c r="I43" s="95">
        <v>3.7662521077628011</v>
      </c>
      <c r="J43" s="13">
        <v>24609</v>
      </c>
      <c r="K43" s="23">
        <v>153986</v>
      </c>
      <c r="L43" s="15"/>
      <c r="N43" s="152"/>
      <c r="P43" s="138"/>
      <c r="Q43" s="204"/>
      <c r="S43" s="222"/>
      <c r="T43" s="222"/>
    </row>
    <row r="44" spans="1:20" x14ac:dyDescent="0.25">
      <c r="A44" s="16" t="s">
        <v>43</v>
      </c>
      <c r="B44" s="95">
        <v>2.6850189616129647</v>
      </c>
      <c r="C44" s="13">
        <v>311892</v>
      </c>
      <c r="D44" s="95">
        <v>2.6101175644007255</v>
      </c>
      <c r="E44" s="13">
        <v>341091</v>
      </c>
      <c r="F44" s="95">
        <v>2.6453659335166178</v>
      </c>
      <c r="G44" s="13">
        <v>97947</v>
      </c>
      <c r="H44" s="95">
        <v>1.3316820475943163E-4</v>
      </c>
      <c r="I44" s="95">
        <v>0.6488839158723555</v>
      </c>
      <c r="J44" s="13">
        <v>4240</v>
      </c>
      <c r="K44" s="23">
        <v>755170</v>
      </c>
      <c r="L44" s="15"/>
      <c r="N44" s="152"/>
      <c r="P44" s="138"/>
      <c r="Q44" s="204"/>
      <c r="S44" s="222"/>
      <c r="T44" s="222"/>
    </row>
    <row r="45" spans="1:20" x14ac:dyDescent="0.25">
      <c r="A45" s="16" t="s">
        <v>44</v>
      </c>
      <c r="B45" s="95">
        <v>0.37743158813739669</v>
      </c>
      <c r="C45" s="13">
        <v>43843</v>
      </c>
      <c r="D45" s="95">
        <v>0.53549071201109366</v>
      </c>
      <c r="E45" s="13">
        <v>69978</v>
      </c>
      <c r="F45" s="95">
        <v>0.46111184505384512</v>
      </c>
      <c r="G45" s="13">
        <v>17073</v>
      </c>
      <c r="H45" s="95">
        <v>7.6397695845493302E-4</v>
      </c>
      <c r="I45" s="95">
        <v>3.722603014240744</v>
      </c>
      <c r="J45" s="13">
        <v>24324</v>
      </c>
      <c r="K45" s="23">
        <v>155218</v>
      </c>
      <c r="L45" s="15"/>
      <c r="N45" s="152"/>
      <c r="P45" s="138"/>
      <c r="Q45" s="204"/>
      <c r="S45" s="222"/>
      <c r="T45" s="222"/>
    </row>
    <row r="46" spans="1:20" x14ac:dyDescent="0.25">
      <c r="A46" s="16" t="s">
        <v>45</v>
      </c>
      <c r="B46" s="95">
        <v>1.4350803481297576</v>
      </c>
      <c r="C46" s="13">
        <v>166699</v>
      </c>
      <c r="D46" s="95">
        <v>1.4490873581162691</v>
      </c>
      <c r="E46" s="13">
        <v>189367</v>
      </c>
      <c r="F46" s="95">
        <v>1.4424952356853518</v>
      </c>
      <c r="G46" s="13">
        <v>53410</v>
      </c>
      <c r="H46" s="95">
        <v>2.4421455714132209E-4</v>
      </c>
      <c r="I46" s="95">
        <v>1.1899754782845098</v>
      </c>
      <c r="J46" s="13">
        <v>7775</v>
      </c>
      <c r="K46" s="23">
        <v>417251</v>
      </c>
      <c r="L46" s="15"/>
      <c r="N46" s="152"/>
      <c r="P46" s="138"/>
      <c r="Q46" s="204"/>
      <c r="S46" s="222"/>
      <c r="T46" s="222"/>
    </row>
    <row r="47" spans="1:20" x14ac:dyDescent="0.25">
      <c r="A47" s="16" t="s">
        <v>46</v>
      </c>
      <c r="B47" s="95">
        <v>0.62084958939240997</v>
      </c>
      <c r="C47" s="13">
        <v>72118</v>
      </c>
      <c r="D47" s="95">
        <v>0.71640016498445525</v>
      </c>
      <c r="E47" s="13">
        <v>93619</v>
      </c>
      <c r="F47" s="95">
        <v>0.67143403997231732</v>
      </c>
      <c r="G47" s="13">
        <v>24861</v>
      </c>
      <c r="H47" s="95">
        <v>5.2466447706691569E-4</v>
      </c>
      <c r="I47" s="95">
        <v>2.5565137039529686</v>
      </c>
      <c r="J47" s="13">
        <v>16704</v>
      </c>
      <c r="K47" s="23">
        <v>207302</v>
      </c>
      <c r="L47" s="15"/>
      <c r="N47" s="152"/>
      <c r="P47" s="138"/>
      <c r="Q47" s="204"/>
      <c r="S47" s="222"/>
      <c r="T47" s="222"/>
    </row>
    <row r="48" spans="1:20" x14ac:dyDescent="0.25">
      <c r="A48" s="16" t="s">
        <v>47</v>
      </c>
      <c r="B48" s="95">
        <v>1.1536845551523749</v>
      </c>
      <c r="C48" s="13">
        <v>134012</v>
      </c>
      <c r="D48" s="95">
        <v>1.2066070954746067</v>
      </c>
      <c r="E48" s="13">
        <v>157680</v>
      </c>
      <c r="F48" s="95">
        <v>1.1817031681978387</v>
      </c>
      <c r="G48" s="13">
        <v>43754</v>
      </c>
      <c r="H48" s="95">
        <v>2.9811057517454377E-4</v>
      </c>
      <c r="I48" s="95">
        <v>1.4525926645302909</v>
      </c>
      <c r="J48" s="13">
        <v>9491</v>
      </c>
      <c r="K48" s="23">
        <v>344937</v>
      </c>
      <c r="L48" s="15"/>
      <c r="N48" s="152"/>
      <c r="P48" s="138"/>
      <c r="Q48" s="204"/>
      <c r="S48" s="222"/>
      <c r="T48" s="222"/>
    </row>
    <row r="49" spans="1:20" x14ac:dyDescent="0.25">
      <c r="A49" s="16" t="s">
        <v>48</v>
      </c>
      <c r="B49" s="95">
        <v>0.50855318800643878</v>
      </c>
      <c r="C49" s="13">
        <v>59074</v>
      </c>
      <c r="D49" s="95">
        <v>0.63168571215656366</v>
      </c>
      <c r="E49" s="13">
        <v>82549</v>
      </c>
      <c r="F49" s="95">
        <v>0.5737433587128975</v>
      </c>
      <c r="G49" s="13">
        <v>21243</v>
      </c>
      <c r="H49" s="95">
        <v>6.1400169464467726E-4</v>
      </c>
      <c r="I49" s="95">
        <v>2.9918239469627053</v>
      </c>
      <c r="J49" s="13">
        <v>19549</v>
      </c>
      <c r="K49" s="23">
        <v>182415</v>
      </c>
      <c r="L49" s="15"/>
      <c r="N49" s="152"/>
      <c r="P49" s="138"/>
      <c r="Q49" s="204"/>
      <c r="S49" s="222"/>
      <c r="T49" s="222"/>
    </row>
    <row r="50" spans="1:20" x14ac:dyDescent="0.25">
      <c r="A50" s="16" t="s">
        <v>49</v>
      </c>
      <c r="B50" s="95">
        <v>1.2809865495320985</v>
      </c>
      <c r="C50" s="13">
        <v>148800</v>
      </c>
      <c r="D50" s="95">
        <v>1.2786059963371204</v>
      </c>
      <c r="E50" s="13">
        <v>167088</v>
      </c>
      <c r="F50" s="95">
        <v>1.2797260480084434</v>
      </c>
      <c r="G50" s="13">
        <v>47383</v>
      </c>
      <c r="H50" s="95">
        <v>2.752765841479226E-4</v>
      </c>
      <c r="I50" s="95">
        <v>1.3413302987192148</v>
      </c>
      <c r="J50" s="13">
        <v>8764</v>
      </c>
      <c r="K50" s="23">
        <v>372035</v>
      </c>
      <c r="L50" s="15"/>
      <c r="N50" s="152"/>
      <c r="P50" s="138"/>
      <c r="Q50" s="204"/>
      <c r="S50" s="222"/>
      <c r="T50" s="222"/>
    </row>
    <row r="51" spans="1:20" ht="15.75" thickBot="1" x14ac:dyDescent="0.3">
      <c r="A51" s="26" t="s">
        <v>50</v>
      </c>
      <c r="B51" s="95">
        <v>1.5268054456661118</v>
      </c>
      <c r="C51" s="13">
        <v>177354</v>
      </c>
      <c r="D51" s="95">
        <v>1.5176971555662377</v>
      </c>
      <c r="E51" s="13">
        <v>198333</v>
      </c>
      <c r="F51" s="95">
        <v>1.5219838670609458</v>
      </c>
      <c r="G51" s="13">
        <v>56353</v>
      </c>
      <c r="H51" s="95">
        <v>2.3146004999537078E-4</v>
      </c>
      <c r="I51" s="95">
        <v>1.1278270506111192</v>
      </c>
      <c r="J51" s="13">
        <v>7369</v>
      </c>
      <c r="K51" s="23">
        <v>439409</v>
      </c>
      <c r="L51" s="15"/>
      <c r="N51" s="152"/>
      <c r="P51" s="138"/>
      <c r="Q51" s="204"/>
      <c r="S51" s="222"/>
      <c r="T51" s="222"/>
    </row>
    <row r="52" spans="1:20" ht="16.5" thickTop="1" thickBot="1" x14ac:dyDescent="0.3">
      <c r="A52" s="18" t="s">
        <v>51</v>
      </c>
      <c r="B52" s="95">
        <v>100</v>
      </c>
      <c r="C52" s="13">
        <v>11616017</v>
      </c>
      <c r="D52" s="95">
        <v>99.999999999999986</v>
      </c>
      <c r="E52" s="13">
        <v>13068016</v>
      </c>
      <c r="F52" s="95">
        <v>100</v>
      </c>
      <c r="G52" s="13">
        <v>3702602</v>
      </c>
      <c r="H52" s="95">
        <v>2.0522654592293466E-2</v>
      </c>
      <c r="I52" s="95">
        <v>99.999999999999986</v>
      </c>
      <c r="J52" s="13">
        <v>653406</v>
      </c>
      <c r="K52" s="23">
        <v>29040038</v>
      </c>
      <c r="L52" s="15"/>
      <c r="N52" s="152"/>
      <c r="P52" s="204"/>
      <c r="Q52" s="204"/>
      <c r="S52" s="222"/>
    </row>
    <row r="53" spans="1:20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N56"/>
  <sheetViews>
    <sheetView workbookViewId="0">
      <selection activeCell="M1" sqref="M1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13" max="13" width="13.140625" bestFit="1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14" ht="15.75" thickBot="1" x14ac:dyDescent="0.3">
      <c r="A1" s="33"/>
    </row>
    <row r="2" spans="1:14" ht="15.75" thickTop="1" x14ac:dyDescent="0.25">
      <c r="A2" s="316" t="s">
        <v>0</v>
      </c>
      <c r="B2" s="317"/>
      <c r="C2" s="317"/>
      <c r="D2" s="317"/>
      <c r="E2" s="317"/>
      <c r="F2" s="317"/>
      <c r="G2" s="317"/>
      <c r="H2" s="317"/>
      <c r="I2" s="317"/>
      <c r="J2" s="317"/>
      <c r="K2" s="318"/>
    </row>
    <row r="3" spans="1:14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</row>
    <row r="4" spans="1:14" x14ac:dyDescent="0.25">
      <c r="A4" s="293" t="s">
        <v>2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</row>
    <row r="5" spans="1:14" ht="30.75" customHeight="1" thickBot="1" x14ac:dyDescent="0.3">
      <c r="A5" s="319" t="s">
        <v>264</v>
      </c>
      <c r="B5" s="320"/>
      <c r="C5" s="320"/>
      <c r="D5" s="320"/>
      <c r="E5" s="320"/>
      <c r="F5" s="320"/>
      <c r="G5" s="320"/>
      <c r="H5" s="320"/>
      <c r="I5" s="320"/>
      <c r="J5" s="320"/>
      <c r="K5" s="321"/>
    </row>
    <row r="6" spans="1:14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4" ht="16.5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14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141"/>
    </row>
    <row r="9" spans="1:14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141"/>
    </row>
    <row r="10" spans="1:14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141"/>
    </row>
    <row r="11" spans="1:14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141"/>
    </row>
    <row r="12" spans="1:14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</row>
    <row r="13" spans="1:14" ht="15.75" thickTop="1" x14ac:dyDescent="0.25">
      <c r="A13" s="11" t="s">
        <v>12</v>
      </c>
      <c r="B13" s="95">
        <v>1.7163124437290262</v>
      </c>
      <c r="C13" s="13">
        <v>33451</v>
      </c>
      <c r="D13" s="95">
        <v>1.7239725359731111</v>
      </c>
      <c r="E13" s="13">
        <v>37800</v>
      </c>
      <c r="F13" s="95">
        <v>1.7203646300893709</v>
      </c>
      <c r="G13" s="13">
        <v>10688</v>
      </c>
      <c r="H13" s="95">
        <v>1.2204200685876079E-3</v>
      </c>
      <c r="I13" s="95">
        <v>0.99776932526673534</v>
      </c>
      <c r="J13" s="13">
        <v>1094</v>
      </c>
      <c r="K13" s="23">
        <v>83033</v>
      </c>
      <c r="M13" s="138"/>
      <c r="N13" s="204"/>
    </row>
    <row r="14" spans="1:14" x14ac:dyDescent="0.25">
      <c r="A14" s="16" t="s">
        <v>13</v>
      </c>
      <c r="B14" s="95">
        <v>0.23577879027637574</v>
      </c>
      <c r="C14" s="13">
        <v>4595</v>
      </c>
      <c r="D14" s="95">
        <v>0.45793019420420467</v>
      </c>
      <c r="E14" s="13">
        <v>10041</v>
      </c>
      <c r="F14" s="95">
        <v>0.35338811702275102</v>
      </c>
      <c r="G14" s="13">
        <v>2195</v>
      </c>
      <c r="H14" s="95">
        <v>5.9414176222446673E-3</v>
      </c>
      <c r="I14" s="95">
        <v>4.8574785065076949</v>
      </c>
      <c r="J14" s="13">
        <v>5325</v>
      </c>
      <c r="K14" s="23">
        <v>22156</v>
      </c>
      <c r="M14" s="138"/>
      <c r="N14" s="204"/>
    </row>
    <row r="15" spans="1:14" x14ac:dyDescent="0.25">
      <c r="A15" s="16" t="s">
        <v>14</v>
      </c>
      <c r="B15" s="95">
        <v>0.22284669740539656</v>
      </c>
      <c r="C15" s="13">
        <v>4343</v>
      </c>
      <c r="D15" s="95">
        <v>0.45153285031630813</v>
      </c>
      <c r="E15" s="13">
        <v>9900</v>
      </c>
      <c r="F15" s="95">
        <v>0.34389908108465717</v>
      </c>
      <c r="G15" s="13">
        <v>2136</v>
      </c>
      <c r="H15" s="95">
        <v>6.1053788387569448E-3</v>
      </c>
      <c r="I15" s="95">
        <v>4.9915270006124324</v>
      </c>
      <c r="J15" s="13">
        <v>5472</v>
      </c>
      <c r="K15" s="23">
        <v>21851</v>
      </c>
      <c r="M15" s="138"/>
      <c r="N15" s="204"/>
    </row>
    <row r="16" spans="1:14" x14ac:dyDescent="0.25">
      <c r="A16" s="16" t="s">
        <v>15</v>
      </c>
      <c r="B16" s="95">
        <v>1.907347283987668</v>
      </c>
      <c r="C16" s="13">
        <v>37174</v>
      </c>
      <c r="D16" s="95">
        <v>1.8905427309768625</v>
      </c>
      <c r="E16" s="13">
        <v>41453</v>
      </c>
      <c r="F16" s="95">
        <v>1.8984591061183276</v>
      </c>
      <c r="G16" s="13">
        <v>11794</v>
      </c>
      <c r="H16" s="95">
        <v>1.1059377799405006E-3</v>
      </c>
      <c r="I16" s="95">
        <v>0.90417293264873233</v>
      </c>
      <c r="J16" s="13">
        <v>991</v>
      </c>
      <c r="K16" s="23">
        <v>91412</v>
      </c>
      <c r="M16" s="138"/>
      <c r="N16" s="204"/>
    </row>
    <row r="17" spans="1:14" x14ac:dyDescent="0.25">
      <c r="A17" s="16" t="s">
        <v>16</v>
      </c>
      <c r="B17" s="95">
        <v>37.579297738247888</v>
      </c>
      <c r="C17" s="13">
        <v>732420</v>
      </c>
      <c r="D17" s="95">
        <v>35.703619832808052</v>
      </c>
      <c r="E17" s="13">
        <v>782846</v>
      </c>
      <c r="F17" s="95">
        <v>36.586293968884654</v>
      </c>
      <c r="G17" s="13">
        <v>227290</v>
      </c>
      <c r="H17" s="95">
        <v>5.7386964895245832E-5</v>
      </c>
      <c r="I17" s="95">
        <v>4.6917413697482903E-2</v>
      </c>
      <c r="J17" s="13">
        <v>57</v>
      </c>
      <c r="K17" s="23">
        <v>1742613</v>
      </c>
      <c r="M17" s="138"/>
      <c r="N17" s="204"/>
    </row>
    <row r="18" spans="1:14" x14ac:dyDescent="0.25">
      <c r="A18" s="16" t="s">
        <v>17</v>
      </c>
      <c r="B18" s="95">
        <v>0.54773142716830814</v>
      </c>
      <c r="C18" s="13">
        <v>10675</v>
      </c>
      <c r="D18" s="95">
        <v>0.66330089448404805</v>
      </c>
      <c r="E18" s="13">
        <v>14544</v>
      </c>
      <c r="F18" s="95">
        <v>0.60891602372210696</v>
      </c>
      <c r="G18" s="13">
        <v>3783</v>
      </c>
      <c r="H18" s="95">
        <v>3.4480380663402519E-3</v>
      </c>
      <c r="I18" s="95">
        <v>2.818985612820875</v>
      </c>
      <c r="J18" s="13">
        <v>3090</v>
      </c>
      <c r="K18" s="23">
        <v>32092</v>
      </c>
      <c r="M18" s="138"/>
      <c r="N18" s="204"/>
    </row>
    <row r="19" spans="1:14" x14ac:dyDescent="0.25">
      <c r="A19" s="16" t="s">
        <v>18</v>
      </c>
      <c r="B19" s="95">
        <v>20.339399230622323</v>
      </c>
      <c r="C19" s="13">
        <v>396415</v>
      </c>
      <c r="D19" s="95">
        <v>19.202954986434722</v>
      </c>
      <c r="E19" s="13">
        <v>421049</v>
      </c>
      <c r="F19" s="95">
        <v>19.737774234345867</v>
      </c>
      <c r="G19" s="13">
        <v>122620</v>
      </c>
      <c r="H19" s="95">
        <v>1.0637347300879497E-4</v>
      </c>
      <c r="I19" s="95">
        <v>8.6966931405098938E-2</v>
      </c>
      <c r="J19" s="13">
        <v>95</v>
      </c>
      <c r="K19" s="23">
        <v>940179</v>
      </c>
      <c r="M19" s="138"/>
      <c r="N19" s="204"/>
    </row>
    <row r="20" spans="1:14" x14ac:dyDescent="0.25">
      <c r="A20" s="16" t="s">
        <v>19</v>
      </c>
      <c r="B20" s="95">
        <v>2.0022917632935915</v>
      </c>
      <c r="C20" s="13">
        <v>39025</v>
      </c>
      <c r="D20" s="95">
        <v>1.9562476559734157</v>
      </c>
      <c r="E20" s="13">
        <v>42893</v>
      </c>
      <c r="F20" s="95">
        <v>1.9779207276762583</v>
      </c>
      <c r="G20" s="13">
        <v>12288</v>
      </c>
      <c r="H20" s="95">
        <v>1.0615035135766299E-3</v>
      </c>
      <c r="I20" s="95">
        <v>0.86784515575473986</v>
      </c>
      <c r="J20" s="13">
        <v>951</v>
      </c>
      <c r="K20" s="23">
        <v>95157</v>
      </c>
      <c r="M20" s="138"/>
      <c r="N20" s="204"/>
    </row>
    <row r="21" spans="1:14" x14ac:dyDescent="0.25">
      <c r="A21" s="16" t="s">
        <v>20</v>
      </c>
      <c r="B21" s="95">
        <v>0.53850980820123862</v>
      </c>
      <c r="C21" s="13">
        <v>10496</v>
      </c>
      <c r="D21" s="95">
        <v>0.65509224596202553</v>
      </c>
      <c r="E21" s="13">
        <v>14364</v>
      </c>
      <c r="F21" s="95">
        <v>0.60024792219087109</v>
      </c>
      <c r="G21" s="13">
        <v>3729</v>
      </c>
      <c r="H21" s="95">
        <v>3.4978488229738709E-3</v>
      </c>
      <c r="I21" s="95">
        <v>2.8597090049680305</v>
      </c>
      <c r="J21" s="13">
        <v>3135</v>
      </c>
      <c r="K21" s="23">
        <v>31724</v>
      </c>
      <c r="M21" s="138"/>
      <c r="N21" s="204"/>
    </row>
    <row r="22" spans="1:14" x14ac:dyDescent="0.25">
      <c r="A22" s="16" t="s">
        <v>21</v>
      </c>
      <c r="B22" s="95">
        <v>0.20969634136359916</v>
      </c>
      <c r="C22" s="13">
        <v>4087</v>
      </c>
      <c r="D22" s="95">
        <v>0.44445585180882569</v>
      </c>
      <c r="E22" s="13">
        <v>9745</v>
      </c>
      <c r="F22" s="95">
        <v>0.33397543281352088</v>
      </c>
      <c r="G22" s="13">
        <v>2075</v>
      </c>
      <c r="H22" s="95">
        <v>6.2865405167536314E-3</v>
      </c>
      <c r="I22" s="95">
        <v>5.139637941977182</v>
      </c>
      <c r="J22" s="13">
        <v>5635</v>
      </c>
      <c r="K22" s="23">
        <v>21542</v>
      </c>
      <c r="M22" s="138"/>
      <c r="N22" s="204"/>
    </row>
    <row r="23" spans="1:14" x14ac:dyDescent="0.25">
      <c r="A23" s="16" t="s">
        <v>22</v>
      </c>
      <c r="B23" s="95">
        <v>0.25907838376122011</v>
      </c>
      <c r="C23" s="13">
        <v>5049</v>
      </c>
      <c r="D23" s="95">
        <v>0.46938058191682319</v>
      </c>
      <c r="E23" s="13">
        <v>10292</v>
      </c>
      <c r="F23" s="95">
        <v>0.37041043340024754</v>
      </c>
      <c r="G23" s="13">
        <v>2301</v>
      </c>
      <c r="H23" s="95">
        <v>5.6682915769187174E-3</v>
      </c>
      <c r="I23" s="95">
        <v>4.634180973984301</v>
      </c>
      <c r="J23" s="13">
        <v>5081</v>
      </c>
      <c r="K23" s="23">
        <v>22723</v>
      </c>
      <c r="M23" s="138"/>
      <c r="N23" s="204"/>
    </row>
    <row r="24" spans="1:14" x14ac:dyDescent="0.25">
      <c r="A24" s="16" t="s">
        <v>23</v>
      </c>
      <c r="B24" s="95">
        <v>8.9113033039587481</v>
      </c>
      <c r="C24" s="13">
        <v>173681</v>
      </c>
      <c r="D24" s="95">
        <v>8.4571977308592015</v>
      </c>
      <c r="E24" s="13">
        <v>185435</v>
      </c>
      <c r="F24" s="95">
        <v>8.6709023662709921</v>
      </c>
      <c r="G24" s="13">
        <v>53867</v>
      </c>
      <c r="H24" s="95">
        <v>2.4214071765665902E-4</v>
      </c>
      <c r="I24" s="95">
        <v>0.19796509963613765</v>
      </c>
      <c r="J24" s="13">
        <v>217</v>
      </c>
      <c r="K24" s="23">
        <v>413200</v>
      </c>
      <c r="M24" s="138"/>
      <c r="N24" s="204"/>
    </row>
    <row r="25" spans="1:14" x14ac:dyDescent="0.25">
      <c r="A25" s="16" t="s">
        <v>24</v>
      </c>
      <c r="B25" s="95">
        <v>1.4695659291190353</v>
      </c>
      <c r="C25" s="13">
        <v>28642</v>
      </c>
      <c r="D25" s="95">
        <v>1.4677237980540347</v>
      </c>
      <c r="E25" s="13">
        <v>32182</v>
      </c>
      <c r="F25" s="95">
        <v>1.4686033636097162</v>
      </c>
      <c r="G25" s="13">
        <v>9124</v>
      </c>
      <c r="H25" s="95">
        <v>1.4296334419854749E-3</v>
      </c>
      <c r="I25" s="95">
        <v>1.1688142726458373</v>
      </c>
      <c r="J25" s="13">
        <v>1281</v>
      </c>
      <c r="K25" s="23">
        <v>71229</v>
      </c>
      <c r="M25" s="138"/>
      <c r="N25" s="204"/>
    </row>
    <row r="26" spans="1:14" x14ac:dyDescent="0.25">
      <c r="A26" s="16" t="s">
        <v>25</v>
      </c>
      <c r="B26" s="95">
        <v>2.6509699069653236</v>
      </c>
      <c r="C26" s="13">
        <v>51667</v>
      </c>
      <c r="D26" s="95">
        <v>2.4501439532876788</v>
      </c>
      <c r="E26" s="13">
        <v>53722</v>
      </c>
      <c r="F26" s="95">
        <v>2.5446310648340189</v>
      </c>
      <c r="G26" s="13">
        <v>15808</v>
      </c>
      <c r="H26" s="95">
        <v>8.2510293159071589E-4</v>
      </c>
      <c r="I26" s="95">
        <v>0.67457297410852601</v>
      </c>
      <c r="J26" s="13">
        <v>740</v>
      </c>
      <c r="K26" s="23">
        <v>121937</v>
      </c>
      <c r="M26" s="138"/>
      <c r="N26" s="204"/>
    </row>
    <row r="27" spans="1:14" x14ac:dyDescent="0.25">
      <c r="A27" s="16" t="s">
        <v>26</v>
      </c>
      <c r="B27" s="95">
        <v>0.70357133113251302</v>
      </c>
      <c r="C27" s="13">
        <v>13713</v>
      </c>
      <c r="D27" s="95">
        <v>0.78801692690109326</v>
      </c>
      <c r="E27" s="13">
        <v>17278</v>
      </c>
      <c r="F27" s="95">
        <v>0.74828171185105741</v>
      </c>
      <c r="G27" s="13">
        <v>4649</v>
      </c>
      <c r="H27" s="95">
        <v>2.8058361391694727E-3</v>
      </c>
      <c r="I27" s="95">
        <v>2.2939455876271335</v>
      </c>
      <c r="J27" s="13">
        <v>2515</v>
      </c>
      <c r="K27" s="23">
        <v>38155</v>
      </c>
      <c r="M27" s="138"/>
      <c r="N27" s="204"/>
    </row>
    <row r="28" spans="1:14" x14ac:dyDescent="0.25">
      <c r="A28" s="16" t="s">
        <v>27</v>
      </c>
      <c r="B28" s="95">
        <v>1.04002400894879</v>
      </c>
      <c r="C28" s="13">
        <v>20270</v>
      </c>
      <c r="D28" s="95">
        <v>1.0878102680900161</v>
      </c>
      <c r="E28" s="13">
        <v>23852</v>
      </c>
      <c r="F28" s="95">
        <v>1.0653314088055357</v>
      </c>
      <c r="G28" s="13">
        <v>6618</v>
      </c>
      <c r="H28" s="95">
        <v>1.970831690973591E-3</v>
      </c>
      <c r="I28" s="95">
        <v>1.6112775077459802</v>
      </c>
      <c r="J28" s="13">
        <v>1766</v>
      </c>
      <c r="K28" s="23">
        <v>52506</v>
      </c>
      <c r="M28" s="138"/>
      <c r="N28" s="204"/>
    </row>
    <row r="29" spans="1:14" x14ac:dyDescent="0.25">
      <c r="A29" s="16" t="s">
        <v>28</v>
      </c>
      <c r="B29" s="95">
        <v>0.43669003901454179</v>
      </c>
      <c r="C29" s="13">
        <v>8511</v>
      </c>
      <c r="D29" s="95">
        <v>0.59255053750464026</v>
      </c>
      <c r="E29" s="13">
        <v>12992</v>
      </c>
      <c r="F29" s="95">
        <v>0.51919272207845135</v>
      </c>
      <c r="G29" s="13">
        <v>3225</v>
      </c>
      <c r="H29" s="95">
        <v>4.0439987059204142E-3</v>
      </c>
      <c r="I29" s="95">
        <v>3.3062205088576118</v>
      </c>
      <c r="J29" s="13">
        <v>3625</v>
      </c>
      <c r="K29" s="23">
        <v>28353</v>
      </c>
      <c r="M29" s="138"/>
      <c r="N29" s="204"/>
    </row>
    <row r="30" spans="1:14" x14ac:dyDescent="0.25">
      <c r="A30" s="16" t="s">
        <v>29</v>
      </c>
      <c r="B30" s="95">
        <v>0.56661119144408367</v>
      </c>
      <c r="C30" s="13">
        <v>11043</v>
      </c>
      <c r="D30" s="95">
        <v>0.68764802101497191</v>
      </c>
      <c r="E30" s="13">
        <v>15078</v>
      </c>
      <c r="F30" s="95">
        <v>0.63069493063345716</v>
      </c>
      <c r="G30" s="13">
        <v>3918</v>
      </c>
      <c r="H30" s="95">
        <v>3.3290056260195078E-3</v>
      </c>
      <c r="I30" s="95">
        <v>2.7216691881564303</v>
      </c>
      <c r="J30" s="13">
        <v>2984</v>
      </c>
      <c r="K30" s="23">
        <v>33023</v>
      </c>
      <c r="M30" s="138"/>
      <c r="N30" s="204"/>
    </row>
    <row r="31" spans="1:14" x14ac:dyDescent="0.25">
      <c r="A31" s="16" t="s">
        <v>30</v>
      </c>
      <c r="B31" s="95">
        <v>0.26868196327722155</v>
      </c>
      <c r="C31" s="13">
        <v>5237</v>
      </c>
      <c r="D31" s="95">
        <v>0.47566368732082442</v>
      </c>
      <c r="E31" s="13">
        <v>10430</v>
      </c>
      <c r="F31" s="95">
        <v>0.37828174565423883</v>
      </c>
      <c r="G31" s="13">
        <v>2350</v>
      </c>
      <c r="H31" s="95">
        <v>5.5503135927179887E-3</v>
      </c>
      <c r="I31" s="95">
        <v>4.5377266327929746</v>
      </c>
      <c r="J31" s="13">
        <v>4975</v>
      </c>
      <c r="K31" s="23">
        <v>22992</v>
      </c>
      <c r="M31" s="138"/>
      <c r="N31" s="204"/>
    </row>
    <row r="32" spans="1:14" x14ac:dyDescent="0.25">
      <c r="A32" s="16" t="s">
        <v>31</v>
      </c>
      <c r="B32" s="95">
        <v>0.69058467246882926</v>
      </c>
      <c r="C32" s="13">
        <v>13459</v>
      </c>
      <c r="D32" s="95">
        <v>0.77276993058156462</v>
      </c>
      <c r="E32" s="13">
        <v>16944</v>
      </c>
      <c r="F32" s="95">
        <v>0.73408437563833684</v>
      </c>
      <c r="G32" s="13">
        <v>4560</v>
      </c>
      <c r="H32" s="95">
        <v>2.8601664616880701E-3</v>
      </c>
      <c r="I32" s="95">
        <v>2.3383640060358384</v>
      </c>
      <c r="J32" s="13">
        <v>2564</v>
      </c>
      <c r="K32" s="23">
        <v>37527</v>
      </c>
      <c r="M32" s="138"/>
      <c r="N32" s="204"/>
    </row>
    <row r="33" spans="1:14" x14ac:dyDescent="0.25">
      <c r="A33" s="16" t="s">
        <v>32</v>
      </c>
      <c r="B33" s="95">
        <v>0.60666248328922601</v>
      </c>
      <c r="C33" s="13">
        <v>11824</v>
      </c>
      <c r="D33" s="95">
        <v>0.70609069292703741</v>
      </c>
      <c r="E33" s="13">
        <v>15482</v>
      </c>
      <c r="F33" s="95">
        <v>0.65930690922541935</v>
      </c>
      <c r="G33" s="13">
        <v>4096</v>
      </c>
      <c r="H33" s="95">
        <v>3.1845105407298903E-3</v>
      </c>
      <c r="I33" s="95">
        <v>2.6035354672642197</v>
      </c>
      <c r="J33" s="13">
        <v>2854</v>
      </c>
      <c r="K33" s="23">
        <v>34256</v>
      </c>
      <c r="M33" s="138"/>
      <c r="N33" s="204"/>
    </row>
    <row r="34" spans="1:14" x14ac:dyDescent="0.25">
      <c r="A34" s="16" t="s">
        <v>33</v>
      </c>
      <c r="B34" s="95">
        <v>1.3981393064687746</v>
      </c>
      <c r="C34" s="13">
        <v>27250</v>
      </c>
      <c r="D34" s="95">
        <v>1.4040056253757049</v>
      </c>
      <c r="E34" s="13">
        <v>30785</v>
      </c>
      <c r="F34" s="95">
        <v>1.4012625971177477</v>
      </c>
      <c r="G34" s="13">
        <v>8705</v>
      </c>
      <c r="H34" s="95">
        <v>1.4983518130056938E-3</v>
      </c>
      <c r="I34" s="95">
        <v>1.2249958157481424</v>
      </c>
      <c r="J34" s="13">
        <v>1343</v>
      </c>
      <c r="K34" s="23">
        <v>68083</v>
      </c>
      <c r="M34" s="138"/>
      <c r="N34" s="204"/>
    </row>
    <row r="35" spans="1:14" x14ac:dyDescent="0.25">
      <c r="A35" s="16" t="s">
        <v>34</v>
      </c>
      <c r="B35" s="95">
        <v>2.7975336261697543</v>
      </c>
      <c r="C35" s="13">
        <v>54524</v>
      </c>
      <c r="D35" s="95">
        <v>2.7206875444311276</v>
      </c>
      <c r="E35" s="13">
        <v>59654</v>
      </c>
      <c r="F35" s="95">
        <v>2.7568426090068097</v>
      </c>
      <c r="G35" s="13">
        <v>17127</v>
      </c>
      <c r="H35" s="95">
        <v>7.6158562126347053E-4</v>
      </c>
      <c r="I35" s="95">
        <v>0.62264362166734721</v>
      </c>
      <c r="J35" s="13">
        <v>683</v>
      </c>
      <c r="K35" s="23">
        <v>131988</v>
      </c>
      <c r="M35" s="138"/>
      <c r="N35" s="204"/>
    </row>
    <row r="36" spans="1:14" x14ac:dyDescent="0.25">
      <c r="A36" s="16" t="s">
        <v>35</v>
      </c>
      <c r="B36" s="95">
        <v>0.69942433088696687</v>
      </c>
      <c r="C36" s="13">
        <v>13632</v>
      </c>
      <c r="D36" s="95">
        <v>0.79169388607126367</v>
      </c>
      <c r="E36" s="13">
        <v>17359</v>
      </c>
      <c r="F36" s="95">
        <v>0.74828171185105741</v>
      </c>
      <c r="G36" s="13">
        <v>4649</v>
      </c>
      <c r="H36" s="95">
        <v>2.8058361391694727E-3</v>
      </c>
      <c r="I36" s="95">
        <v>2.2939455876271335</v>
      </c>
      <c r="J36" s="13">
        <v>2515</v>
      </c>
      <c r="K36" s="23">
        <v>38155</v>
      </c>
      <c r="M36" s="138"/>
      <c r="N36" s="204"/>
    </row>
    <row r="37" spans="1:14" x14ac:dyDescent="0.25">
      <c r="A37" s="16" t="s">
        <v>36</v>
      </c>
      <c r="B37" s="95">
        <v>0.15480315390281832</v>
      </c>
      <c r="C37" s="13">
        <v>3017</v>
      </c>
      <c r="D37" s="95">
        <v>0.42282183720236582</v>
      </c>
      <c r="E37" s="13">
        <v>9271</v>
      </c>
      <c r="F37" s="95">
        <v>0.29669535269032277</v>
      </c>
      <c r="G37" s="13">
        <v>1843</v>
      </c>
      <c r="H37" s="95">
        <v>7.0766400113226238E-3</v>
      </c>
      <c r="I37" s="95">
        <v>5.78559342884658</v>
      </c>
      <c r="J37" s="13">
        <v>6343</v>
      </c>
      <c r="K37" s="23">
        <v>20474</v>
      </c>
      <c r="M37" s="138"/>
      <c r="N37" s="204"/>
    </row>
    <row r="38" spans="1:14" x14ac:dyDescent="0.25">
      <c r="A38" s="16" t="s">
        <v>37</v>
      </c>
      <c r="B38" s="95">
        <v>0.94578888494802615</v>
      </c>
      <c r="C38" s="13">
        <v>18433</v>
      </c>
      <c r="D38" s="95">
        <v>1.0238539713625459</v>
      </c>
      <c r="E38" s="13">
        <v>22449</v>
      </c>
      <c r="F38" s="95">
        <v>0.987101188857892</v>
      </c>
      <c r="G38" s="13">
        <v>6132</v>
      </c>
      <c r="H38" s="95">
        <v>2.1270259922576253E-3</v>
      </c>
      <c r="I38" s="95">
        <v>1.7389760654917903</v>
      </c>
      <c r="J38" s="13">
        <v>1906</v>
      </c>
      <c r="K38" s="23">
        <v>48920</v>
      </c>
      <c r="M38" s="138"/>
      <c r="N38" s="204"/>
    </row>
    <row r="39" spans="1:14" x14ac:dyDescent="0.25">
      <c r="A39" s="16" t="s">
        <v>38</v>
      </c>
      <c r="B39" s="95">
        <v>0.28652497749161049</v>
      </c>
      <c r="C39" s="13">
        <v>5584</v>
      </c>
      <c r="D39" s="95">
        <v>0.48508931002830202</v>
      </c>
      <c r="E39" s="13">
        <v>10636</v>
      </c>
      <c r="F39" s="95">
        <v>0.3916340023304879</v>
      </c>
      <c r="G39" s="13">
        <v>2433</v>
      </c>
      <c r="H39" s="95">
        <v>5.3610679247306061E-3</v>
      </c>
      <c r="I39" s="95">
        <v>4.3830065267265867</v>
      </c>
      <c r="J39" s="13">
        <v>4805</v>
      </c>
      <c r="K39" s="23">
        <v>23458</v>
      </c>
      <c r="M39" s="138"/>
      <c r="N39" s="204"/>
    </row>
    <row r="40" spans="1:14" x14ac:dyDescent="0.25">
      <c r="A40" s="16" t="s">
        <v>39</v>
      </c>
      <c r="B40" s="95">
        <v>0.65549886775980137</v>
      </c>
      <c r="C40" s="13">
        <v>12776</v>
      </c>
      <c r="D40" s="95">
        <v>0.75494528555431806</v>
      </c>
      <c r="E40" s="13">
        <v>16553</v>
      </c>
      <c r="F40" s="95">
        <v>0.70815250643346983</v>
      </c>
      <c r="G40" s="13">
        <v>4399</v>
      </c>
      <c r="H40" s="95">
        <v>2.9648956356736244E-3</v>
      </c>
      <c r="I40" s="95">
        <v>2.4239866207018212</v>
      </c>
      <c r="J40" s="13">
        <v>2657</v>
      </c>
      <c r="K40" s="23">
        <v>36385</v>
      </c>
      <c r="M40" s="138"/>
      <c r="N40" s="204"/>
    </row>
    <row r="41" spans="1:14" x14ac:dyDescent="0.25">
      <c r="A41" s="16" t="s">
        <v>40</v>
      </c>
      <c r="B41" s="95">
        <v>0.11475186205767605</v>
      </c>
      <c r="C41" s="13">
        <v>2237</v>
      </c>
      <c r="D41" s="95">
        <v>0.40929023597824898</v>
      </c>
      <c r="E41" s="13">
        <v>8974</v>
      </c>
      <c r="F41" s="95">
        <v>0.27069104809661532</v>
      </c>
      <c r="G41" s="13">
        <v>1682</v>
      </c>
      <c r="H41" s="95">
        <v>7.7561467462964398E-3</v>
      </c>
      <c r="I41" s="95">
        <v>6.3411324550555355</v>
      </c>
      <c r="J41" s="13">
        <v>6952</v>
      </c>
      <c r="K41" s="23">
        <v>19845</v>
      </c>
      <c r="M41" s="138"/>
      <c r="N41" s="204"/>
    </row>
    <row r="42" spans="1:14" x14ac:dyDescent="0.25">
      <c r="A42" s="16" t="s">
        <v>41</v>
      </c>
      <c r="B42" s="95">
        <v>8.910593948653589E-2</v>
      </c>
      <c r="C42" s="13">
        <v>1737</v>
      </c>
      <c r="D42" s="95">
        <v>0.4026545599435879</v>
      </c>
      <c r="E42" s="13">
        <v>8829</v>
      </c>
      <c r="F42" s="95">
        <v>0.25511743949592697</v>
      </c>
      <c r="G42" s="13">
        <v>1585</v>
      </c>
      <c r="H42" s="95">
        <v>8.2297753271335684E-3</v>
      </c>
      <c r="I42" s="95">
        <v>6.7283532831068236</v>
      </c>
      <c r="J42" s="13">
        <v>7376</v>
      </c>
      <c r="K42" s="23">
        <v>19527</v>
      </c>
      <c r="M42" s="138"/>
      <c r="N42" s="204"/>
    </row>
    <row r="43" spans="1:14" x14ac:dyDescent="0.25">
      <c r="A43" s="16" t="s">
        <v>42</v>
      </c>
      <c r="B43" s="95">
        <v>0.36706408752353148</v>
      </c>
      <c r="C43" s="13">
        <v>7154</v>
      </c>
      <c r="D43" s="95">
        <v>0.53462007760604013</v>
      </c>
      <c r="E43" s="13">
        <v>11722</v>
      </c>
      <c r="F43" s="95">
        <v>0.45576346658386496</v>
      </c>
      <c r="G43" s="13">
        <v>2831</v>
      </c>
      <c r="H43" s="95">
        <v>4.6068088635002535E-3</v>
      </c>
      <c r="I43" s="95">
        <v>3.7663528236527863</v>
      </c>
      <c r="J43" s="13">
        <v>4129</v>
      </c>
      <c r="K43" s="23">
        <v>25836</v>
      </c>
      <c r="M43" s="138"/>
      <c r="N43" s="204"/>
    </row>
    <row r="44" spans="1:14" x14ac:dyDescent="0.25">
      <c r="A44" s="16" t="s">
        <v>43</v>
      </c>
      <c r="B44" s="95">
        <v>2.6850189616129647</v>
      </c>
      <c r="C44" s="13">
        <v>52331</v>
      </c>
      <c r="D44" s="95">
        <v>2.6101175644007255</v>
      </c>
      <c r="E44" s="13">
        <v>57230</v>
      </c>
      <c r="F44" s="95">
        <v>2.6453645455814172</v>
      </c>
      <c r="G44" s="13">
        <v>16434</v>
      </c>
      <c r="H44" s="95">
        <v>7.9368228897972154E-4</v>
      </c>
      <c r="I44" s="95">
        <v>0.64888464417660252</v>
      </c>
      <c r="J44" s="13">
        <v>711</v>
      </c>
      <c r="K44" s="23">
        <v>126706</v>
      </c>
      <c r="M44" s="138"/>
      <c r="N44" s="204"/>
    </row>
    <row r="45" spans="1:14" x14ac:dyDescent="0.25">
      <c r="A45" s="16" t="s">
        <v>44</v>
      </c>
      <c r="B45" s="95">
        <v>0.37743158813739669</v>
      </c>
      <c r="C45" s="13">
        <v>7356</v>
      </c>
      <c r="D45" s="95">
        <v>0.53549071201109366</v>
      </c>
      <c r="E45" s="13">
        <v>11741</v>
      </c>
      <c r="F45" s="95">
        <v>0.46109954022844191</v>
      </c>
      <c r="G45" s="13">
        <v>2865</v>
      </c>
      <c r="H45" s="95">
        <v>4.5533193698205996E-3</v>
      </c>
      <c r="I45" s="95">
        <v>3.722621835125719</v>
      </c>
      <c r="J45" s="13">
        <v>4081</v>
      </c>
      <c r="K45" s="23">
        <v>26043</v>
      </c>
      <c r="M45" s="138"/>
      <c r="N45" s="204"/>
    </row>
    <row r="46" spans="1:14" x14ac:dyDescent="0.25">
      <c r="A46" s="16" t="s">
        <v>45</v>
      </c>
      <c r="B46" s="95">
        <v>1.4350803481297576</v>
      </c>
      <c r="C46" s="13">
        <v>27970</v>
      </c>
      <c r="D46" s="95">
        <v>1.4490873581162691</v>
      </c>
      <c r="E46" s="13">
        <v>31773</v>
      </c>
      <c r="F46" s="95">
        <v>1.4425024784975549</v>
      </c>
      <c r="G46" s="13">
        <v>8961</v>
      </c>
      <c r="H46" s="95">
        <v>1.4555193292966932E-3</v>
      </c>
      <c r="I46" s="95">
        <v>1.1899775958172891</v>
      </c>
      <c r="J46" s="13">
        <v>1305</v>
      </c>
      <c r="K46" s="23">
        <v>70009</v>
      </c>
      <c r="M46" s="138"/>
      <c r="N46" s="204"/>
    </row>
    <row r="47" spans="1:14" x14ac:dyDescent="0.25">
      <c r="A47" s="16" t="s">
        <v>46</v>
      </c>
      <c r="B47" s="95">
        <v>0.62084958939240997</v>
      </c>
      <c r="C47" s="13">
        <v>12100</v>
      </c>
      <c r="D47" s="95">
        <v>0.71640016498445525</v>
      </c>
      <c r="E47" s="13">
        <v>15708</v>
      </c>
      <c r="F47" s="95">
        <v>0.67142776429138151</v>
      </c>
      <c r="G47" s="13">
        <v>4171</v>
      </c>
      <c r="H47" s="95">
        <v>3.1270521279589728E-3</v>
      </c>
      <c r="I47" s="95">
        <v>2.5565596404837869</v>
      </c>
      <c r="J47" s="13">
        <v>2803</v>
      </c>
      <c r="K47" s="23">
        <v>34782</v>
      </c>
      <c r="M47" s="138"/>
      <c r="N47" s="204"/>
    </row>
    <row r="48" spans="1:14" x14ac:dyDescent="0.25">
      <c r="A48" s="16" t="s">
        <v>47</v>
      </c>
      <c r="B48" s="95">
        <v>1.1536845551523749</v>
      </c>
      <c r="C48" s="13">
        <v>22485</v>
      </c>
      <c r="D48" s="95">
        <v>1.2066070954746067</v>
      </c>
      <c r="E48" s="13">
        <v>26456</v>
      </c>
      <c r="F48" s="95">
        <v>1.181686788412849</v>
      </c>
      <c r="G48" s="13">
        <v>7341</v>
      </c>
      <c r="H48" s="95">
        <v>1.7767669947763051E-3</v>
      </c>
      <c r="I48" s="95">
        <v>1.4526175463386346</v>
      </c>
      <c r="J48" s="13">
        <v>1593</v>
      </c>
      <c r="K48" s="23">
        <v>57875</v>
      </c>
      <c r="M48" s="138"/>
      <c r="N48" s="204"/>
    </row>
    <row r="49" spans="1:14" x14ac:dyDescent="0.25">
      <c r="A49" s="16" t="s">
        <v>48</v>
      </c>
      <c r="B49" s="95">
        <v>0.50855318800643878</v>
      </c>
      <c r="C49" s="13">
        <v>9912</v>
      </c>
      <c r="D49" s="95">
        <v>0.63168571215656366</v>
      </c>
      <c r="E49" s="13">
        <v>13850</v>
      </c>
      <c r="F49" s="95">
        <v>0.57373656987528077</v>
      </c>
      <c r="G49" s="13">
        <v>3564</v>
      </c>
      <c r="H49" s="95">
        <v>3.6595184073775892E-3</v>
      </c>
      <c r="I49" s="95">
        <v>2.9918839472674752</v>
      </c>
      <c r="J49" s="13">
        <v>3280</v>
      </c>
      <c r="K49" s="23">
        <v>30606</v>
      </c>
      <c r="M49" s="138"/>
      <c r="N49" s="204"/>
    </row>
    <row r="50" spans="1:14" x14ac:dyDescent="0.25">
      <c r="A50" s="16" t="s">
        <v>49</v>
      </c>
      <c r="B50" s="95">
        <v>1.2809865495320985</v>
      </c>
      <c r="C50" s="13">
        <v>24966</v>
      </c>
      <c r="D50" s="95">
        <v>1.2786059963371204</v>
      </c>
      <c r="E50" s="13">
        <v>28035</v>
      </c>
      <c r="F50" s="95">
        <v>1.2797160146435382</v>
      </c>
      <c r="G50" s="13">
        <v>7950</v>
      </c>
      <c r="H50" s="95">
        <v>1.6406621712523174E-3</v>
      </c>
      <c r="I50" s="95">
        <v>1.3413433863764503</v>
      </c>
      <c r="J50" s="13">
        <v>1471</v>
      </c>
      <c r="K50" s="23">
        <v>62422</v>
      </c>
      <c r="M50" s="138"/>
      <c r="N50" s="204"/>
    </row>
    <row r="51" spans="1:14" ht="15.75" thickBot="1" x14ac:dyDescent="0.3">
      <c r="A51" s="26" t="s">
        <v>50</v>
      </c>
      <c r="B51" s="95">
        <v>1.5268054456661118</v>
      </c>
      <c r="C51" s="13">
        <v>29757</v>
      </c>
      <c r="D51" s="95">
        <v>1.5176971555662377</v>
      </c>
      <c r="E51" s="13">
        <v>33277</v>
      </c>
      <c r="F51" s="95">
        <v>1.5219641000554855</v>
      </c>
      <c r="G51" s="13">
        <v>9455</v>
      </c>
      <c r="H51" s="95">
        <v>1.3795196512574322E-3</v>
      </c>
      <c r="I51" s="95">
        <v>1.1278431312755179</v>
      </c>
      <c r="J51" s="13">
        <v>1236</v>
      </c>
      <c r="K51" s="23">
        <v>73725</v>
      </c>
      <c r="M51" s="138"/>
      <c r="N51" s="204"/>
    </row>
    <row r="52" spans="1:14" ht="16.5" thickTop="1" thickBot="1" x14ac:dyDescent="0.3">
      <c r="A52" s="18" t="s">
        <v>51</v>
      </c>
      <c r="B52" s="95">
        <v>100</v>
      </c>
      <c r="C52" s="13">
        <v>1948998</v>
      </c>
      <c r="D52" s="95">
        <v>99.999999999999986</v>
      </c>
      <c r="E52" s="13">
        <v>2192624</v>
      </c>
      <c r="F52" s="95">
        <v>100.00000000000001</v>
      </c>
      <c r="G52" s="13">
        <v>621241</v>
      </c>
      <c r="H52" s="95">
        <v>0.12231485150752164</v>
      </c>
      <c r="I52" s="95">
        <v>100.00000000000001</v>
      </c>
      <c r="J52" s="13">
        <v>109636</v>
      </c>
      <c r="K52" s="13">
        <v>4872499</v>
      </c>
      <c r="M52" s="204"/>
      <c r="N52" s="204"/>
    </row>
    <row r="53" spans="1:14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4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4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4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53"/>
  <sheetViews>
    <sheetView workbookViewId="0">
      <selection activeCell="H14" sqref="H14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10" ht="16.5" thickTop="1" x14ac:dyDescent="0.25">
      <c r="A1" s="290" t="s">
        <v>0</v>
      </c>
      <c r="B1" s="291"/>
      <c r="C1" s="291"/>
      <c r="D1" s="291"/>
      <c r="E1" s="291"/>
      <c r="F1" s="292"/>
    </row>
    <row r="2" spans="1:10" x14ac:dyDescent="0.25">
      <c r="A2" s="293" t="s">
        <v>53</v>
      </c>
      <c r="B2" s="294"/>
      <c r="C2" s="294"/>
      <c r="D2" s="294"/>
      <c r="E2" s="294"/>
      <c r="F2" s="295"/>
    </row>
    <row r="3" spans="1:10" x14ac:dyDescent="0.25">
      <c r="A3" s="293" t="s">
        <v>2</v>
      </c>
      <c r="B3" s="294"/>
      <c r="C3" s="294"/>
      <c r="D3" s="294"/>
      <c r="E3" s="294"/>
      <c r="F3" s="295"/>
    </row>
    <row r="4" spans="1:10" ht="43.5" customHeight="1" x14ac:dyDescent="0.25">
      <c r="A4" s="330" t="s">
        <v>268</v>
      </c>
      <c r="B4" s="331"/>
      <c r="C4" s="331"/>
      <c r="D4" s="331"/>
      <c r="E4" s="331"/>
      <c r="F4" s="332"/>
    </row>
    <row r="5" spans="1:10" ht="15.75" thickBot="1" x14ac:dyDescent="0.3">
      <c r="A5" s="328"/>
      <c r="B5" s="329"/>
      <c r="C5" s="329"/>
      <c r="D5" s="329"/>
      <c r="E5" s="329"/>
      <c r="F5" s="3"/>
    </row>
    <row r="6" spans="1:10" ht="16.5" thickTop="1" thickBot="1" x14ac:dyDescent="0.3"/>
    <row r="7" spans="1:10" ht="15.75" hidden="1" thickBot="1" x14ac:dyDescent="0.3">
      <c r="A7" s="2"/>
      <c r="B7" s="2"/>
      <c r="C7" s="2"/>
      <c r="D7" s="2"/>
      <c r="E7" s="2"/>
      <c r="F7" s="2"/>
    </row>
    <row r="8" spans="1:10" ht="16.5" thickTop="1" thickBot="1" x14ac:dyDescent="0.3">
      <c r="A8" s="240"/>
      <c r="B8" s="158" t="s">
        <v>168</v>
      </c>
      <c r="C8" s="166"/>
      <c r="D8" s="158"/>
      <c r="E8" s="158"/>
      <c r="F8" s="167"/>
    </row>
    <row r="9" spans="1:10" ht="15.75" thickTop="1" x14ac:dyDescent="0.25">
      <c r="A9" s="172"/>
      <c r="B9" s="92" t="s">
        <v>7</v>
      </c>
      <c r="C9" s="99" t="s">
        <v>7</v>
      </c>
      <c r="D9" s="322" t="s">
        <v>126</v>
      </c>
      <c r="E9" s="323"/>
      <c r="F9" s="324"/>
    </row>
    <row r="10" spans="1:10" x14ac:dyDescent="0.25">
      <c r="A10" s="241" t="s">
        <v>94</v>
      </c>
      <c r="B10" s="6" t="s">
        <v>103</v>
      </c>
      <c r="C10" s="101" t="s">
        <v>127</v>
      </c>
      <c r="D10" s="325"/>
      <c r="E10" s="326"/>
      <c r="F10" s="327"/>
    </row>
    <row r="11" spans="1:10" x14ac:dyDescent="0.25">
      <c r="A11" s="241"/>
      <c r="B11" s="239" t="s">
        <v>269</v>
      </c>
      <c r="C11" s="7" t="s">
        <v>265</v>
      </c>
      <c r="D11" s="37" t="s">
        <v>3</v>
      </c>
      <c r="E11" s="92" t="s">
        <v>4</v>
      </c>
      <c r="F11" s="100"/>
    </row>
    <row r="12" spans="1:10" ht="15.75" thickBot="1" x14ac:dyDescent="0.3">
      <c r="A12" s="242"/>
      <c r="B12" s="80" t="s">
        <v>116</v>
      </c>
      <c r="C12" s="41" t="s">
        <v>117</v>
      </c>
      <c r="D12" s="43">
        <v>0.4</v>
      </c>
      <c r="E12" s="42">
        <v>0.6</v>
      </c>
      <c r="F12" s="81" t="s">
        <v>11</v>
      </c>
    </row>
    <row r="13" spans="1:10" ht="15.75" thickTop="1" x14ac:dyDescent="0.25">
      <c r="A13" s="45" t="s">
        <v>54</v>
      </c>
      <c r="B13" s="47">
        <v>0</v>
      </c>
      <c r="C13" s="47">
        <v>1.7041094002296624</v>
      </c>
      <c r="D13" s="102">
        <v>0</v>
      </c>
      <c r="E13" s="102">
        <v>0</v>
      </c>
      <c r="F13" s="103">
        <v>0</v>
      </c>
      <c r="I13" s="138"/>
      <c r="J13" s="204"/>
    </row>
    <row r="14" spans="1:10" x14ac:dyDescent="0.25">
      <c r="A14" s="50" t="s">
        <v>55</v>
      </c>
      <c r="B14" s="47">
        <v>0</v>
      </c>
      <c r="C14" s="47">
        <v>0.45472780958815978</v>
      </c>
      <c r="D14" s="102">
        <v>0</v>
      </c>
      <c r="E14" s="102">
        <v>0</v>
      </c>
      <c r="F14" s="103">
        <v>0</v>
      </c>
      <c r="I14" s="138"/>
      <c r="J14" s="204"/>
    </row>
    <row r="15" spans="1:10" x14ac:dyDescent="0.25">
      <c r="A15" s="50" t="s">
        <v>56</v>
      </c>
      <c r="B15" s="47">
        <v>0</v>
      </c>
      <c r="C15" s="47">
        <v>0.44847863258953635</v>
      </c>
      <c r="D15" s="102">
        <v>0</v>
      </c>
      <c r="E15" s="102">
        <v>0</v>
      </c>
      <c r="F15" s="103">
        <v>0</v>
      </c>
      <c r="I15" s="138"/>
      <c r="J15" s="204"/>
    </row>
    <row r="16" spans="1:10" x14ac:dyDescent="0.25">
      <c r="A16" s="50" t="s">
        <v>57</v>
      </c>
      <c r="B16" s="47">
        <v>0</v>
      </c>
      <c r="C16" s="47">
        <v>1.8760796152332397</v>
      </c>
      <c r="D16" s="102">
        <v>0</v>
      </c>
      <c r="E16" s="102">
        <v>0</v>
      </c>
      <c r="F16" s="103">
        <v>0</v>
      </c>
      <c r="I16" s="138"/>
      <c r="J16" s="204"/>
    </row>
    <row r="17" spans="1:10" x14ac:dyDescent="0.25">
      <c r="A17" s="50" t="s">
        <v>58</v>
      </c>
      <c r="B17" s="47">
        <v>0</v>
      </c>
      <c r="C17" s="47">
        <v>35.764155806169384</v>
      </c>
      <c r="D17" s="102">
        <v>0</v>
      </c>
      <c r="E17" s="102">
        <v>0</v>
      </c>
      <c r="F17" s="103">
        <v>0</v>
      </c>
      <c r="I17" s="138"/>
      <c r="J17" s="204"/>
    </row>
    <row r="18" spans="1:10" x14ac:dyDescent="0.25">
      <c r="A18" s="50" t="s">
        <v>59</v>
      </c>
      <c r="B18" s="47">
        <v>0</v>
      </c>
      <c r="C18" s="47">
        <v>0.65864226693261252</v>
      </c>
      <c r="D18" s="102">
        <v>0</v>
      </c>
      <c r="E18" s="102">
        <v>0</v>
      </c>
      <c r="F18" s="103">
        <v>0</v>
      </c>
      <c r="I18" s="138"/>
      <c r="J18" s="204"/>
    </row>
    <row r="19" spans="1:10" x14ac:dyDescent="0.25">
      <c r="A19" s="50" t="s">
        <v>60</v>
      </c>
      <c r="B19" s="47">
        <v>0</v>
      </c>
      <c r="C19" s="47">
        <v>19.295609634861531</v>
      </c>
      <c r="D19" s="102">
        <v>0</v>
      </c>
      <c r="E19" s="102">
        <v>0</v>
      </c>
      <c r="F19" s="103">
        <v>0</v>
      </c>
      <c r="I19" s="138"/>
      <c r="J19" s="204"/>
    </row>
    <row r="20" spans="1:10" x14ac:dyDescent="0.25">
      <c r="A20" s="50" t="s">
        <v>61</v>
      </c>
      <c r="B20" s="47">
        <v>0</v>
      </c>
      <c r="C20" s="47">
        <v>1.9529390133661177</v>
      </c>
      <c r="D20" s="102">
        <v>0</v>
      </c>
      <c r="E20" s="102">
        <v>0</v>
      </c>
      <c r="F20" s="103">
        <v>0</v>
      </c>
      <c r="I20" s="138"/>
      <c r="J20" s="204"/>
    </row>
    <row r="21" spans="1:10" x14ac:dyDescent="0.25">
      <c r="A21" s="50" t="s">
        <v>62</v>
      </c>
      <c r="B21" s="47">
        <v>0</v>
      </c>
      <c r="C21" s="47">
        <v>0.65107016567281328</v>
      </c>
      <c r="D21" s="102">
        <v>0</v>
      </c>
      <c r="E21" s="102">
        <v>0</v>
      </c>
      <c r="F21" s="103">
        <v>0</v>
      </c>
      <c r="I21" s="138"/>
      <c r="J21" s="204"/>
    </row>
    <row r="22" spans="1:10" x14ac:dyDescent="0.25">
      <c r="A22" s="50" t="s">
        <v>63</v>
      </c>
      <c r="B22" s="47">
        <v>0</v>
      </c>
      <c r="C22" s="47">
        <v>0.44210776610270097</v>
      </c>
      <c r="D22" s="102">
        <v>0</v>
      </c>
      <c r="E22" s="102">
        <v>0</v>
      </c>
      <c r="F22" s="103">
        <v>0</v>
      </c>
      <c r="I22" s="138"/>
      <c r="J22" s="204"/>
    </row>
    <row r="23" spans="1:10" x14ac:dyDescent="0.25">
      <c r="A23" s="50" t="s">
        <v>64</v>
      </c>
      <c r="B23" s="47">
        <v>0</v>
      </c>
      <c r="C23" s="47">
        <v>0.46634748530075759</v>
      </c>
      <c r="D23" s="102">
        <v>0</v>
      </c>
      <c r="E23" s="102">
        <v>0</v>
      </c>
      <c r="F23" s="103">
        <v>0</v>
      </c>
      <c r="I23" s="138"/>
      <c r="J23" s="204"/>
    </row>
    <row r="24" spans="1:10" x14ac:dyDescent="0.25">
      <c r="A24" s="50" t="s">
        <v>65</v>
      </c>
      <c r="B24" s="47">
        <v>0</v>
      </c>
      <c r="C24" s="47">
        <v>8.4802535820511906</v>
      </c>
      <c r="D24" s="102">
        <v>0</v>
      </c>
      <c r="E24" s="102">
        <v>0</v>
      </c>
      <c r="F24" s="103">
        <v>0</v>
      </c>
      <c r="I24" s="138"/>
      <c r="J24" s="204"/>
    </row>
    <row r="25" spans="1:10" x14ac:dyDescent="0.25">
      <c r="A25" s="50" t="s">
        <v>66</v>
      </c>
      <c r="B25" s="47">
        <v>0</v>
      </c>
      <c r="C25" s="47">
        <v>1.4618460917423048</v>
      </c>
      <c r="D25" s="102">
        <v>0</v>
      </c>
      <c r="E25" s="102">
        <v>0</v>
      </c>
      <c r="F25" s="103">
        <v>0</v>
      </c>
      <c r="I25" s="138"/>
      <c r="J25" s="204"/>
    </row>
    <row r="26" spans="1:10" x14ac:dyDescent="0.25">
      <c r="A26" s="50" t="s">
        <v>67</v>
      </c>
      <c r="B26" s="47">
        <v>0</v>
      </c>
      <c r="C26" s="47">
        <v>2.5025733902412957</v>
      </c>
      <c r="D26" s="102">
        <v>0</v>
      </c>
      <c r="E26" s="102">
        <v>0</v>
      </c>
      <c r="F26" s="103">
        <v>0</v>
      </c>
      <c r="I26" s="138"/>
      <c r="J26" s="204"/>
    </row>
    <row r="27" spans="1:10" x14ac:dyDescent="0.25">
      <c r="A27" s="50" t="s">
        <v>68</v>
      </c>
      <c r="B27" s="47">
        <v>0</v>
      </c>
      <c r="C27" s="47">
        <v>0.78305619653472736</v>
      </c>
      <c r="D27" s="102">
        <v>0</v>
      </c>
      <c r="E27" s="102">
        <v>0</v>
      </c>
      <c r="F27" s="103">
        <v>0</v>
      </c>
      <c r="I27" s="138"/>
      <c r="J27" s="204"/>
    </row>
    <row r="28" spans="1:10" x14ac:dyDescent="0.25">
      <c r="A28" s="50" t="s">
        <v>69</v>
      </c>
      <c r="B28" s="47">
        <v>0</v>
      </c>
      <c r="C28" s="47">
        <v>1.0776067302796057</v>
      </c>
      <c r="D28" s="102">
        <v>0</v>
      </c>
      <c r="E28" s="102">
        <v>0</v>
      </c>
      <c r="F28" s="103">
        <v>0</v>
      </c>
      <c r="I28" s="138"/>
      <c r="J28" s="204"/>
    </row>
    <row r="29" spans="1:10" x14ac:dyDescent="0.25">
      <c r="A29" s="50" t="s">
        <v>70</v>
      </c>
      <c r="B29" s="47">
        <v>0</v>
      </c>
      <c r="C29" s="47">
        <v>0.58190931896112941</v>
      </c>
      <c r="D29" s="102">
        <v>0</v>
      </c>
      <c r="E29" s="102">
        <v>0</v>
      </c>
      <c r="F29" s="103">
        <v>0</v>
      </c>
      <c r="I29" s="138"/>
      <c r="J29" s="204"/>
    </row>
    <row r="30" spans="1:10" x14ac:dyDescent="0.25">
      <c r="A30" s="50" t="s">
        <v>71</v>
      </c>
      <c r="B30" s="47">
        <v>0</v>
      </c>
      <c r="C30" s="47">
        <v>0.67773682594737128</v>
      </c>
      <c r="D30" s="102">
        <v>0</v>
      </c>
      <c r="E30" s="102">
        <v>0</v>
      </c>
      <c r="F30" s="103">
        <v>0</v>
      </c>
      <c r="I30" s="138"/>
      <c r="J30" s="204"/>
    </row>
    <row r="31" spans="1:10" x14ac:dyDescent="0.25">
      <c r="A31" s="50" t="s">
        <v>72</v>
      </c>
      <c r="B31" s="47">
        <v>0</v>
      </c>
      <c r="C31" s="47">
        <v>0.47185403904307593</v>
      </c>
      <c r="D31" s="102">
        <v>0</v>
      </c>
      <c r="E31" s="102">
        <v>0</v>
      </c>
      <c r="F31" s="103">
        <v>0</v>
      </c>
      <c r="I31" s="138"/>
      <c r="J31" s="204"/>
    </row>
    <row r="32" spans="1:10" x14ac:dyDescent="0.25">
      <c r="A32" s="50" t="s">
        <v>73</v>
      </c>
      <c r="B32" s="47">
        <v>0</v>
      </c>
      <c r="C32" s="47">
        <v>0.77018922444810278</v>
      </c>
      <c r="D32" s="102">
        <v>0</v>
      </c>
      <c r="E32" s="102">
        <v>0</v>
      </c>
      <c r="F32" s="103">
        <v>0</v>
      </c>
      <c r="I32" s="138"/>
      <c r="J32" s="204"/>
    </row>
    <row r="33" spans="1:10" x14ac:dyDescent="0.25">
      <c r="A33" s="50" t="s">
        <v>74</v>
      </c>
      <c r="B33" s="47">
        <v>0</v>
      </c>
      <c r="C33" s="47">
        <v>0.70304698668672394</v>
      </c>
      <c r="D33" s="102">
        <v>0</v>
      </c>
      <c r="E33" s="102">
        <v>0</v>
      </c>
      <c r="F33" s="103">
        <v>0</v>
      </c>
      <c r="I33" s="138"/>
      <c r="J33" s="204"/>
    </row>
    <row r="34" spans="1:10" x14ac:dyDescent="0.25">
      <c r="A34" s="50" t="s">
        <v>75</v>
      </c>
      <c r="B34" s="47">
        <v>0</v>
      </c>
      <c r="C34" s="47">
        <v>1.3972797122554248</v>
      </c>
      <c r="D34" s="102">
        <v>0</v>
      </c>
      <c r="E34" s="102">
        <v>0</v>
      </c>
      <c r="F34" s="103">
        <v>0</v>
      </c>
      <c r="I34" s="138"/>
      <c r="J34" s="204"/>
    </row>
    <row r="35" spans="1:10" x14ac:dyDescent="0.25">
      <c r="A35" s="50" t="s">
        <v>76</v>
      </c>
      <c r="B35" s="47">
        <v>0</v>
      </c>
      <c r="C35" s="47">
        <v>2.7088307251963024</v>
      </c>
      <c r="D35" s="102">
        <v>0</v>
      </c>
      <c r="E35" s="102">
        <v>0</v>
      </c>
      <c r="F35" s="103">
        <v>0</v>
      </c>
      <c r="I35" s="138"/>
      <c r="J35" s="204"/>
    </row>
    <row r="36" spans="1:10" x14ac:dyDescent="0.25">
      <c r="A36" s="50" t="s">
        <v>77</v>
      </c>
      <c r="B36" s="47">
        <v>0</v>
      </c>
      <c r="C36" s="47">
        <v>0.7830517281835816</v>
      </c>
      <c r="D36" s="102">
        <v>0</v>
      </c>
      <c r="E36" s="102">
        <v>0</v>
      </c>
      <c r="F36" s="103">
        <v>0</v>
      </c>
      <c r="I36" s="138"/>
      <c r="J36" s="204"/>
    </row>
    <row r="37" spans="1:10" x14ac:dyDescent="0.25">
      <c r="A37" s="50" t="s">
        <v>78</v>
      </c>
      <c r="B37" s="47">
        <v>0</v>
      </c>
      <c r="C37" s="47">
        <v>0.42019380279585516</v>
      </c>
      <c r="D37" s="102">
        <v>0</v>
      </c>
      <c r="E37" s="102">
        <v>0</v>
      </c>
      <c r="F37" s="103">
        <v>0</v>
      </c>
      <c r="I37" s="138"/>
      <c r="J37" s="204"/>
    </row>
    <row r="38" spans="1:10" x14ac:dyDescent="0.25">
      <c r="A38" s="50" t="s">
        <v>79</v>
      </c>
      <c r="B38" s="47">
        <v>0</v>
      </c>
      <c r="C38" s="47">
        <v>1.0040333659313609</v>
      </c>
      <c r="D38" s="102">
        <v>0</v>
      </c>
      <c r="E38" s="102">
        <v>0</v>
      </c>
      <c r="F38" s="103">
        <v>0</v>
      </c>
      <c r="I38" s="138"/>
      <c r="J38" s="204"/>
    </row>
    <row r="39" spans="1:10" x14ac:dyDescent="0.25">
      <c r="A39" s="50" t="s">
        <v>80</v>
      </c>
      <c r="B39" s="47">
        <v>0</v>
      </c>
      <c r="C39" s="47">
        <v>0.48144959344694571</v>
      </c>
      <c r="D39" s="102">
        <v>0</v>
      </c>
      <c r="E39" s="102">
        <v>0</v>
      </c>
      <c r="F39" s="103">
        <v>0</v>
      </c>
      <c r="I39" s="138"/>
      <c r="J39" s="204"/>
    </row>
    <row r="40" spans="1:10" x14ac:dyDescent="0.25">
      <c r="A40" s="50" t="s">
        <v>81</v>
      </c>
      <c r="B40" s="47">
        <v>0</v>
      </c>
      <c r="C40" s="47">
        <v>0.74675330733278589</v>
      </c>
      <c r="D40" s="102">
        <v>0</v>
      </c>
      <c r="E40" s="102">
        <v>0</v>
      </c>
      <c r="F40" s="103">
        <v>0</v>
      </c>
      <c r="I40" s="138"/>
      <c r="J40" s="204"/>
    </row>
    <row r="41" spans="1:10" x14ac:dyDescent="0.25">
      <c r="A41" s="50" t="s">
        <v>82</v>
      </c>
      <c r="B41" s="47">
        <v>0</v>
      </c>
      <c r="C41" s="47">
        <v>0.40727676012022362</v>
      </c>
      <c r="D41" s="102">
        <v>0</v>
      </c>
      <c r="E41" s="102">
        <v>0</v>
      </c>
      <c r="F41" s="103">
        <v>0</v>
      </c>
      <c r="I41" s="138"/>
      <c r="J41" s="204"/>
    </row>
    <row r="42" spans="1:10" x14ac:dyDescent="0.25">
      <c r="A42" s="50" t="s">
        <v>83</v>
      </c>
      <c r="B42" s="47">
        <v>0</v>
      </c>
      <c r="C42" s="47">
        <v>0.40076077662187948</v>
      </c>
      <c r="D42" s="102">
        <v>0</v>
      </c>
      <c r="E42" s="102">
        <v>0</v>
      </c>
      <c r="F42" s="103">
        <v>0</v>
      </c>
      <c r="I42" s="138"/>
      <c r="J42" s="204"/>
    </row>
    <row r="43" spans="1:10" x14ac:dyDescent="0.25">
      <c r="A43" s="50" t="s">
        <v>84</v>
      </c>
      <c r="B43" s="47">
        <v>0</v>
      </c>
      <c r="C43" s="47">
        <v>0.53025555555902626</v>
      </c>
      <c r="D43" s="102">
        <v>0</v>
      </c>
      <c r="E43" s="102">
        <v>0</v>
      </c>
      <c r="F43" s="103">
        <v>0</v>
      </c>
      <c r="I43" s="138"/>
      <c r="J43" s="204"/>
    </row>
    <row r="44" spans="1:10" x14ac:dyDescent="0.25">
      <c r="A44" s="50" t="s">
        <v>85</v>
      </c>
      <c r="B44" s="47">
        <v>0</v>
      </c>
      <c r="C44" s="47">
        <v>2.6004444788319101</v>
      </c>
      <c r="D44" s="102">
        <v>0</v>
      </c>
      <c r="E44" s="102">
        <v>0</v>
      </c>
      <c r="F44" s="103">
        <v>0</v>
      </c>
      <c r="I44" s="138"/>
      <c r="J44" s="204"/>
    </row>
    <row r="45" spans="1:10" x14ac:dyDescent="0.25">
      <c r="A45" s="50" t="s">
        <v>86</v>
      </c>
      <c r="B45" s="47">
        <v>0</v>
      </c>
      <c r="C45" s="47">
        <v>0.5344938492611947</v>
      </c>
      <c r="D45" s="102">
        <v>0</v>
      </c>
      <c r="E45" s="102">
        <v>0</v>
      </c>
      <c r="F45" s="103">
        <v>0</v>
      </c>
      <c r="I45" s="138"/>
      <c r="J45" s="204"/>
    </row>
    <row r="46" spans="1:10" x14ac:dyDescent="0.25">
      <c r="A46" s="50" t="s">
        <v>87</v>
      </c>
      <c r="B46" s="47">
        <v>0</v>
      </c>
      <c r="C46" s="47">
        <v>1.4368141380621382</v>
      </c>
      <c r="D46" s="102">
        <v>0</v>
      </c>
      <c r="E46" s="102">
        <v>0</v>
      </c>
      <c r="F46" s="103">
        <v>0</v>
      </c>
      <c r="I46" s="138"/>
      <c r="J46" s="204"/>
    </row>
    <row r="47" spans="1:10" x14ac:dyDescent="0.25">
      <c r="A47" s="50" t="s">
        <v>88</v>
      </c>
      <c r="B47" s="47">
        <v>0</v>
      </c>
      <c r="C47" s="47">
        <v>0.71384953878372692</v>
      </c>
      <c r="D47" s="102">
        <v>0</v>
      </c>
      <c r="E47" s="102">
        <v>0</v>
      </c>
      <c r="F47" s="103">
        <v>0</v>
      </c>
      <c r="I47" s="138"/>
      <c r="J47" s="204"/>
    </row>
    <row r="48" spans="1:10" x14ac:dyDescent="0.25">
      <c r="A48" s="50" t="s">
        <v>89</v>
      </c>
      <c r="B48" s="47">
        <v>0</v>
      </c>
      <c r="C48" s="47">
        <v>1.1877974388216372</v>
      </c>
      <c r="D48" s="102">
        <v>0</v>
      </c>
      <c r="E48" s="102">
        <v>0</v>
      </c>
      <c r="F48" s="103">
        <v>0</v>
      </c>
      <c r="I48" s="138"/>
      <c r="J48" s="204"/>
    </row>
    <row r="49" spans="1:10" x14ac:dyDescent="0.25">
      <c r="A49" s="50" t="s">
        <v>90</v>
      </c>
      <c r="B49" s="47">
        <v>0</v>
      </c>
      <c r="C49" s="47">
        <v>0.62814798365838298</v>
      </c>
      <c r="D49" s="102">
        <v>0</v>
      </c>
      <c r="E49" s="102">
        <v>0</v>
      </c>
      <c r="F49" s="103">
        <v>0</v>
      </c>
      <c r="I49" s="138"/>
      <c r="J49" s="204"/>
    </row>
    <row r="50" spans="1:10" x14ac:dyDescent="0.25">
      <c r="A50" s="50" t="s">
        <v>91</v>
      </c>
      <c r="B50" s="47">
        <v>0</v>
      </c>
      <c r="C50" s="47">
        <v>1.281112354374369</v>
      </c>
      <c r="D50" s="102">
        <v>0</v>
      </c>
      <c r="E50" s="102">
        <v>0</v>
      </c>
      <c r="F50" s="103">
        <v>0</v>
      </c>
      <c r="I50" s="138"/>
      <c r="J50" s="204"/>
    </row>
    <row r="51" spans="1:10" ht="15.75" thickBot="1" x14ac:dyDescent="0.3">
      <c r="A51" s="51" t="s">
        <v>92</v>
      </c>
      <c r="B51" s="170">
        <v>0</v>
      </c>
      <c r="C51" s="170">
        <v>1.5131149087812172</v>
      </c>
      <c r="D51" s="179">
        <v>0</v>
      </c>
      <c r="E51" s="179">
        <v>0</v>
      </c>
      <c r="F51" s="103">
        <v>0</v>
      </c>
      <c r="I51" s="138"/>
      <c r="J51" s="204"/>
    </row>
    <row r="52" spans="1:10" ht="16.5" thickTop="1" thickBot="1" x14ac:dyDescent="0.3">
      <c r="A52" s="52" t="s">
        <v>51</v>
      </c>
      <c r="B52" s="171">
        <v>0</v>
      </c>
      <c r="C52" s="171">
        <v>100</v>
      </c>
      <c r="D52" s="180">
        <v>0</v>
      </c>
      <c r="E52" s="180">
        <v>0</v>
      </c>
      <c r="F52" s="181">
        <v>0</v>
      </c>
      <c r="I52" s="204"/>
      <c r="J52" s="204"/>
    </row>
    <row r="53" spans="1:10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O62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5" ht="15.75" thickBot="1" x14ac:dyDescent="0.3">
      <c r="A1" s="33"/>
    </row>
    <row r="2" spans="1:15" ht="15.75" thickTop="1" x14ac:dyDescent="0.25">
      <c r="A2" s="316" t="s">
        <v>0</v>
      </c>
      <c r="B2" s="317"/>
      <c r="C2" s="317"/>
      <c r="D2" s="317"/>
      <c r="E2" s="317"/>
      <c r="F2" s="317"/>
      <c r="G2" s="317"/>
      <c r="H2" s="317"/>
      <c r="I2" s="317"/>
      <c r="J2" s="317"/>
      <c r="K2" s="318"/>
    </row>
    <row r="3" spans="1:15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</row>
    <row r="4" spans="1:15" x14ac:dyDescent="0.25">
      <c r="A4" s="293" t="s">
        <v>0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</row>
    <row r="5" spans="1:15" ht="30" customHeight="1" thickBot="1" x14ac:dyDescent="0.3">
      <c r="A5" s="296" t="s">
        <v>291</v>
      </c>
      <c r="B5" s="297"/>
      <c r="C5" s="297"/>
      <c r="D5" s="297"/>
      <c r="E5" s="297"/>
      <c r="F5" s="297"/>
      <c r="G5" s="297"/>
      <c r="H5" s="297"/>
      <c r="I5" s="297"/>
      <c r="J5" s="297"/>
      <c r="K5" s="298"/>
    </row>
    <row r="6" spans="1:15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5" ht="16.5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15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141"/>
    </row>
    <row r="9" spans="1:15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141"/>
    </row>
    <row r="10" spans="1:15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141"/>
    </row>
    <row r="11" spans="1:15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141"/>
    </row>
    <row r="12" spans="1:15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</row>
    <row r="13" spans="1:15" ht="15.75" thickTop="1" x14ac:dyDescent="0.25">
      <c r="A13" s="11" t="s">
        <v>12</v>
      </c>
      <c r="B13" s="95">
        <v>1.7163124437290262</v>
      </c>
      <c r="C13" s="13">
        <v>828283</v>
      </c>
      <c r="D13" s="95">
        <v>1.7239725359731111</v>
      </c>
      <c r="E13" s="13">
        <v>935977</v>
      </c>
      <c r="F13" s="95">
        <v>1.7203673390796967</v>
      </c>
      <c r="G13" s="13">
        <v>264639</v>
      </c>
      <c r="H13" s="95">
        <v>4.9287815706942528E-5</v>
      </c>
      <c r="I13" s="95">
        <v>0.9977730262155512</v>
      </c>
      <c r="J13" s="13">
        <v>27085</v>
      </c>
      <c r="K13" s="23">
        <v>2055984</v>
      </c>
      <c r="O13" s="152"/>
    </row>
    <row r="14" spans="1:15" x14ac:dyDescent="0.25">
      <c r="A14" s="16" t="s">
        <v>13</v>
      </c>
      <c r="B14" s="95">
        <v>0.23577879027637574</v>
      </c>
      <c r="C14" s="13">
        <v>113786</v>
      </c>
      <c r="D14" s="95">
        <v>0.45793019420420467</v>
      </c>
      <c r="E14" s="13">
        <v>248619</v>
      </c>
      <c r="F14" s="95">
        <v>0.35338880069784356</v>
      </c>
      <c r="G14" s="13">
        <v>54361</v>
      </c>
      <c r="H14" s="95">
        <v>2.3994279763704334E-4</v>
      </c>
      <c r="I14" s="95">
        <v>4.8573556746848494</v>
      </c>
      <c r="J14" s="13">
        <v>131858</v>
      </c>
      <c r="K14" s="23">
        <v>548624</v>
      </c>
      <c r="O14" s="152"/>
    </row>
    <row r="15" spans="1:15" x14ac:dyDescent="0.25">
      <c r="A15" s="16" t="s">
        <v>14</v>
      </c>
      <c r="B15" s="95">
        <v>0.22284669740539656</v>
      </c>
      <c r="C15" s="13">
        <v>107545</v>
      </c>
      <c r="D15" s="95">
        <v>0.45153285031630813</v>
      </c>
      <c r="E15" s="13">
        <v>245146</v>
      </c>
      <c r="F15" s="95">
        <v>0.34391647330175668</v>
      </c>
      <c r="G15" s="13">
        <v>52904</v>
      </c>
      <c r="H15" s="95">
        <v>2.4655136281265797E-4</v>
      </c>
      <c r="I15" s="95">
        <v>4.9911381923241311</v>
      </c>
      <c r="J15" s="13">
        <v>135489</v>
      </c>
      <c r="K15" s="23">
        <v>541084</v>
      </c>
      <c r="O15" s="152"/>
    </row>
    <row r="16" spans="1:15" x14ac:dyDescent="0.25">
      <c r="A16" s="16" t="s">
        <v>15</v>
      </c>
      <c r="B16" s="95">
        <v>1.907347283987668</v>
      </c>
      <c r="C16" s="13">
        <v>920476</v>
      </c>
      <c r="D16" s="95">
        <v>1.8905427309768625</v>
      </c>
      <c r="E16" s="13">
        <v>1026411</v>
      </c>
      <c r="F16" s="95">
        <v>1.8984507995867124</v>
      </c>
      <c r="G16" s="13">
        <v>292033</v>
      </c>
      <c r="H16" s="95">
        <v>4.466439176031301E-5</v>
      </c>
      <c r="I16" s="95">
        <v>0.90417732438662657</v>
      </c>
      <c r="J16" s="13">
        <v>24545</v>
      </c>
      <c r="K16" s="23">
        <v>2263465</v>
      </c>
      <c r="O16" s="152"/>
    </row>
    <row r="17" spans="1:15" x14ac:dyDescent="0.25">
      <c r="A17" s="16" t="s">
        <v>16</v>
      </c>
      <c r="B17" s="95">
        <v>37.579297738247888</v>
      </c>
      <c r="C17" s="13">
        <v>18135567</v>
      </c>
      <c r="D17" s="95">
        <v>35.703619832808052</v>
      </c>
      <c r="E17" s="13">
        <v>19384171</v>
      </c>
      <c r="F17" s="95">
        <v>36.586292171237446</v>
      </c>
      <c r="G17" s="13">
        <v>5627961</v>
      </c>
      <c r="H17" s="95">
        <v>2.3176206916619125E-6</v>
      </c>
      <c r="I17" s="95">
        <v>4.6917465868010856E-2</v>
      </c>
      <c r="J17" s="13">
        <v>1271</v>
      </c>
      <c r="K17" s="23">
        <v>43148970</v>
      </c>
      <c r="O17" s="152"/>
    </row>
    <row r="18" spans="1:15" x14ac:dyDescent="0.25">
      <c r="A18" s="16" t="s">
        <v>17</v>
      </c>
      <c r="B18" s="95">
        <v>0.54773142716830814</v>
      </c>
      <c r="C18" s="13">
        <v>264332</v>
      </c>
      <c r="D18" s="95">
        <v>0.66330089448404805</v>
      </c>
      <c r="E18" s="13">
        <v>360119</v>
      </c>
      <c r="F18" s="95">
        <v>0.60891541227237234</v>
      </c>
      <c r="G18" s="13">
        <v>93668</v>
      </c>
      <c r="H18" s="95">
        <v>1.3925268653245494E-4</v>
      </c>
      <c r="I18" s="95">
        <v>2.819004503593006</v>
      </c>
      <c r="J18" s="13">
        <v>76525</v>
      </c>
      <c r="K18" s="23">
        <v>794644</v>
      </c>
      <c r="O18" s="152"/>
    </row>
    <row r="19" spans="1:15" x14ac:dyDescent="0.25">
      <c r="A19" s="16" t="s">
        <v>18</v>
      </c>
      <c r="B19" s="95">
        <v>20.339399230622323</v>
      </c>
      <c r="C19" s="13">
        <v>9815684</v>
      </c>
      <c r="D19" s="95">
        <v>19.202954986434722</v>
      </c>
      <c r="E19" s="13">
        <v>10425648</v>
      </c>
      <c r="F19" s="95">
        <v>19.737752072976043</v>
      </c>
      <c r="G19" s="13">
        <v>3036200</v>
      </c>
      <c r="H19" s="95">
        <v>4.2959880798359551E-6</v>
      </c>
      <c r="I19" s="95">
        <v>8.6967153352670967E-2</v>
      </c>
      <c r="J19" s="13">
        <v>2361</v>
      </c>
      <c r="K19" s="23">
        <v>23279893</v>
      </c>
      <c r="O19" s="152"/>
    </row>
    <row r="20" spans="1:15" x14ac:dyDescent="0.25">
      <c r="A20" s="16" t="s">
        <v>19</v>
      </c>
      <c r="B20" s="95">
        <v>2.0022917632935915</v>
      </c>
      <c r="C20" s="13">
        <v>966295</v>
      </c>
      <c r="D20" s="95">
        <v>1.9562476559734157</v>
      </c>
      <c r="E20" s="13">
        <v>1062084</v>
      </c>
      <c r="F20" s="95">
        <v>1.9779153769144773</v>
      </c>
      <c r="G20" s="13">
        <v>304257</v>
      </c>
      <c r="H20" s="95">
        <v>4.286995484936355E-5</v>
      </c>
      <c r="I20" s="95">
        <v>0.867851089975335</v>
      </c>
      <c r="J20" s="13">
        <v>23559</v>
      </c>
      <c r="K20" s="23">
        <v>2356195</v>
      </c>
      <c r="O20" s="152"/>
    </row>
    <row r="21" spans="1:15" x14ac:dyDescent="0.25">
      <c r="A21" s="16" t="s">
        <v>20</v>
      </c>
      <c r="B21" s="95">
        <v>0.53850980820123862</v>
      </c>
      <c r="C21" s="13">
        <v>259882</v>
      </c>
      <c r="D21" s="95">
        <v>0.65509224596202553</v>
      </c>
      <c r="E21" s="13">
        <v>355662</v>
      </c>
      <c r="F21" s="95">
        <v>0.60023000768961077</v>
      </c>
      <c r="G21" s="13">
        <v>92332</v>
      </c>
      <c r="H21" s="95">
        <v>1.4126767965010821E-4</v>
      </c>
      <c r="I21" s="95">
        <v>2.8597956352746889</v>
      </c>
      <c r="J21" s="13">
        <v>77632</v>
      </c>
      <c r="K21" s="23">
        <v>785508</v>
      </c>
      <c r="O21" s="152"/>
    </row>
    <row r="22" spans="1:15" x14ac:dyDescent="0.25">
      <c r="A22" s="16" t="s">
        <v>21</v>
      </c>
      <c r="B22" s="95">
        <v>0.20969634136359916</v>
      </c>
      <c r="C22" s="13">
        <v>101198</v>
      </c>
      <c r="D22" s="95">
        <v>0.44445585180882569</v>
      </c>
      <c r="E22" s="13">
        <v>241303</v>
      </c>
      <c r="F22" s="95">
        <v>0.33397998821156472</v>
      </c>
      <c r="G22" s="13">
        <v>51375</v>
      </c>
      <c r="H22" s="95">
        <v>2.5388701012501395E-4</v>
      </c>
      <c r="I22" s="95">
        <v>5.1396396203772401</v>
      </c>
      <c r="J22" s="13">
        <v>139520</v>
      </c>
      <c r="K22" s="23">
        <v>533396</v>
      </c>
      <c r="O22" s="152"/>
    </row>
    <row r="23" spans="1:15" x14ac:dyDescent="0.25">
      <c r="A23" s="16" t="s">
        <v>22</v>
      </c>
      <c r="B23" s="95">
        <v>0.25907838376122011</v>
      </c>
      <c r="C23" s="13">
        <v>125030</v>
      </c>
      <c r="D23" s="95">
        <v>0.46938058191682319</v>
      </c>
      <c r="E23" s="13">
        <v>254836</v>
      </c>
      <c r="F23" s="95">
        <v>0.37041539207761215</v>
      </c>
      <c r="G23" s="13">
        <v>56980</v>
      </c>
      <c r="H23" s="95">
        <v>2.289136217339749E-4</v>
      </c>
      <c r="I23" s="95">
        <v>4.6340831668727791</v>
      </c>
      <c r="J23" s="13">
        <v>125797</v>
      </c>
      <c r="K23" s="23">
        <v>562643</v>
      </c>
      <c r="O23" s="152"/>
    </row>
    <row r="24" spans="1:15" x14ac:dyDescent="0.25">
      <c r="A24" s="16" t="s">
        <v>23</v>
      </c>
      <c r="B24" s="95">
        <v>8.9113033039587481</v>
      </c>
      <c r="C24" s="13">
        <v>4300547</v>
      </c>
      <c r="D24" s="95">
        <v>8.4571977308592015</v>
      </c>
      <c r="E24" s="13">
        <v>4591573</v>
      </c>
      <c r="F24" s="95">
        <v>8.6708947792147146</v>
      </c>
      <c r="G24" s="13">
        <v>1333818</v>
      </c>
      <c r="H24" s="95">
        <v>9.7790540095197136E-6</v>
      </c>
      <c r="I24" s="95">
        <v>0.1979652815336555</v>
      </c>
      <c r="J24" s="13">
        <v>5374</v>
      </c>
      <c r="K24" s="23">
        <v>10231312</v>
      </c>
      <c r="O24" s="152"/>
    </row>
    <row r="25" spans="1:15" x14ac:dyDescent="0.25">
      <c r="A25" s="16" t="s">
        <v>24</v>
      </c>
      <c r="B25" s="95">
        <v>1.4695659291190353</v>
      </c>
      <c r="C25" s="13">
        <v>709205</v>
      </c>
      <c r="D25" s="95">
        <v>1.4677237980540347</v>
      </c>
      <c r="E25" s="13">
        <v>796855</v>
      </c>
      <c r="F25" s="95">
        <v>1.4685910436638407</v>
      </c>
      <c r="G25" s="13">
        <v>225909</v>
      </c>
      <c r="H25" s="95">
        <v>5.773775396672804E-5</v>
      </c>
      <c r="I25" s="95">
        <v>1.1688319450958451</v>
      </c>
      <c r="J25" s="13">
        <v>31729</v>
      </c>
      <c r="K25" s="23">
        <v>1763698</v>
      </c>
      <c r="O25" s="152"/>
    </row>
    <row r="26" spans="1:15" x14ac:dyDescent="0.25">
      <c r="A26" s="16" t="s">
        <v>25</v>
      </c>
      <c r="B26" s="95">
        <v>2.6509699069653236</v>
      </c>
      <c r="C26" s="13">
        <v>1279344</v>
      </c>
      <c r="D26" s="95">
        <v>2.4501439532876788</v>
      </c>
      <c r="E26" s="13">
        <v>1330230</v>
      </c>
      <c r="F26" s="95">
        <v>2.5446509462956479</v>
      </c>
      <c r="G26" s="13">
        <v>391436</v>
      </c>
      <c r="H26" s="95">
        <v>3.3322114887987711E-5</v>
      </c>
      <c r="I26" s="95">
        <v>0.6745664609966997</v>
      </c>
      <c r="J26" s="13">
        <v>18312</v>
      </c>
      <c r="K26" s="23">
        <v>3019322</v>
      </c>
      <c r="O26" s="152"/>
    </row>
    <row r="27" spans="1:15" x14ac:dyDescent="0.25">
      <c r="A27" s="16" t="s">
        <v>26</v>
      </c>
      <c r="B27" s="95">
        <v>0.70357133113251302</v>
      </c>
      <c r="C27" s="13">
        <v>339540</v>
      </c>
      <c r="D27" s="95">
        <v>0.78801692690109326</v>
      </c>
      <c r="E27" s="13">
        <v>427829</v>
      </c>
      <c r="F27" s="95">
        <v>0.74827778480623475</v>
      </c>
      <c r="G27" s="13">
        <v>115105</v>
      </c>
      <c r="H27" s="95">
        <v>1.1331778613307589E-4</v>
      </c>
      <c r="I27" s="95">
        <v>2.2939833866104906</v>
      </c>
      <c r="J27" s="13">
        <v>62272</v>
      </c>
      <c r="K27" s="23">
        <v>944746</v>
      </c>
      <c r="O27" s="152"/>
    </row>
    <row r="28" spans="1:15" x14ac:dyDescent="0.25">
      <c r="A28" s="16" t="s">
        <v>27</v>
      </c>
      <c r="B28" s="95">
        <v>1.04002400894879</v>
      </c>
      <c r="C28" s="13">
        <v>501910</v>
      </c>
      <c r="D28" s="95">
        <v>1.0878102680900161</v>
      </c>
      <c r="E28" s="13">
        <v>590593</v>
      </c>
      <c r="F28" s="95">
        <v>1.0653228430314046</v>
      </c>
      <c r="G28" s="13">
        <v>163875</v>
      </c>
      <c r="H28" s="95">
        <v>7.9593880185740274E-5</v>
      </c>
      <c r="I28" s="95">
        <v>1.6112831449736509</v>
      </c>
      <c r="J28" s="13">
        <v>43740</v>
      </c>
      <c r="K28" s="23">
        <v>1300118</v>
      </c>
      <c r="O28" s="152"/>
    </row>
    <row r="29" spans="1:15" x14ac:dyDescent="0.25">
      <c r="A29" s="16" t="s">
        <v>28</v>
      </c>
      <c r="B29" s="95">
        <v>0.43669003901454179</v>
      </c>
      <c r="C29" s="13">
        <v>210744</v>
      </c>
      <c r="D29" s="95">
        <v>0.59255053750464026</v>
      </c>
      <c r="E29" s="13">
        <v>321707</v>
      </c>
      <c r="F29" s="95">
        <v>0.51920426131087449</v>
      </c>
      <c r="G29" s="13">
        <v>79868</v>
      </c>
      <c r="H29" s="95">
        <v>1.6331356694794706E-4</v>
      </c>
      <c r="I29" s="95">
        <v>3.3060883217991042</v>
      </c>
      <c r="J29" s="13">
        <v>89747</v>
      </c>
      <c r="K29" s="23">
        <v>702066</v>
      </c>
      <c r="O29" s="152"/>
    </row>
    <row r="30" spans="1:15" x14ac:dyDescent="0.25">
      <c r="A30" s="16" t="s">
        <v>29</v>
      </c>
      <c r="B30" s="95">
        <v>0.56661119144408367</v>
      </c>
      <c r="C30" s="13">
        <v>273444</v>
      </c>
      <c r="D30" s="95">
        <v>0.68764802101497191</v>
      </c>
      <c r="E30" s="13">
        <v>373337</v>
      </c>
      <c r="F30" s="95">
        <v>0.63068986880465761</v>
      </c>
      <c r="G30" s="13">
        <v>97017</v>
      </c>
      <c r="H30" s="95">
        <v>1.3444510471929207E-4</v>
      </c>
      <c r="I30" s="95">
        <v>2.7216807454654433</v>
      </c>
      <c r="J30" s="13">
        <v>73883</v>
      </c>
      <c r="K30" s="23">
        <v>817681</v>
      </c>
      <c r="O30" s="152"/>
    </row>
    <row r="31" spans="1:15" x14ac:dyDescent="0.25">
      <c r="A31" s="16" t="s">
        <v>30</v>
      </c>
      <c r="B31" s="95">
        <v>0.26868196327722155</v>
      </c>
      <c r="C31" s="13">
        <v>129664</v>
      </c>
      <c r="D31" s="95">
        <v>0.47566368732082442</v>
      </c>
      <c r="E31" s="13">
        <v>258247</v>
      </c>
      <c r="F31" s="95">
        <v>0.37826024218071269</v>
      </c>
      <c r="G31" s="13">
        <v>58187</v>
      </c>
      <c r="H31" s="95">
        <v>2.2416599043259552E-4</v>
      </c>
      <c r="I31" s="95">
        <v>4.5379730353323833</v>
      </c>
      <c r="J31" s="13">
        <v>123188</v>
      </c>
      <c r="K31" s="23">
        <v>569286</v>
      </c>
      <c r="O31" s="152"/>
    </row>
    <row r="32" spans="1:15" x14ac:dyDescent="0.25">
      <c r="A32" s="16" t="s">
        <v>31</v>
      </c>
      <c r="B32" s="95">
        <v>0.69058467246882926</v>
      </c>
      <c r="C32" s="13">
        <v>333272</v>
      </c>
      <c r="D32" s="95">
        <v>0.77276993058156462</v>
      </c>
      <c r="E32" s="13">
        <v>419551</v>
      </c>
      <c r="F32" s="95">
        <v>0.73409367174225704</v>
      </c>
      <c r="G32" s="13">
        <v>112923</v>
      </c>
      <c r="H32" s="95">
        <v>1.1550731969884931E-4</v>
      </c>
      <c r="I32" s="95">
        <v>2.3383078814290861</v>
      </c>
      <c r="J32" s="13">
        <v>63476</v>
      </c>
      <c r="K32" s="23">
        <v>929222</v>
      </c>
      <c r="O32" s="152"/>
    </row>
    <row r="33" spans="1:15" x14ac:dyDescent="0.25">
      <c r="A33" s="16" t="s">
        <v>32</v>
      </c>
      <c r="B33" s="95">
        <v>0.60666248328922601</v>
      </c>
      <c r="C33" s="13">
        <v>292772</v>
      </c>
      <c r="D33" s="95">
        <v>0.70609069292703741</v>
      </c>
      <c r="E33" s="13">
        <v>383350</v>
      </c>
      <c r="F33" s="95">
        <v>0.65930090011293274</v>
      </c>
      <c r="G33" s="13">
        <v>101418</v>
      </c>
      <c r="H33" s="95">
        <v>1.2861074671399541E-4</v>
      </c>
      <c r="I33" s="95">
        <v>2.60357112832228</v>
      </c>
      <c r="J33" s="13">
        <v>70676</v>
      </c>
      <c r="K33" s="23">
        <v>848216</v>
      </c>
      <c r="O33" s="152"/>
    </row>
    <row r="34" spans="1:15" x14ac:dyDescent="0.25">
      <c r="A34" s="16" t="s">
        <v>33</v>
      </c>
      <c r="B34" s="95">
        <v>1.3981393064687746</v>
      </c>
      <c r="C34" s="13">
        <v>674734</v>
      </c>
      <c r="D34" s="95">
        <v>1.4040056253757049</v>
      </c>
      <c r="E34" s="13">
        <v>762261</v>
      </c>
      <c r="F34" s="95">
        <v>1.4012442975643209</v>
      </c>
      <c r="G34" s="13">
        <v>215549</v>
      </c>
      <c r="H34" s="95">
        <v>6.0512760931025139E-5</v>
      </c>
      <c r="I34" s="95">
        <v>1.2250086503691919</v>
      </c>
      <c r="J34" s="13">
        <v>33254</v>
      </c>
      <c r="K34" s="23">
        <v>1685798</v>
      </c>
      <c r="O34" s="152"/>
    </row>
    <row r="35" spans="1:15" x14ac:dyDescent="0.25">
      <c r="A35" s="16" t="s">
        <v>34</v>
      </c>
      <c r="B35" s="95">
        <v>2.7975336261697543</v>
      </c>
      <c r="C35" s="13">
        <v>1350075</v>
      </c>
      <c r="D35" s="95">
        <v>2.7206875444311276</v>
      </c>
      <c r="E35" s="13">
        <v>1477113</v>
      </c>
      <c r="F35" s="95">
        <v>2.7568509724405978</v>
      </c>
      <c r="G35" s="13">
        <v>424078</v>
      </c>
      <c r="H35" s="95">
        <v>3.0757249637525817E-5</v>
      </c>
      <c r="I35" s="95">
        <v>0.62264382401061802</v>
      </c>
      <c r="J35" s="13">
        <v>16902</v>
      </c>
      <c r="K35" s="23">
        <v>3268168</v>
      </c>
      <c r="O35" s="152"/>
    </row>
    <row r="36" spans="1:15" x14ac:dyDescent="0.25">
      <c r="A36" s="16" t="s">
        <v>35</v>
      </c>
      <c r="B36" s="95">
        <v>0.69942433088696687</v>
      </c>
      <c r="C36" s="13">
        <v>337538</v>
      </c>
      <c r="D36" s="95">
        <v>0.79169388607126367</v>
      </c>
      <c r="E36" s="13">
        <v>429826</v>
      </c>
      <c r="F36" s="95">
        <v>0.74827290920020417</v>
      </c>
      <c r="G36" s="13">
        <v>115105</v>
      </c>
      <c r="H36" s="95">
        <v>1.1331842818274635E-4</v>
      </c>
      <c r="I36" s="95">
        <v>2.2939963841400726</v>
      </c>
      <c r="J36" s="13">
        <v>62273</v>
      </c>
      <c r="K36" s="23">
        <v>944742</v>
      </c>
      <c r="O36" s="152"/>
    </row>
    <row r="37" spans="1:15" x14ac:dyDescent="0.25">
      <c r="A37" s="16" t="s">
        <v>36</v>
      </c>
      <c r="B37" s="95">
        <v>0.15480315390281832</v>
      </c>
      <c r="C37" s="13">
        <v>74707</v>
      </c>
      <c r="D37" s="95">
        <v>0.42282183720236582</v>
      </c>
      <c r="E37" s="13">
        <v>229558</v>
      </c>
      <c r="F37" s="95">
        <v>0.29669525377500133</v>
      </c>
      <c r="G37" s="13">
        <v>45640</v>
      </c>
      <c r="H37" s="95">
        <v>2.8579185778997157E-4</v>
      </c>
      <c r="I37" s="95">
        <v>5.7855151973127166</v>
      </c>
      <c r="J37" s="13">
        <v>157053</v>
      </c>
      <c r="K37" s="23">
        <v>506958</v>
      </c>
      <c r="O37" s="152"/>
    </row>
    <row r="38" spans="1:15" x14ac:dyDescent="0.25">
      <c r="A38" s="16" t="s">
        <v>37</v>
      </c>
      <c r="B38" s="95">
        <v>0.94578888494802615</v>
      </c>
      <c r="C38" s="13">
        <v>456433</v>
      </c>
      <c r="D38" s="95">
        <v>1.0238539713625459</v>
      </c>
      <c r="E38" s="13">
        <v>555870</v>
      </c>
      <c r="F38" s="95">
        <v>0.98711812230192486</v>
      </c>
      <c r="G38" s="13">
        <v>151845</v>
      </c>
      <c r="H38" s="95">
        <v>8.5899730962042629E-5</v>
      </c>
      <c r="I38" s="95">
        <v>1.7389375707519199</v>
      </c>
      <c r="J38" s="13">
        <v>47205</v>
      </c>
      <c r="K38" s="23">
        <v>1211353</v>
      </c>
      <c r="O38" s="152"/>
    </row>
    <row r="39" spans="1:15" x14ac:dyDescent="0.25">
      <c r="A39" s="16" t="s">
        <v>38</v>
      </c>
      <c r="B39" s="95">
        <v>0.28652497749161049</v>
      </c>
      <c r="C39" s="13">
        <v>138275</v>
      </c>
      <c r="D39" s="95">
        <v>0.48508931002830202</v>
      </c>
      <c r="E39" s="13">
        <v>263364</v>
      </c>
      <c r="F39" s="95">
        <v>0.39164670609809799</v>
      </c>
      <c r="G39" s="13">
        <v>60246</v>
      </c>
      <c r="H39" s="95">
        <v>2.1650410816545241E-4</v>
      </c>
      <c r="I39" s="95">
        <v>4.3828673698338445</v>
      </c>
      <c r="J39" s="13">
        <v>118977</v>
      </c>
      <c r="K39" s="23">
        <v>580862</v>
      </c>
      <c r="O39" s="152"/>
    </row>
    <row r="40" spans="1:15" x14ac:dyDescent="0.25">
      <c r="A40" s="16" t="s">
        <v>39</v>
      </c>
      <c r="B40" s="95">
        <v>0.65549886775980137</v>
      </c>
      <c r="C40" s="13">
        <v>316340</v>
      </c>
      <c r="D40" s="95">
        <v>0.75494528555431806</v>
      </c>
      <c r="E40" s="13">
        <v>409874</v>
      </c>
      <c r="F40" s="95">
        <v>0.70814667156905609</v>
      </c>
      <c r="G40" s="13">
        <v>108932</v>
      </c>
      <c r="H40" s="95">
        <v>1.1973954254705166E-4</v>
      </c>
      <c r="I40" s="95">
        <v>2.423984183742371</v>
      </c>
      <c r="J40" s="13">
        <v>65801</v>
      </c>
      <c r="K40" s="23">
        <v>900947</v>
      </c>
      <c r="O40" s="152"/>
    </row>
    <row r="41" spans="1:15" x14ac:dyDescent="0.25">
      <c r="A41" s="16" t="s">
        <v>40</v>
      </c>
      <c r="B41" s="95">
        <v>0.11475186205767605</v>
      </c>
      <c r="C41" s="13">
        <v>55379</v>
      </c>
      <c r="D41" s="95">
        <v>0.40929023597824898</v>
      </c>
      <c r="E41" s="13">
        <v>222211</v>
      </c>
      <c r="F41" s="95">
        <v>0.27068389560219752</v>
      </c>
      <c r="G41" s="13">
        <v>41639</v>
      </c>
      <c r="H41" s="95">
        <v>3.1325474815884521E-4</v>
      </c>
      <c r="I41" s="95">
        <v>6.3414686482609834</v>
      </c>
      <c r="J41" s="13">
        <v>172145</v>
      </c>
      <c r="K41" s="23">
        <v>491374</v>
      </c>
      <c r="O41" s="152"/>
    </row>
    <row r="42" spans="1:15" x14ac:dyDescent="0.25">
      <c r="A42" s="16" t="s">
        <v>41</v>
      </c>
      <c r="B42" s="95">
        <v>8.910593948653589E-2</v>
      </c>
      <c r="C42" s="13">
        <v>43002</v>
      </c>
      <c r="D42" s="95">
        <v>0.4026545599435879</v>
      </c>
      <c r="E42" s="13">
        <v>218609</v>
      </c>
      <c r="F42" s="95">
        <v>0.25510243384987391</v>
      </c>
      <c r="G42" s="13">
        <v>39242</v>
      </c>
      <c r="H42" s="95">
        <v>3.3238824276307698E-4</v>
      </c>
      <c r="I42" s="95">
        <v>6.7288034193300579</v>
      </c>
      <c r="J42" s="13">
        <v>182660</v>
      </c>
      <c r="K42" s="23">
        <v>483513</v>
      </c>
      <c r="O42" s="152"/>
    </row>
    <row r="43" spans="1:15" x14ac:dyDescent="0.25">
      <c r="A43" s="16" t="s">
        <v>42</v>
      </c>
      <c r="B43" s="95">
        <v>0.36706408752353148</v>
      </c>
      <c r="C43" s="13">
        <v>177143</v>
      </c>
      <c r="D43" s="95">
        <v>0.53462007760604013</v>
      </c>
      <c r="E43" s="13">
        <v>290255</v>
      </c>
      <c r="F43" s="95">
        <v>0.45576970149024071</v>
      </c>
      <c r="G43" s="13">
        <v>70110</v>
      </c>
      <c r="H43" s="95">
        <v>1.8604374260476123E-4</v>
      </c>
      <c r="I43" s="95">
        <v>3.7662336097615401</v>
      </c>
      <c r="J43" s="13">
        <v>102238</v>
      </c>
      <c r="K43" s="23">
        <v>639746</v>
      </c>
      <c r="O43" s="152"/>
    </row>
    <row r="44" spans="1:15" x14ac:dyDescent="0.25">
      <c r="A44" s="16" t="s">
        <v>43</v>
      </c>
      <c r="B44" s="95">
        <v>2.6850189616129647</v>
      </c>
      <c r="C44" s="13">
        <v>1295776</v>
      </c>
      <c r="D44" s="95">
        <v>2.6101175644007255</v>
      </c>
      <c r="E44" s="13">
        <v>1417082</v>
      </c>
      <c r="F44" s="95">
        <v>2.645365364946815</v>
      </c>
      <c r="G44" s="13">
        <v>406929</v>
      </c>
      <c r="H44" s="95">
        <v>3.2053470317044078E-5</v>
      </c>
      <c r="I44" s="95">
        <v>0.64888426521288334</v>
      </c>
      <c r="J44" s="13">
        <v>17615</v>
      </c>
      <c r="K44" s="23">
        <v>3137402</v>
      </c>
      <c r="O44" s="152"/>
    </row>
    <row r="45" spans="1:15" x14ac:dyDescent="0.25">
      <c r="A45" s="16" t="s">
        <v>44</v>
      </c>
      <c r="B45" s="95">
        <v>0.37743158813739669</v>
      </c>
      <c r="C45" s="13">
        <v>182146</v>
      </c>
      <c r="D45" s="95">
        <v>0.53549071201109366</v>
      </c>
      <c r="E45" s="13">
        <v>290728</v>
      </c>
      <c r="F45" s="95">
        <v>0.46110946521486201</v>
      </c>
      <c r="G45" s="13">
        <v>70931</v>
      </c>
      <c r="H45" s="95">
        <v>1.8388944566526604E-4</v>
      </c>
      <c r="I45" s="95">
        <v>3.7226224384029312</v>
      </c>
      <c r="J45" s="13">
        <v>101054</v>
      </c>
      <c r="K45" s="23">
        <v>644859</v>
      </c>
      <c r="O45" s="152"/>
    </row>
    <row r="46" spans="1:15" x14ac:dyDescent="0.25">
      <c r="A46" s="16" t="s">
        <v>45</v>
      </c>
      <c r="B46" s="95">
        <v>1.4350803481297576</v>
      </c>
      <c r="C46" s="13">
        <v>692562</v>
      </c>
      <c r="D46" s="95">
        <v>1.4490873581162691</v>
      </c>
      <c r="E46" s="13">
        <v>786737</v>
      </c>
      <c r="F46" s="95">
        <v>1.4424958250673121</v>
      </c>
      <c r="G46" s="13">
        <v>221895</v>
      </c>
      <c r="H46" s="95">
        <v>5.8782243530132367E-5</v>
      </c>
      <c r="I46" s="95">
        <v>1.1899763901799005</v>
      </c>
      <c r="J46" s="13">
        <v>32303</v>
      </c>
      <c r="K46" s="23">
        <v>1733497</v>
      </c>
      <c r="O46" s="152"/>
    </row>
    <row r="47" spans="1:15" x14ac:dyDescent="0.25">
      <c r="A47" s="16" t="s">
        <v>46</v>
      </c>
      <c r="B47" s="95">
        <v>0.62084958939240997</v>
      </c>
      <c r="C47" s="13">
        <v>299619</v>
      </c>
      <c r="D47" s="95">
        <v>0.71640016498445525</v>
      </c>
      <c r="E47" s="13">
        <v>388947</v>
      </c>
      <c r="F47" s="95">
        <v>0.67143530840168131</v>
      </c>
      <c r="G47" s="13">
        <v>103285</v>
      </c>
      <c r="H47" s="95">
        <v>1.2628638468600785E-4</v>
      </c>
      <c r="I47" s="95">
        <v>2.5565171921431</v>
      </c>
      <c r="J47" s="13">
        <v>69399</v>
      </c>
      <c r="K47" s="23">
        <v>861250</v>
      </c>
      <c r="O47" s="152"/>
    </row>
    <row r="48" spans="1:15" x14ac:dyDescent="0.25">
      <c r="A48" s="16" t="s">
        <v>47</v>
      </c>
      <c r="B48" s="95">
        <v>1.1536845551523749</v>
      </c>
      <c r="C48" s="13">
        <v>556762</v>
      </c>
      <c r="D48" s="95">
        <v>1.2066070954746067</v>
      </c>
      <c r="E48" s="13">
        <v>655090</v>
      </c>
      <c r="F48" s="95">
        <v>1.1817025838586197</v>
      </c>
      <c r="G48" s="13">
        <v>181778</v>
      </c>
      <c r="H48" s="95">
        <v>7.175505693763769E-5</v>
      </c>
      <c r="I48" s="95">
        <v>1.4525955204148204</v>
      </c>
      <c r="J48" s="13">
        <v>39432</v>
      </c>
      <c r="K48" s="23">
        <v>1433062</v>
      </c>
      <c r="O48" s="152"/>
    </row>
    <row r="49" spans="1:15" x14ac:dyDescent="0.25">
      <c r="A49" s="16" t="s">
        <v>48</v>
      </c>
      <c r="B49" s="95">
        <v>0.50855318800643878</v>
      </c>
      <c r="C49" s="13">
        <v>245425</v>
      </c>
      <c r="D49" s="95">
        <v>0.63168571215656366</v>
      </c>
      <c r="E49" s="13">
        <v>342954</v>
      </c>
      <c r="F49" s="95">
        <v>0.57374084012581639</v>
      </c>
      <c r="G49" s="13">
        <v>88257</v>
      </c>
      <c r="H49" s="95">
        <v>1.4778994910114154E-4</v>
      </c>
      <c r="I49" s="95">
        <v>2.991831198924837</v>
      </c>
      <c r="J49" s="13">
        <v>81216</v>
      </c>
      <c r="K49" s="23">
        <v>757852</v>
      </c>
      <c r="O49" s="152"/>
    </row>
    <row r="50" spans="1:15" x14ac:dyDescent="0.25">
      <c r="A50" s="16" t="s">
        <v>49</v>
      </c>
      <c r="B50" s="95">
        <v>1.2809865495320985</v>
      </c>
      <c r="C50" s="13">
        <v>618197</v>
      </c>
      <c r="D50" s="95">
        <v>1.2786059963371204</v>
      </c>
      <c r="E50" s="13">
        <v>694179</v>
      </c>
      <c r="F50" s="95">
        <v>1.2797256679809415</v>
      </c>
      <c r="G50" s="13">
        <v>196856</v>
      </c>
      <c r="H50" s="95">
        <v>6.6258865436195365E-5</v>
      </c>
      <c r="I50" s="95">
        <v>1.341331680693032</v>
      </c>
      <c r="J50" s="13">
        <v>36412</v>
      </c>
      <c r="K50" s="23">
        <v>1545644</v>
      </c>
      <c r="O50" s="152"/>
    </row>
    <row r="51" spans="1:15" ht="15.75" thickBot="1" x14ac:dyDescent="0.3">
      <c r="A51" s="26" t="s">
        <v>50</v>
      </c>
      <c r="B51" s="95">
        <v>1.5268054456661118</v>
      </c>
      <c r="C51" s="13">
        <v>736828</v>
      </c>
      <c r="D51" s="95">
        <v>1.5176971555662377</v>
      </c>
      <c r="E51" s="13">
        <v>823987</v>
      </c>
      <c r="F51" s="95">
        <v>1.5219838053040236</v>
      </c>
      <c r="G51" s="13">
        <v>234122</v>
      </c>
      <c r="H51" s="95">
        <v>5.5712261767404652E-5</v>
      </c>
      <c r="I51" s="95">
        <v>1.1278282720316679</v>
      </c>
      <c r="J51" s="13">
        <v>30616</v>
      </c>
      <c r="K51" s="23">
        <v>1825553</v>
      </c>
      <c r="O51" s="152"/>
    </row>
    <row r="52" spans="1:15" ht="16.5" thickTop="1" thickBot="1" x14ac:dyDescent="0.3">
      <c r="A52" s="24" t="s">
        <v>51</v>
      </c>
      <c r="B52" s="95">
        <v>100</v>
      </c>
      <c r="C52" s="13">
        <v>48259461</v>
      </c>
      <c r="D52" s="95">
        <v>99.999999999999986</v>
      </c>
      <c r="E52" s="13">
        <v>54291893</v>
      </c>
      <c r="F52" s="95">
        <v>100.00000000000001</v>
      </c>
      <c r="G52" s="13">
        <v>15382705</v>
      </c>
      <c r="H52" s="95">
        <v>4.939782336458429E-3</v>
      </c>
      <c r="I52" s="95">
        <v>100.00000000000003</v>
      </c>
      <c r="J52" s="13">
        <v>2714594</v>
      </c>
      <c r="K52" s="13">
        <v>120648653</v>
      </c>
    </row>
    <row r="53" spans="1:15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5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5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5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5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5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5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5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5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5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L54"/>
  <sheetViews>
    <sheetView zoomScale="90" zoomScaleNormal="90" workbookViewId="0">
      <selection activeCell="A55" sqref="A55:XFD182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8" max="8" width="12" bestFit="1" customWidth="1"/>
    <col min="9" max="9" width="15.7109375" style="192" bestFit="1" customWidth="1"/>
    <col min="10" max="10" width="11.85546875" bestFit="1" customWidth="1"/>
    <col min="11" max="11" width="13.85546875" customWidth="1"/>
    <col min="12" max="12" width="17.7109375" style="138" bestFit="1" customWidth="1"/>
    <col min="256" max="256" width="4.140625" customWidth="1"/>
    <col min="257" max="257" width="23.28515625" customWidth="1"/>
    <col min="258" max="259" width="12.7109375" customWidth="1"/>
    <col min="260" max="260" width="14.42578125" customWidth="1"/>
    <col min="261" max="263" width="12.7109375" customWidth="1"/>
    <col min="265" max="265" width="12.7109375" bestFit="1" customWidth="1"/>
    <col min="267" max="267" width="13.85546875" customWidth="1"/>
    <col min="268" max="268" width="13.7109375" bestFit="1" customWidth="1"/>
    <col min="512" max="512" width="4.140625" customWidth="1"/>
    <col min="513" max="513" width="23.28515625" customWidth="1"/>
    <col min="514" max="515" width="12.7109375" customWidth="1"/>
    <col min="516" max="516" width="14.42578125" customWidth="1"/>
    <col min="517" max="519" width="12.7109375" customWidth="1"/>
    <col min="521" max="521" width="12.7109375" bestFit="1" customWidth="1"/>
    <col min="523" max="523" width="13.85546875" customWidth="1"/>
    <col min="524" max="524" width="13.7109375" bestFit="1" customWidth="1"/>
    <col min="768" max="768" width="4.140625" customWidth="1"/>
    <col min="769" max="769" width="23.28515625" customWidth="1"/>
    <col min="770" max="771" width="12.7109375" customWidth="1"/>
    <col min="772" max="772" width="14.42578125" customWidth="1"/>
    <col min="773" max="775" width="12.7109375" customWidth="1"/>
    <col min="777" max="777" width="12.7109375" bestFit="1" customWidth="1"/>
    <col min="779" max="779" width="13.85546875" customWidth="1"/>
    <col min="780" max="780" width="13.7109375" bestFit="1" customWidth="1"/>
    <col min="1024" max="1024" width="4.140625" customWidth="1"/>
    <col min="1025" max="1025" width="23.28515625" customWidth="1"/>
    <col min="1026" max="1027" width="12.7109375" customWidth="1"/>
    <col min="1028" max="1028" width="14.42578125" customWidth="1"/>
    <col min="1029" max="1031" width="12.7109375" customWidth="1"/>
    <col min="1033" max="1033" width="12.7109375" bestFit="1" customWidth="1"/>
    <col min="1035" max="1035" width="13.85546875" customWidth="1"/>
    <col min="1036" max="1036" width="13.7109375" bestFit="1" customWidth="1"/>
    <col min="1280" max="1280" width="4.140625" customWidth="1"/>
    <col min="1281" max="1281" width="23.28515625" customWidth="1"/>
    <col min="1282" max="1283" width="12.7109375" customWidth="1"/>
    <col min="1284" max="1284" width="14.42578125" customWidth="1"/>
    <col min="1285" max="1287" width="12.7109375" customWidth="1"/>
    <col min="1289" max="1289" width="12.7109375" bestFit="1" customWidth="1"/>
    <col min="1291" max="1291" width="13.85546875" customWidth="1"/>
    <col min="1292" max="1292" width="13.7109375" bestFit="1" customWidth="1"/>
    <col min="1536" max="1536" width="4.140625" customWidth="1"/>
    <col min="1537" max="1537" width="23.28515625" customWidth="1"/>
    <col min="1538" max="1539" width="12.7109375" customWidth="1"/>
    <col min="1540" max="1540" width="14.42578125" customWidth="1"/>
    <col min="1541" max="1543" width="12.7109375" customWidth="1"/>
    <col min="1545" max="1545" width="12.7109375" bestFit="1" customWidth="1"/>
    <col min="1547" max="1547" width="13.85546875" customWidth="1"/>
    <col min="1548" max="1548" width="13.7109375" bestFit="1" customWidth="1"/>
    <col min="1792" max="1792" width="4.140625" customWidth="1"/>
    <col min="1793" max="1793" width="23.28515625" customWidth="1"/>
    <col min="1794" max="1795" width="12.7109375" customWidth="1"/>
    <col min="1796" max="1796" width="14.42578125" customWidth="1"/>
    <col min="1797" max="1799" width="12.7109375" customWidth="1"/>
    <col min="1801" max="1801" width="12.7109375" bestFit="1" customWidth="1"/>
    <col min="1803" max="1803" width="13.85546875" customWidth="1"/>
    <col min="1804" max="1804" width="13.7109375" bestFit="1" customWidth="1"/>
    <col min="2048" max="2048" width="4.140625" customWidth="1"/>
    <col min="2049" max="2049" width="23.28515625" customWidth="1"/>
    <col min="2050" max="2051" width="12.7109375" customWidth="1"/>
    <col min="2052" max="2052" width="14.42578125" customWidth="1"/>
    <col min="2053" max="2055" width="12.7109375" customWidth="1"/>
    <col min="2057" max="2057" width="12.7109375" bestFit="1" customWidth="1"/>
    <col min="2059" max="2059" width="13.85546875" customWidth="1"/>
    <col min="2060" max="2060" width="13.7109375" bestFit="1" customWidth="1"/>
    <col min="2304" max="2304" width="4.140625" customWidth="1"/>
    <col min="2305" max="2305" width="23.28515625" customWidth="1"/>
    <col min="2306" max="2307" width="12.7109375" customWidth="1"/>
    <col min="2308" max="2308" width="14.42578125" customWidth="1"/>
    <col min="2309" max="2311" width="12.7109375" customWidth="1"/>
    <col min="2313" max="2313" width="12.7109375" bestFit="1" customWidth="1"/>
    <col min="2315" max="2315" width="13.85546875" customWidth="1"/>
    <col min="2316" max="2316" width="13.7109375" bestFit="1" customWidth="1"/>
    <col min="2560" max="2560" width="4.140625" customWidth="1"/>
    <col min="2561" max="2561" width="23.28515625" customWidth="1"/>
    <col min="2562" max="2563" width="12.7109375" customWidth="1"/>
    <col min="2564" max="2564" width="14.42578125" customWidth="1"/>
    <col min="2565" max="2567" width="12.7109375" customWidth="1"/>
    <col min="2569" max="2569" width="12.7109375" bestFit="1" customWidth="1"/>
    <col min="2571" max="2571" width="13.85546875" customWidth="1"/>
    <col min="2572" max="2572" width="13.7109375" bestFit="1" customWidth="1"/>
    <col min="2816" max="2816" width="4.140625" customWidth="1"/>
    <col min="2817" max="2817" width="23.28515625" customWidth="1"/>
    <col min="2818" max="2819" width="12.7109375" customWidth="1"/>
    <col min="2820" max="2820" width="14.42578125" customWidth="1"/>
    <col min="2821" max="2823" width="12.7109375" customWidth="1"/>
    <col min="2825" max="2825" width="12.7109375" bestFit="1" customWidth="1"/>
    <col min="2827" max="2827" width="13.85546875" customWidth="1"/>
    <col min="2828" max="2828" width="13.7109375" bestFit="1" customWidth="1"/>
    <col min="3072" max="3072" width="4.140625" customWidth="1"/>
    <col min="3073" max="3073" width="23.28515625" customWidth="1"/>
    <col min="3074" max="3075" width="12.7109375" customWidth="1"/>
    <col min="3076" max="3076" width="14.42578125" customWidth="1"/>
    <col min="3077" max="3079" width="12.7109375" customWidth="1"/>
    <col min="3081" max="3081" width="12.7109375" bestFit="1" customWidth="1"/>
    <col min="3083" max="3083" width="13.85546875" customWidth="1"/>
    <col min="3084" max="3084" width="13.7109375" bestFit="1" customWidth="1"/>
    <col min="3328" max="3328" width="4.140625" customWidth="1"/>
    <col min="3329" max="3329" width="23.28515625" customWidth="1"/>
    <col min="3330" max="3331" width="12.7109375" customWidth="1"/>
    <col min="3332" max="3332" width="14.42578125" customWidth="1"/>
    <col min="3333" max="3335" width="12.7109375" customWidth="1"/>
    <col min="3337" max="3337" width="12.7109375" bestFit="1" customWidth="1"/>
    <col min="3339" max="3339" width="13.85546875" customWidth="1"/>
    <col min="3340" max="3340" width="13.7109375" bestFit="1" customWidth="1"/>
    <col min="3584" max="3584" width="4.140625" customWidth="1"/>
    <col min="3585" max="3585" width="23.28515625" customWidth="1"/>
    <col min="3586" max="3587" width="12.7109375" customWidth="1"/>
    <col min="3588" max="3588" width="14.42578125" customWidth="1"/>
    <col min="3589" max="3591" width="12.7109375" customWidth="1"/>
    <col min="3593" max="3593" width="12.7109375" bestFit="1" customWidth="1"/>
    <col min="3595" max="3595" width="13.85546875" customWidth="1"/>
    <col min="3596" max="3596" width="13.7109375" bestFit="1" customWidth="1"/>
    <col min="3840" max="3840" width="4.140625" customWidth="1"/>
    <col min="3841" max="3841" width="23.28515625" customWidth="1"/>
    <col min="3842" max="3843" width="12.7109375" customWidth="1"/>
    <col min="3844" max="3844" width="14.42578125" customWidth="1"/>
    <col min="3845" max="3847" width="12.7109375" customWidth="1"/>
    <col min="3849" max="3849" width="12.7109375" bestFit="1" customWidth="1"/>
    <col min="3851" max="3851" width="13.85546875" customWidth="1"/>
    <col min="3852" max="3852" width="13.7109375" bestFit="1" customWidth="1"/>
    <col min="4096" max="4096" width="4.140625" customWidth="1"/>
    <col min="4097" max="4097" width="23.28515625" customWidth="1"/>
    <col min="4098" max="4099" width="12.7109375" customWidth="1"/>
    <col min="4100" max="4100" width="14.42578125" customWidth="1"/>
    <col min="4101" max="4103" width="12.7109375" customWidth="1"/>
    <col min="4105" max="4105" width="12.7109375" bestFit="1" customWidth="1"/>
    <col min="4107" max="4107" width="13.85546875" customWidth="1"/>
    <col min="4108" max="4108" width="13.7109375" bestFit="1" customWidth="1"/>
    <col min="4352" max="4352" width="4.140625" customWidth="1"/>
    <col min="4353" max="4353" width="23.28515625" customWidth="1"/>
    <col min="4354" max="4355" width="12.7109375" customWidth="1"/>
    <col min="4356" max="4356" width="14.42578125" customWidth="1"/>
    <col min="4357" max="4359" width="12.7109375" customWidth="1"/>
    <col min="4361" max="4361" width="12.7109375" bestFit="1" customWidth="1"/>
    <col min="4363" max="4363" width="13.85546875" customWidth="1"/>
    <col min="4364" max="4364" width="13.7109375" bestFit="1" customWidth="1"/>
    <col min="4608" max="4608" width="4.140625" customWidth="1"/>
    <col min="4609" max="4609" width="23.28515625" customWidth="1"/>
    <col min="4610" max="4611" width="12.7109375" customWidth="1"/>
    <col min="4612" max="4612" width="14.42578125" customWidth="1"/>
    <col min="4613" max="4615" width="12.7109375" customWidth="1"/>
    <col min="4617" max="4617" width="12.7109375" bestFit="1" customWidth="1"/>
    <col min="4619" max="4619" width="13.85546875" customWidth="1"/>
    <col min="4620" max="4620" width="13.7109375" bestFit="1" customWidth="1"/>
    <col min="4864" max="4864" width="4.140625" customWidth="1"/>
    <col min="4865" max="4865" width="23.28515625" customWidth="1"/>
    <col min="4866" max="4867" width="12.7109375" customWidth="1"/>
    <col min="4868" max="4868" width="14.42578125" customWidth="1"/>
    <col min="4869" max="4871" width="12.7109375" customWidth="1"/>
    <col min="4873" max="4873" width="12.7109375" bestFit="1" customWidth="1"/>
    <col min="4875" max="4875" width="13.85546875" customWidth="1"/>
    <col min="4876" max="4876" width="13.7109375" bestFit="1" customWidth="1"/>
    <col min="5120" max="5120" width="4.140625" customWidth="1"/>
    <col min="5121" max="5121" width="23.28515625" customWidth="1"/>
    <col min="5122" max="5123" width="12.7109375" customWidth="1"/>
    <col min="5124" max="5124" width="14.42578125" customWidth="1"/>
    <col min="5125" max="5127" width="12.7109375" customWidth="1"/>
    <col min="5129" max="5129" width="12.7109375" bestFit="1" customWidth="1"/>
    <col min="5131" max="5131" width="13.85546875" customWidth="1"/>
    <col min="5132" max="5132" width="13.7109375" bestFit="1" customWidth="1"/>
    <col min="5376" max="5376" width="4.140625" customWidth="1"/>
    <col min="5377" max="5377" width="23.28515625" customWidth="1"/>
    <col min="5378" max="5379" width="12.7109375" customWidth="1"/>
    <col min="5380" max="5380" width="14.42578125" customWidth="1"/>
    <col min="5381" max="5383" width="12.7109375" customWidth="1"/>
    <col min="5385" max="5385" width="12.7109375" bestFit="1" customWidth="1"/>
    <col min="5387" max="5387" width="13.85546875" customWidth="1"/>
    <col min="5388" max="5388" width="13.7109375" bestFit="1" customWidth="1"/>
    <col min="5632" max="5632" width="4.140625" customWidth="1"/>
    <col min="5633" max="5633" width="23.28515625" customWidth="1"/>
    <col min="5634" max="5635" width="12.7109375" customWidth="1"/>
    <col min="5636" max="5636" width="14.42578125" customWidth="1"/>
    <col min="5637" max="5639" width="12.7109375" customWidth="1"/>
    <col min="5641" max="5641" width="12.7109375" bestFit="1" customWidth="1"/>
    <col min="5643" max="5643" width="13.85546875" customWidth="1"/>
    <col min="5644" max="5644" width="13.7109375" bestFit="1" customWidth="1"/>
    <col min="5888" max="5888" width="4.140625" customWidth="1"/>
    <col min="5889" max="5889" width="23.28515625" customWidth="1"/>
    <col min="5890" max="5891" width="12.7109375" customWidth="1"/>
    <col min="5892" max="5892" width="14.42578125" customWidth="1"/>
    <col min="5893" max="5895" width="12.7109375" customWidth="1"/>
    <col min="5897" max="5897" width="12.7109375" bestFit="1" customWidth="1"/>
    <col min="5899" max="5899" width="13.85546875" customWidth="1"/>
    <col min="5900" max="5900" width="13.7109375" bestFit="1" customWidth="1"/>
    <col min="6144" max="6144" width="4.140625" customWidth="1"/>
    <col min="6145" max="6145" width="23.28515625" customWidth="1"/>
    <col min="6146" max="6147" width="12.7109375" customWidth="1"/>
    <col min="6148" max="6148" width="14.42578125" customWidth="1"/>
    <col min="6149" max="6151" width="12.7109375" customWidth="1"/>
    <col min="6153" max="6153" width="12.7109375" bestFit="1" customWidth="1"/>
    <col min="6155" max="6155" width="13.85546875" customWidth="1"/>
    <col min="6156" max="6156" width="13.7109375" bestFit="1" customWidth="1"/>
    <col min="6400" max="6400" width="4.140625" customWidth="1"/>
    <col min="6401" max="6401" width="23.28515625" customWidth="1"/>
    <col min="6402" max="6403" width="12.7109375" customWidth="1"/>
    <col min="6404" max="6404" width="14.42578125" customWidth="1"/>
    <col min="6405" max="6407" width="12.7109375" customWidth="1"/>
    <col min="6409" max="6409" width="12.7109375" bestFit="1" customWidth="1"/>
    <col min="6411" max="6411" width="13.85546875" customWidth="1"/>
    <col min="6412" max="6412" width="13.7109375" bestFit="1" customWidth="1"/>
    <col min="6656" max="6656" width="4.140625" customWidth="1"/>
    <col min="6657" max="6657" width="23.28515625" customWidth="1"/>
    <col min="6658" max="6659" width="12.7109375" customWidth="1"/>
    <col min="6660" max="6660" width="14.42578125" customWidth="1"/>
    <col min="6661" max="6663" width="12.7109375" customWidth="1"/>
    <col min="6665" max="6665" width="12.7109375" bestFit="1" customWidth="1"/>
    <col min="6667" max="6667" width="13.85546875" customWidth="1"/>
    <col min="6668" max="6668" width="13.7109375" bestFit="1" customWidth="1"/>
    <col min="6912" max="6912" width="4.140625" customWidth="1"/>
    <col min="6913" max="6913" width="23.28515625" customWidth="1"/>
    <col min="6914" max="6915" width="12.7109375" customWidth="1"/>
    <col min="6916" max="6916" width="14.42578125" customWidth="1"/>
    <col min="6917" max="6919" width="12.7109375" customWidth="1"/>
    <col min="6921" max="6921" width="12.7109375" bestFit="1" customWidth="1"/>
    <col min="6923" max="6923" width="13.85546875" customWidth="1"/>
    <col min="6924" max="6924" width="13.7109375" bestFit="1" customWidth="1"/>
    <col min="7168" max="7168" width="4.140625" customWidth="1"/>
    <col min="7169" max="7169" width="23.28515625" customWidth="1"/>
    <col min="7170" max="7171" width="12.7109375" customWidth="1"/>
    <col min="7172" max="7172" width="14.42578125" customWidth="1"/>
    <col min="7173" max="7175" width="12.7109375" customWidth="1"/>
    <col min="7177" max="7177" width="12.7109375" bestFit="1" customWidth="1"/>
    <col min="7179" max="7179" width="13.85546875" customWidth="1"/>
    <col min="7180" max="7180" width="13.7109375" bestFit="1" customWidth="1"/>
    <col min="7424" max="7424" width="4.140625" customWidth="1"/>
    <col min="7425" max="7425" width="23.28515625" customWidth="1"/>
    <col min="7426" max="7427" width="12.7109375" customWidth="1"/>
    <col min="7428" max="7428" width="14.42578125" customWidth="1"/>
    <col min="7429" max="7431" width="12.7109375" customWidth="1"/>
    <col min="7433" max="7433" width="12.7109375" bestFit="1" customWidth="1"/>
    <col min="7435" max="7435" width="13.85546875" customWidth="1"/>
    <col min="7436" max="7436" width="13.7109375" bestFit="1" customWidth="1"/>
    <col min="7680" max="7680" width="4.140625" customWidth="1"/>
    <col min="7681" max="7681" width="23.28515625" customWidth="1"/>
    <col min="7682" max="7683" width="12.7109375" customWidth="1"/>
    <col min="7684" max="7684" width="14.42578125" customWidth="1"/>
    <col min="7685" max="7687" width="12.7109375" customWidth="1"/>
    <col min="7689" max="7689" width="12.7109375" bestFit="1" customWidth="1"/>
    <col min="7691" max="7691" width="13.85546875" customWidth="1"/>
    <col min="7692" max="7692" width="13.7109375" bestFit="1" customWidth="1"/>
    <col min="7936" max="7936" width="4.140625" customWidth="1"/>
    <col min="7937" max="7937" width="23.28515625" customWidth="1"/>
    <col min="7938" max="7939" width="12.7109375" customWidth="1"/>
    <col min="7940" max="7940" width="14.42578125" customWidth="1"/>
    <col min="7941" max="7943" width="12.7109375" customWidth="1"/>
    <col min="7945" max="7945" width="12.7109375" bestFit="1" customWidth="1"/>
    <col min="7947" max="7947" width="13.85546875" customWidth="1"/>
    <col min="7948" max="7948" width="13.7109375" bestFit="1" customWidth="1"/>
    <col min="8192" max="8192" width="4.140625" customWidth="1"/>
    <col min="8193" max="8193" width="23.28515625" customWidth="1"/>
    <col min="8194" max="8195" width="12.7109375" customWidth="1"/>
    <col min="8196" max="8196" width="14.42578125" customWidth="1"/>
    <col min="8197" max="8199" width="12.7109375" customWidth="1"/>
    <col min="8201" max="8201" width="12.7109375" bestFit="1" customWidth="1"/>
    <col min="8203" max="8203" width="13.85546875" customWidth="1"/>
    <col min="8204" max="8204" width="13.7109375" bestFit="1" customWidth="1"/>
    <col min="8448" max="8448" width="4.140625" customWidth="1"/>
    <col min="8449" max="8449" width="23.28515625" customWidth="1"/>
    <col min="8450" max="8451" width="12.7109375" customWidth="1"/>
    <col min="8452" max="8452" width="14.42578125" customWidth="1"/>
    <col min="8453" max="8455" width="12.7109375" customWidth="1"/>
    <col min="8457" max="8457" width="12.7109375" bestFit="1" customWidth="1"/>
    <col min="8459" max="8459" width="13.85546875" customWidth="1"/>
    <col min="8460" max="8460" width="13.7109375" bestFit="1" customWidth="1"/>
    <col min="8704" max="8704" width="4.140625" customWidth="1"/>
    <col min="8705" max="8705" width="23.28515625" customWidth="1"/>
    <col min="8706" max="8707" width="12.7109375" customWidth="1"/>
    <col min="8708" max="8708" width="14.42578125" customWidth="1"/>
    <col min="8709" max="8711" width="12.7109375" customWidth="1"/>
    <col min="8713" max="8713" width="12.7109375" bestFit="1" customWidth="1"/>
    <col min="8715" max="8715" width="13.85546875" customWidth="1"/>
    <col min="8716" max="8716" width="13.7109375" bestFit="1" customWidth="1"/>
    <col min="8960" max="8960" width="4.140625" customWidth="1"/>
    <col min="8961" max="8961" width="23.28515625" customWidth="1"/>
    <col min="8962" max="8963" width="12.7109375" customWidth="1"/>
    <col min="8964" max="8964" width="14.42578125" customWidth="1"/>
    <col min="8965" max="8967" width="12.7109375" customWidth="1"/>
    <col min="8969" max="8969" width="12.7109375" bestFit="1" customWidth="1"/>
    <col min="8971" max="8971" width="13.85546875" customWidth="1"/>
    <col min="8972" max="8972" width="13.7109375" bestFit="1" customWidth="1"/>
    <col min="9216" max="9216" width="4.140625" customWidth="1"/>
    <col min="9217" max="9217" width="23.28515625" customWidth="1"/>
    <col min="9218" max="9219" width="12.7109375" customWidth="1"/>
    <col min="9220" max="9220" width="14.42578125" customWidth="1"/>
    <col min="9221" max="9223" width="12.7109375" customWidth="1"/>
    <col min="9225" max="9225" width="12.7109375" bestFit="1" customWidth="1"/>
    <col min="9227" max="9227" width="13.85546875" customWidth="1"/>
    <col min="9228" max="9228" width="13.7109375" bestFit="1" customWidth="1"/>
    <col min="9472" max="9472" width="4.140625" customWidth="1"/>
    <col min="9473" max="9473" width="23.28515625" customWidth="1"/>
    <col min="9474" max="9475" width="12.7109375" customWidth="1"/>
    <col min="9476" max="9476" width="14.42578125" customWidth="1"/>
    <col min="9477" max="9479" width="12.7109375" customWidth="1"/>
    <col min="9481" max="9481" width="12.7109375" bestFit="1" customWidth="1"/>
    <col min="9483" max="9483" width="13.85546875" customWidth="1"/>
    <col min="9484" max="9484" width="13.7109375" bestFit="1" customWidth="1"/>
    <col min="9728" max="9728" width="4.140625" customWidth="1"/>
    <col min="9729" max="9729" width="23.28515625" customWidth="1"/>
    <col min="9730" max="9731" width="12.7109375" customWidth="1"/>
    <col min="9732" max="9732" width="14.42578125" customWidth="1"/>
    <col min="9733" max="9735" width="12.7109375" customWidth="1"/>
    <col min="9737" max="9737" width="12.7109375" bestFit="1" customWidth="1"/>
    <col min="9739" max="9739" width="13.85546875" customWidth="1"/>
    <col min="9740" max="9740" width="13.7109375" bestFit="1" customWidth="1"/>
    <col min="9984" max="9984" width="4.140625" customWidth="1"/>
    <col min="9985" max="9985" width="23.28515625" customWidth="1"/>
    <col min="9986" max="9987" width="12.7109375" customWidth="1"/>
    <col min="9988" max="9988" width="14.42578125" customWidth="1"/>
    <col min="9989" max="9991" width="12.7109375" customWidth="1"/>
    <col min="9993" max="9993" width="12.7109375" bestFit="1" customWidth="1"/>
    <col min="9995" max="9995" width="13.85546875" customWidth="1"/>
    <col min="9996" max="9996" width="13.7109375" bestFit="1" customWidth="1"/>
    <col min="10240" max="10240" width="4.140625" customWidth="1"/>
    <col min="10241" max="10241" width="23.28515625" customWidth="1"/>
    <col min="10242" max="10243" width="12.7109375" customWidth="1"/>
    <col min="10244" max="10244" width="14.42578125" customWidth="1"/>
    <col min="10245" max="10247" width="12.7109375" customWidth="1"/>
    <col min="10249" max="10249" width="12.7109375" bestFit="1" customWidth="1"/>
    <col min="10251" max="10251" width="13.85546875" customWidth="1"/>
    <col min="10252" max="10252" width="13.7109375" bestFit="1" customWidth="1"/>
    <col min="10496" max="10496" width="4.140625" customWidth="1"/>
    <col min="10497" max="10497" width="23.28515625" customWidth="1"/>
    <col min="10498" max="10499" width="12.7109375" customWidth="1"/>
    <col min="10500" max="10500" width="14.42578125" customWidth="1"/>
    <col min="10501" max="10503" width="12.7109375" customWidth="1"/>
    <col min="10505" max="10505" width="12.7109375" bestFit="1" customWidth="1"/>
    <col min="10507" max="10507" width="13.85546875" customWidth="1"/>
    <col min="10508" max="10508" width="13.7109375" bestFit="1" customWidth="1"/>
    <col min="10752" max="10752" width="4.140625" customWidth="1"/>
    <col min="10753" max="10753" width="23.28515625" customWidth="1"/>
    <col min="10754" max="10755" width="12.7109375" customWidth="1"/>
    <col min="10756" max="10756" width="14.42578125" customWidth="1"/>
    <col min="10757" max="10759" width="12.7109375" customWidth="1"/>
    <col min="10761" max="10761" width="12.7109375" bestFit="1" customWidth="1"/>
    <col min="10763" max="10763" width="13.85546875" customWidth="1"/>
    <col min="10764" max="10764" width="13.7109375" bestFit="1" customWidth="1"/>
    <col min="11008" max="11008" width="4.140625" customWidth="1"/>
    <col min="11009" max="11009" width="23.28515625" customWidth="1"/>
    <col min="11010" max="11011" width="12.7109375" customWidth="1"/>
    <col min="11012" max="11012" width="14.42578125" customWidth="1"/>
    <col min="11013" max="11015" width="12.7109375" customWidth="1"/>
    <col min="11017" max="11017" width="12.7109375" bestFit="1" customWidth="1"/>
    <col min="11019" max="11019" width="13.85546875" customWidth="1"/>
    <col min="11020" max="11020" width="13.7109375" bestFit="1" customWidth="1"/>
    <col min="11264" max="11264" width="4.140625" customWidth="1"/>
    <col min="11265" max="11265" width="23.28515625" customWidth="1"/>
    <col min="11266" max="11267" width="12.7109375" customWidth="1"/>
    <col min="11268" max="11268" width="14.42578125" customWidth="1"/>
    <col min="11269" max="11271" width="12.7109375" customWidth="1"/>
    <col min="11273" max="11273" width="12.7109375" bestFit="1" customWidth="1"/>
    <col min="11275" max="11275" width="13.85546875" customWidth="1"/>
    <col min="11276" max="11276" width="13.7109375" bestFit="1" customWidth="1"/>
    <col min="11520" max="11520" width="4.140625" customWidth="1"/>
    <col min="11521" max="11521" width="23.28515625" customWidth="1"/>
    <col min="11522" max="11523" width="12.7109375" customWidth="1"/>
    <col min="11524" max="11524" width="14.42578125" customWidth="1"/>
    <col min="11525" max="11527" width="12.7109375" customWidth="1"/>
    <col min="11529" max="11529" width="12.7109375" bestFit="1" customWidth="1"/>
    <col min="11531" max="11531" width="13.85546875" customWidth="1"/>
    <col min="11532" max="11532" width="13.7109375" bestFit="1" customWidth="1"/>
    <col min="11776" max="11776" width="4.140625" customWidth="1"/>
    <col min="11777" max="11777" width="23.28515625" customWidth="1"/>
    <col min="11778" max="11779" width="12.7109375" customWidth="1"/>
    <col min="11780" max="11780" width="14.42578125" customWidth="1"/>
    <col min="11781" max="11783" width="12.7109375" customWidth="1"/>
    <col min="11785" max="11785" width="12.7109375" bestFit="1" customWidth="1"/>
    <col min="11787" max="11787" width="13.85546875" customWidth="1"/>
    <col min="11788" max="11788" width="13.7109375" bestFit="1" customWidth="1"/>
    <col min="12032" max="12032" width="4.140625" customWidth="1"/>
    <col min="12033" max="12033" width="23.28515625" customWidth="1"/>
    <col min="12034" max="12035" width="12.7109375" customWidth="1"/>
    <col min="12036" max="12036" width="14.42578125" customWidth="1"/>
    <col min="12037" max="12039" width="12.7109375" customWidth="1"/>
    <col min="12041" max="12041" width="12.7109375" bestFit="1" customWidth="1"/>
    <col min="12043" max="12043" width="13.85546875" customWidth="1"/>
    <col min="12044" max="12044" width="13.7109375" bestFit="1" customWidth="1"/>
    <col min="12288" max="12288" width="4.140625" customWidth="1"/>
    <col min="12289" max="12289" width="23.28515625" customWidth="1"/>
    <col min="12290" max="12291" width="12.7109375" customWidth="1"/>
    <col min="12292" max="12292" width="14.42578125" customWidth="1"/>
    <col min="12293" max="12295" width="12.7109375" customWidth="1"/>
    <col min="12297" max="12297" width="12.7109375" bestFit="1" customWidth="1"/>
    <col min="12299" max="12299" width="13.85546875" customWidth="1"/>
    <col min="12300" max="12300" width="13.7109375" bestFit="1" customWidth="1"/>
    <col min="12544" max="12544" width="4.140625" customWidth="1"/>
    <col min="12545" max="12545" width="23.28515625" customWidth="1"/>
    <col min="12546" max="12547" width="12.7109375" customWidth="1"/>
    <col min="12548" max="12548" width="14.42578125" customWidth="1"/>
    <col min="12549" max="12551" width="12.7109375" customWidth="1"/>
    <col min="12553" max="12553" width="12.7109375" bestFit="1" customWidth="1"/>
    <col min="12555" max="12555" width="13.85546875" customWidth="1"/>
    <col min="12556" max="12556" width="13.7109375" bestFit="1" customWidth="1"/>
    <col min="12800" max="12800" width="4.140625" customWidth="1"/>
    <col min="12801" max="12801" width="23.28515625" customWidth="1"/>
    <col min="12802" max="12803" width="12.7109375" customWidth="1"/>
    <col min="12804" max="12804" width="14.42578125" customWidth="1"/>
    <col min="12805" max="12807" width="12.7109375" customWidth="1"/>
    <col min="12809" max="12809" width="12.7109375" bestFit="1" customWidth="1"/>
    <col min="12811" max="12811" width="13.85546875" customWidth="1"/>
    <col min="12812" max="12812" width="13.7109375" bestFit="1" customWidth="1"/>
    <col min="13056" max="13056" width="4.140625" customWidth="1"/>
    <col min="13057" max="13057" width="23.28515625" customWidth="1"/>
    <col min="13058" max="13059" width="12.7109375" customWidth="1"/>
    <col min="13060" max="13060" width="14.42578125" customWidth="1"/>
    <col min="13061" max="13063" width="12.7109375" customWidth="1"/>
    <col min="13065" max="13065" width="12.7109375" bestFit="1" customWidth="1"/>
    <col min="13067" max="13067" width="13.85546875" customWidth="1"/>
    <col min="13068" max="13068" width="13.7109375" bestFit="1" customWidth="1"/>
    <col min="13312" max="13312" width="4.140625" customWidth="1"/>
    <col min="13313" max="13313" width="23.28515625" customWidth="1"/>
    <col min="13314" max="13315" width="12.7109375" customWidth="1"/>
    <col min="13316" max="13316" width="14.42578125" customWidth="1"/>
    <col min="13317" max="13319" width="12.7109375" customWidth="1"/>
    <col min="13321" max="13321" width="12.7109375" bestFit="1" customWidth="1"/>
    <col min="13323" max="13323" width="13.85546875" customWidth="1"/>
    <col min="13324" max="13324" width="13.7109375" bestFit="1" customWidth="1"/>
    <col min="13568" max="13568" width="4.140625" customWidth="1"/>
    <col min="13569" max="13569" width="23.28515625" customWidth="1"/>
    <col min="13570" max="13571" width="12.7109375" customWidth="1"/>
    <col min="13572" max="13572" width="14.42578125" customWidth="1"/>
    <col min="13573" max="13575" width="12.7109375" customWidth="1"/>
    <col min="13577" max="13577" width="12.7109375" bestFit="1" customWidth="1"/>
    <col min="13579" max="13579" width="13.85546875" customWidth="1"/>
    <col min="13580" max="13580" width="13.7109375" bestFit="1" customWidth="1"/>
    <col min="13824" max="13824" width="4.140625" customWidth="1"/>
    <col min="13825" max="13825" width="23.28515625" customWidth="1"/>
    <col min="13826" max="13827" width="12.7109375" customWidth="1"/>
    <col min="13828" max="13828" width="14.42578125" customWidth="1"/>
    <col min="13829" max="13831" width="12.7109375" customWidth="1"/>
    <col min="13833" max="13833" width="12.7109375" bestFit="1" customWidth="1"/>
    <col min="13835" max="13835" width="13.85546875" customWidth="1"/>
    <col min="13836" max="13836" width="13.7109375" bestFit="1" customWidth="1"/>
    <col min="14080" max="14080" width="4.140625" customWidth="1"/>
    <col min="14081" max="14081" width="23.28515625" customWidth="1"/>
    <col min="14082" max="14083" width="12.7109375" customWidth="1"/>
    <col min="14084" max="14084" width="14.42578125" customWidth="1"/>
    <col min="14085" max="14087" width="12.7109375" customWidth="1"/>
    <col min="14089" max="14089" width="12.7109375" bestFit="1" customWidth="1"/>
    <col min="14091" max="14091" width="13.85546875" customWidth="1"/>
    <col min="14092" max="14092" width="13.7109375" bestFit="1" customWidth="1"/>
    <col min="14336" max="14336" width="4.140625" customWidth="1"/>
    <col min="14337" max="14337" width="23.28515625" customWidth="1"/>
    <col min="14338" max="14339" width="12.7109375" customWidth="1"/>
    <col min="14340" max="14340" width="14.42578125" customWidth="1"/>
    <col min="14341" max="14343" width="12.7109375" customWidth="1"/>
    <col min="14345" max="14345" width="12.7109375" bestFit="1" customWidth="1"/>
    <col min="14347" max="14347" width="13.85546875" customWidth="1"/>
    <col min="14348" max="14348" width="13.7109375" bestFit="1" customWidth="1"/>
    <col min="14592" max="14592" width="4.140625" customWidth="1"/>
    <col min="14593" max="14593" width="23.28515625" customWidth="1"/>
    <col min="14594" max="14595" width="12.7109375" customWidth="1"/>
    <col min="14596" max="14596" width="14.42578125" customWidth="1"/>
    <col min="14597" max="14599" width="12.7109375" customWidth="1"/>
    <col min="14601" max="14601" width="12.7109375" bestFit="1" customWidth="1"/>
    <col min="14603" max="14603" width="13.85546875" customWidth="1"/>
    <col min="14604" max="14604" width="13.7109375" bestFit="1" customWidth="1"/>
    <col min="14848" max="14848" width="4.140625" customWidth="1"/>
    <col min="14849" max="14849" width="23.28515625" customWidth="1"/>
    <col min="14850" max="14851" width="12.7109375" customWidth="1"/>
    <col min="14852" max="14852" width="14.42578125" customWidth="1"/>
    <col min="14853" max="14855" width="12.7109375" customWidth="1"/>
    <col min="14857" max="14857" width="12.7109375" bestFit="1" customWidth="1"/>
    <col min="14859" max="14859" width="13.85546875" customWidth="1"/>
    <col min="14860" max="14860" width="13.7109375" bestFit="1" customWidth="1"/>
    <col min="15104" max="15104" width="4.140625" customWidth="1"/>
    <col min="15105" max="15105" width="23.28515625" customWidth="1"/>
    <col min="15106" max="15107" width="12.7109375" customWidth="1"/>
    <col min="15108" max="15108" width="14.42578125" customWidth="1"/>
    <col min="15109" max="15111" width="12.7109375" customWidth="1"/>
    <col min="15113" max="15113" width="12.7109375" bestFit="1" customWidth="1"/>
    <col min="15115" max="15115" width="13.85546875" customWidth="1"/>
    <col min="15116" max="15116" width="13.7109375" bestFit="1" customWidth="1"/>
    <col min="15360" max="15360" width="4.140625" customWidth="1"/>
    <col min="15361" max="15361" width="23.28515625" customWidth="1"/>
    <col min="15362" max="15363" width="12.7109375" customWidth="1"/>
    <col min="15364" max="15364" width="14.42578125" customWidth="1"/>
    <col min="15365" max="15367" width="12.7109375" customWidth="1"/>
    <col min="15369" max="15369" width="12.7109375" bestFit="1" customWidth="1"/>
    <col min="15371" max="15371" width="13.85546875" customWidth="1"/>
    <col min="15372" max="15372" width="13.7109375" bestFit="1" customWidth="1"/>
    <col min="15616" max="15616" width="4.140625" customWidth="1"/>
    <col min="15617" max="15617" width="23.28515625" customWidth="1"/>
    <col min="15618" max="15619" width="12.7109375" customWidth="1"/>
    <col min="15620" max="15620" width="14.42578125" customWidth="1"/>
    <col min="15621" max="15623" width="12.7109375" customWidth="1"/>
    <col min="15625" max="15625" width="12.7109375" bestFit="1" customWidth="1"/>
    <col min="15627" max="15627" width="13.85546875" customWidth="1"/>
    <col min="15628" max="15628" width="13.7109375" bestFit="1" customWidth="1"/>
    <col min="15872" max="15872" width="4.140625" customWidth="1"/>
    <col min="15873" max="15873" width="23.28515625" customWidth="1"/>
    <col min="15874" max="15875" width="12.7109375" customWidth="1"/>
    <col min="15876" max="15876" width="14.42578125" customWidth="1"/>
    <col min="15877" max="15879" width="12.7109375" customWidth="1"/>
    <col min="15881" max="15881" width="12.7109375" bestFit="1" customWidth="1"/>
    <col min="15883" max="15883" width="13.85546875" customWidth="1"/>
    <col min="15884" max="15884" width="13.7109375" bestFit="1" customWidth="1"/>
    <col min="16128" max="16128" width="4.140625" customWidth="1"/>
    <col min="16129" max="16129" width="23.28515625" customWidth="1"/>
    <col min="16130" max="16131" width="12.7109375" customWidth="1"/>
    <col min="16132" max="16132" width="14.42578125" customWidth="1"/>
    <col min="16133" max="16135" width="12.7109375" customWidth="1"/>
    <col min="16137" max="16137" width="12.7109375" bestFit="1" customWidth="1"/>
    <col min="16139" max="16139" width="13.85546875" customWidth="1"/>
    <col min="16140" max="16140" width="13.7109375" bestFit="1" customWidth="1"/>
  </cols>
  <sheetData>
    <row r="1" spans="2:12" ht="16.5" thickTop="1" x14ac:dyDescent="0.25">
      <c r="B1" s="290" t="s">
        <v>0</v>
      </c>
      <c r="C1" s="291"/>
      <c r="D1" s="291"/>
      <c r="E1" s="291"/>
      <c r="F1" s="291"/>
      <c r="G1" s="292"/>
    </row>
    <row r="2" spans="2:12" x14ac:dyDescent="0.25">
      <c r="B2" s="293" t="s">
        <v>53</v>
      </c>
      <c r="C2" s="294"/>
      <c r="D2" s="294"/>
      <c r="E2" s="294"/>
      <c r="F2" s="294"/>
      <c r="G2" s="295"/>
    </row>
    <row r="3" spans="2:12" x14ac:dyDescent="0.25">
      <c r="B3" s="293" t="s">
        <v>2</v>
      </c>
      <c r="C3" s="294"/>
      <c r="D3" s="294"/>
      <c r="E3" s="294"/>
      <c r="F3" s="294"/>
      <c r="G3" s="295"/>
    </row>
    <row r="4" spans="2:12" x14ac:dyDescent="0.25">
      <c r="B4" s="305" t="s">
        <v>123</v>
      </c>
      <c r="C4" s="306"/>
      <c r="D4" s="306"/>
      <c r="E4" s="306"/>
      <c r="F4" s="306"/>
      <c r="G4" s="307"/>
    </row>
    <row r="5" spans="2:12" x14ac:dyDescent="0.25">
      <c r="B5" s="293" t="s">
        <v>266</v>
      </c>
      <c r="C5" s="294"/>
      <c r="D5" s="294"/>
      <c r="E5" s="294"/>
      <c r="F5" s="294"/>
      <c r="G5" s="295"/>
    </row>
    <row r="6" spans="2:12" ht="15.75" thickBot="1" x14ac:dyDescent="0.3">
      <c r="B6" s="328"/>
      <c r="C6" s="329"/>
      <c r="D6" s="329"/>
      <c r="E6" s="329"/>
      <c r="F6" s="329"/>
      <c r="G6" s="3"/>
    </row>
    <row r="7" spans="2:12" ht="15.75" thickTop="1" x14ac:dyDescent="0.25"/>
    <row r="8" spans="2:12" ht="1.5" customHeight="1" thickBot="1" x14ac:dyDescent="0.3">
      <c r="B8" s="2"/>
      <c r="C8" s="22"/>
      <c r="D8" s="2"/>
      <c r="E8" s="2"/>
      <c r="F8" s="2"/>
      <c r="G8" s="2"/>
    </row>
    <row r="9" spans="2:12" ht="16.5" thickTop="1" thickBot="1" x14ac:dyDescent="0.3">
      <c r="B9" s="160"/>
      <c r="C9" s="164" t="s">
        <v>168</v>
      </c>
      <c r="D9" s="165"/>
      <c r="E9" s="168"/>
      <c r="F9" s="168"/>
      <c r="G9" s="159"/>
    </row>
    <row r="10" spans="2:12" ht="15.75" thickTop="1" x14ac:dyDescent="0.25">
      <c r="B10" s="161"/>
      <c r="C10" s="27" t="s">
        <v>7</v>
      </c>
      <c r="D10" s="27" t="s">
        <v>7</v>
      </c>
      <c r="E10" s="333" t="s">
        <v>126</v>
      </c>
      <c r="F10" s="334"/>
      <c r="G10" s="335"/>
    </row>
    <row r="11" spans="2:12" x14ac:dyDescent="0.25">
      <c r="B11" s="161"/>
      <c r="C11" s="9" t="s">
        <v>109</v>
      </c>
      <c r="D11" s="98" t="s">
        <v>227</v>
      </c>
      <c r="E11" s="336"/>
      <c r="F11" s="337"/>
      <c r="G11" s="338"/>
    </row>
    <row r="12" spans="2:12" x14ac:dyDescent="0.25">
      <c r="B12" s="162"/>
      <c r="C12" s="9" t="s">
        <v>110</v>
      </c>
      <c r="D12" s="27" t="s">
        <v>115</v>
      </c>
      <c r="E12" s="38" t="s">
        <v>3</v>
      </c>
      <c r="F12" s="37" t="s">
        <v>4</v>
      </c>
      <c r="G12" s="39"/>
      <c r="I12" s="193"/>
      <c r="J12" s="40"/>
      <c r="K12" s="40"/>
      <c r="L12" s="208"/>
    </row>
    <row r="13" spans="2:12" ht="15.75" thickBot="1" x14ac:dyDescent="0.3">
      <c r="B13" s="163" t="s">
        <v>52</v>
      </c>
      <c r="C13" s="31" t="s">
        <v>116</v>
      </c>
      <c r="D13" s="41" t="s">
        <v>117</v>
      </c>
      <c r="E13" s="42">
        <v>0.7</v>
      </c>
      <c r="F13" s="43">
        <v>0.3</v>
      </c>
      <c r="G13" s="44" t="s">
        <v>11</v>
      </c>
      <c r="L13" s="209"/>
    </row>
    <row r="14" spans="2:12" ht="15.75" thickTop="1" x14ac:dyDescent="0.25">
      <c r="B14" s="45" t="s">
        <v>54</v>
      </c>
      <c r="C14" s="47">
        <v>1.7163124437290262</v>
      </c>
      <c r="D14" s="47">
        <v>1.7041094002296624</v>
      </c>
      <c r="E14" s="46">
        <v>834371</v>
      </c>
      <c r="F14" s="46">
        <v>355045</v>
      </c>
      <c r="G14" s="48">
        <v>1189416</v>
      </c>
      <c r="H14" s="188"/>
      <c r="I14" s="194"/>
      <c r="K14" s="49"/>
    </row>
    <row r="15" spans="2:12" x14ac:dyDescent="0.25">
      <c r="B15" s="50" t="s">
        <v>55</v>
      </c>
      <c r="C15" s="47">
        <v>0.23577879027637574</v>
      </c>
      <c r="D15" s="47">
        <v>0.45472780958815978</v>
      </c>
      <c r="E15" s="46">
        <v>114622</v>
      </c>
      <c r="F15" s="46">
        <v>94741</v>
      </c>
      <c r="G15" s="48">
        <v>209363</v>
      </c>
      <c r="H15" s="188"/>
      <c r="I15" s="194"/>
      <c r="K15" s="49"/>
    </row>
    <row r="16" spans="2:12" x14ac:dyDescent="0.25">
      <c r="B16" s="50" t="s">
        <v>56</v>
      </c>
      <c r="C16" s="47">
        <v>0.22284669740539656</v>
      </c>
      <c r="D16" s="47">
        <v>0.44847863258953635</v>
      </c>
      <c r="E16" s="46">
        <v>108335</v>
      </c>
      <c r="F16" s="46">
        <v>93439</v>
      </c>
      <c r="G16" s="48">
        <v>201774</v>
      </c>
      <c r="H16" s="188"/>
      <c r="I16" s="194"/>
      <c r="K16" s="49"/>
    </row>
    <row r="17" spans="2:11" x14ac:dyDescent="0.25">
      <c r="B17" s="50" t="s">
        <v>57</v>
      </c>
      <c r="C17" s="47">
        <v>1.907347283987668</v>
      </c>
      <c r="D17" s="47">
        <v>1.8760796152332397</v>
      </c>
      <c r="E17" s="46">
        <v>927241</v>
      </c>
      <c r="F17" s="46">
        <v>390874</v>
      </c>
      <c r="G17" s="48">
        <v>1318115</v>
      </c>
      <c r="H17" s="188"/>
      <c r="I17" s="194"/>
      <c r="K17" s="49"/>
    </row>
    <row r="18" spans="2:11" x14ac:dyDescent="0.25">
      <c r="B18" s="50" t="s">
        <v>58</v>
      </c>
      <c r="C18" s="47">
        <v>37.579297738247888</v>
      </c>
      <c r="D18" s="47">
        <v>35.764155806169384</v>
      </c>
      <c r="E18" s="46">
        <v>18268853</v>
      </c>
      <c r="F18" s="46">
        <v>7451328</v>
      </c>
      <c r="G18" s="48">
        <v>25720181</v>
      </c>
      <c r="H18" s="188"/>
      <c r="I18" s="194"/>
      <c r="K18" s="49"/>
    </row>
    <row r="19" spans="2:11" x14ac:dyDescent="0.25">
      <c r="B19" s="50" t="s">
        <v>59</v>
      </c>
      <c r="C19" s="47">
        <v>0.54773142716830814</v>
      </c>
      <c r="D19" s="47">
        <v>0.65864226693261252</v>
      </c>
      <c r="E19" s="46">
        <v>266275</v>
      </c>
      <c r="F19" s="46">
        <v>137226</v>
      </c>
      <c r="G19" s="48">
        <v>403501</v>
      </c>
      <c r="H19" s="188"/>
      <c r="I19" s="194"/>
      <c r="K19" s="49"/>
    </row>
    <row r="20" spans="2:11" x14ac:dyDescent="0.25">
      <c r="B20" s="50" t="s">
        <v>60</v>
      </c>
      <c r="C20" s="47">
        <v>20.339399230622323</v>
      </c>
      <c r="D20" s="47">
        <v>19.295609634861531</v>
      </c>
      <c r="E20" s="46">
        <v>9887824</v>
      </c>
      <c r="F20" s="46">
        <v>4020169</v>
      </c>
      <c r="G20" s="48">
        <v>13907993</v>
      </c>
      <c r="H20" s="188"/>
      <c r="I20" s="194"/>
      <c r="K20" s="49"/>
    </row>
    <row r="21" spans="2:11" x14ac:dyDescent="0.25">
      <c r="B21" s="50" t="s">
        <v>61</v>
      </c>
      <c r="C21" s="47">
        <v>2.0022917632935915</v>
      </c>
      <c r="D21" s="47">
        <v>1.9529390133661177</v>
      </c>
      <c r="E21" s="46">
        <v>973397</v>
      </c>
      <c r="F21" s="46">
        <v>406888</v>
      </c>
      <c r="G21" s="48">
        <v>1380285</v>
      </c>
      <c r="H21" s="188"/>
      <c r="I21" s="194"/>
      <c r="K21" s="49"/>
    </row>
    <row r="22" spans="2:11" x14ac:dyDescent="0.25">
      <c r="B22" s="50" t="s">
        <v>62</v>
      </c>
      <c r="C22" s="47">
        <v>0.53850980820123862</v>
      </c>
      <c r="D22" s="47">
        <v>0.65107016567281328</v>
      </c>
      <c r="E22" s="46">
        <v>261792</v>
      </c>
      <c r="F22" s="46">
        <v>135648</v>
      </c>
      <c r="G22" s="48">
        <v>397440</v>
      </c>
      <c r="H22" s="188"/>
      <c r="I22" s="194"/>
      <c r="K22" s="49"/>
    </row>
    <row r="23" spans="2:11" x14ac:dyDescent="0.25">
      <c r="B23" s="50" t="s">
        <v>63</v>
      </c>
      <c r="C23" s="47">
        <v>0.20969634136359916</v>
      </c>
      <c r="D23" s="47">
        <v>0.44210776610270097</v>
      </c>
      <c r="E23" s="46">
        <v>101942</v>
      </c>
      <c r="F23" s="46">
        <v>92112</v>
      </c>
      <c r="G23" s="48">
        <v>194054</v>
      </c>
      <c r="H23" s="188"/>
      <c r="I23" s="194"/>
      <c r="K23" s="49"/>
    </row>
    <row r="24" spans="2:11" x14ac:dyDescent="0.25">
      <c r="B24" s="50" t="s">
        <v>64</v>
      </c>
      <c r="C24" s="47">
        <v>0.25907838376122011</v>
      </c>
      <c r="D24" s="47">
        <v>0.46634748530075759</v>
      </c>
      <c r="E24" s="46">
        <v>125949</v>
      </c>
      <c r="F24" s="46">
        <v>97162</v>
      </c>
      <c r="G24" s="48">
        <v>223111</v>
      </c>
      <c r="H24" s="188"/>
      <c r="I24" s="194"/>
      <c r="K24" s="49"/>
    </row>
    <row r="25" spans="2:11" x14ac:dyDescent="0.25">
      <c r="B25" s="50" t="s">
        <v>65</v>
      </c>
      <c r="C25" s="47">
        <v>8.9113033039587481</v>
      </c>
      <c r="D25" s="47">
        <v>8.4802535820511906</v>
      </c>
      <c r="E25" s="46">
        <v>4332154</v>
      </c>
      <c r="F25" s="46">
        <v>1766830</v>
      </c>
      <c r="G25" s="48">
        <v>6098984</v>
      </c>
      <c r="H25" s="188"/>
      <c r="I25" s="194"/>
      <c r="K25" s="49"/>
    </row>
    <row r="26" spans="2:11" x14ac:dyDescent="0.25">
      <c r="B26" s="50" t="s">
        <v>66</v>
      </c>
      <c r="C26" s="47">
        <v>1.4695659291190353</v>
      </c>
      <c r="D26" s="47">
        <v>1.4618460917423048</v>
      </c>
      <c r="E26" s="46">
        <v>714417</v>
      </c>
      <c r="F26" s="46">
        <v>304570</v>
      </c>
      <c r="G26" s="48">
        <v>1018987</v>
      </c>
      <c r="H26" s="188"/>
      <c r="I26" s="194"/>
      <c r="K26" s="49"/>
    </row>
    <row r="27" spans="2:11" x14ac:dyDescent="0.25">
      <c r="B27" s="50" t="s">
        <v>67</v>
      </c>
      <c r="C27" s="47">
        <v>2.6509699069653236</v>
      </c>
      <c r="D27" s="47">
        <v>2.5025733902412957</v>
      </c>
      <c r="E27" s="46">
        <v>1288746</v>
      </c>
      <c r="F27" s="46">
        <v>521402</v>
      </c>
      <c r="G27" s="48">
        <v>1810148</v>
      </c>
      <c r="H27" s="188"/>
      <c r="I27" s="194"/>
      <c r="K27" s="49"/>
    </row>
    <row r="28" spans="2:11" x14ac:dyDescent="0.25">
      <c r="B28" s="50" t="s">
        <v>68</v>
      </c>
      <c r="C28" s="47">
        <v>0.70357133113251302</v>
      </c>
      <c r="D28" s="47">
        <v>0.78305619653472736</v>
      </c>
      <c r="E28" s="46">
        <v>342035</v>
      </c>
      <c r="F28" s="46">
        <v>163147</v>
      </c>
      <c r="G28" s="48">
        <v>505182</v>
      </c>
      <c r="H28" s="188"/>
      <c r="I28" s="194"/>
      <c r="K28" s="49"/>
    </row>
    <row r="29" spans="2:11" x14ac:dyDescent="0.25">
      <c r="B29" s="50" t="s">
        <v>69</v>
      </c>
      <c r="C29" s="47">
        <v>1.04002400894879</v>
      </c>
      <c r="D29" s="47">
        <v>1.0776067302796057</v>
      </c>
      <c r="E29" s="46">
        <v>505599</v>
      </c>
      <c r="F29" s="46">
        <v>224515</v>
      </c>
      <c r="G29" s="48">
        <v>730114</v>
      </c>
      <c r="H29" s="188"/>
      <c r="I29" s="194"/>
      <c r="K29" s="49"/>
    </row>
    <row r="30" spans="2:11" x14ac:dyDescent="0.25">
      <c r="B30" s="50" t="s">
        <v>70</v>
      </c>
      <c r="C30" s="47">
        <v>0.43669003901454179</v>
      </c>
      <c r="D30" s="47">
        <v>0.58190931896112941</v>
      </c>
      <c r="E30" s="46">
        <v>212293</v>
      </c>
      <c r="F30" s="46">
        <v>121239</v>
      </c>
      <c r="G30" s="48">
        <v>333532</v>
      </c>
      <c r="H30" s="188"/>
      <c r="I30" s="194"/>
      <c r="K30" s="49"/>
    </row>
    <row r="31" spans="2:11" x14ac:dyDescent="0.25">
      <c r="B31" s="50" t="s">
        <v>71</v>
      </c>
      <c r="C31" s="47">
        <v>0.56661119144408367</v>
      </c>
      <c r="D31" s="47">
        <v>0.67773682594737128</v>
      </c>
      <c r="E31" s="46">
        <v>275453</v>
      </c>
      <c r="F31" s="46">
        <v>141204</v>
      </c>
      <c r="G31" s="48">
        <v>416657</v>
      </c>
      <c r="H31" s="188"/>
      <c r="I31" s="194"/>
      <c r="K31" s="49"/>
    </row>
    <row r="32" spans="2:11" x14ac:dyDescent="0.25">
      <c r="B32" s="50" t="s">
        <v>72</v>
      </c>
      <c r="C32" s="47">
        <v>0.26868196327722155</v>
      </c>
      <c r="D32" s="47">
        <v>0.47185403904307593</v>
      </c>
      <c r="E32" s="46">
        <v>130617</v>
      </c>
      <c r="F32" s="46">
        <v>98309</v>
      </c>
      <c r="G32" s="48">
        <v>228926</v>
      </c>
      <c r="H32" s="188"/>
      <c r="I32" s="194"/>
      <c r="K32" s="49"/>
    </row>
    <row r="33" spans="2:11" x14ac:dyDescent="0.25">
      <c r="B33" s="50" t="s">
        <v>73</v>
      </c>
      <c r="C33" s="47">
        <v>0.69058467246882926</v>
      </c>
      <c r="D33" s="47">
        <v>0.77018922444810278</v>
      </c>
      <c r="E33" s="46">
        <v>335722</v>
      </c>
      <c r="F33" s="46">
        <v>160466</v>
      </c>
      <c r="G33" s="48">
        <v>496188</v>
      </c>
      <c r="H33" s="188"/>
      <c r="I33" s="194"/>
      <c r="K33" s="49"/>
    </row>
    <row r="34" spans="2:11" x14ac:dyDescent="0.25">
      <c r="B34" s="50" t="s">
        <v>74</v>
      </c>
      <c r="C34" s="47">
        <v>0.60666248328922601</v>
      </c>
      <c r="D34" s="47">
        <v>0.70304698668672394</v>
      </c>
      <c r="E34" s="46">
        <v>294924</v>
      </c>
      <c r="F34" s="46">
        <v>146477</v>
      </c>
      <c r="G34" s="48">
        <v>441401</v>
      </c>
      <c r="H34" s="188"/>
      <c r="I34" s="194"/>
      <c r="K34" s="49"/>
    </row>
    <row r="35" spans="2:11" x14ac:dyDescent="0.25">
      <c r="B35" s="50" t="s">
        <v>75</v>
      </c>
      <c r="C35" s="47">
        <v>1.3981393064687746</v>
      </c>
      <c r="D35" s="47">
        <v>1.3972797122554248</v>
      </c>
      <c r="E35" s="46">
        <v>679693</v>
      </c>
      <c r="F35" s="46">
        <v>291118</v>
      </c>
      <c r="G35" s="48">
        <v>970811</v>
      </c>
      <c r="H35" s="188"/>
      <c r="I35" s="194"/>
      <c r="K35" s="49"/>
    </row>
    <row r="36" spans="2:11" x14ac:dyDescent="0.25">
      <c r="B36" s="50" t="s">
        <v>76</v>
      </c>
      <c r="C36" s="47">
        <v>2.7975336261697543</v>
      </c>
      <c r="D36" s="47">
        <v>2.7088307251963024</v>
      </c>
      <c r="E36" s="46">
        <v>1359997</v>
      </c>
      <c r="F36" s="46">
        <v>564375</v>
      </c>
      <c r="G36" s="48">
        <v>1924372</v>
      </c>
      <c r="H36" s="188"/>
      <c r="I36" s="194"/>
      <c r="K36" s="49"/>
    </row>
    <row r="37" spans="2:11" x14ac:dyDescent="0.25">
      <c r="B37" s="50" t="s">
        <v>77</v>
      </c>
      <c r="C37" s="47">
        <v>0.69942433088696687</v>
      </c>
      <c r="D37" s="47">
        <v>0.7830517281835816</v>
      </c>
      <c r="E37" s="46">
        <v>340019</v>
      </c>
      <c r="F37" s="46">
        <v>163146</v>
      </c>
      <c r="G37" s="48">
        <v>503165</v>
      </c>
      <c r="H37" s="188"/>
      <c r="I37" s="194"/>
      <c r="K37" s="49"/>
    </row>
    <row r="38" spans="2:11" x14ac:dyDescent="0.25">
      <c r="B38" s="50" t="s">
        <v>78</v>
      </c>
      <c r="C38" s="47">
        <v>0.15480315390281832</v>
      </c>
      <c r="D38" s="47">
        <v>0.42019380279585516</v>
      </c>
      <c r="E38" s="46">
        <v>75256</v>
      </c>
      <c r="F38" s="46">
        <v>87546</v>
      </c>
      <c r="G38" s="48">
        <v>162802</v>
      </c>
      <c r="H38" s="188"/>
      <c r="I38" s="194"/>
      <c r="K38" s="49"/>
    </row>
    <row r="39" spans="2:11" x14ac:dyDescent="0.25">
      <c r="B39" s="50" t="s">
        <v>79</v>
      </c>
      <c r="C39" s="47">
        <v>0.94578888494802615</v>
      </c>
      <c r="D39" s="47">
        <v>1.0040333659313609</v>
      </c>
      <c r="E39" s="46">
        <v>459787</v>
      </c>
      <c r="F39" s="46">
        <v>209187</v>
      </c>
      <c r="G39" s="48">
        <v>668974</v>
      </c>
      <c r="H39" s="188"/>
      <c r="I39" s="194"/>
      <c r="K39" s="49"/>
    </row>
    <row r="40" spans="2:11" x14ac:dyDescent="0.25">
      <c r="B40" s="50" t="s">
        <v>80</v>
      </c>
      <c r="C40" s="47">
        <v>0.28652497749161049</v>
      </c>
      <c r="D40" s="47">
        <v>0.48144959344694571</v>
      </c>
      <c r="E40" s="46">
        <v>139292</v>
      </c>
      <c r="F40" s="46">
        <v>100308</v>
      </c>
      <c r="G40" s="48">
        <v>239600</v>
      </c>
      <c r="H40" s="188"/>
      <c r="I40" s="194"/>
      <c r="K40" s="49"/>
    </row>
    <row r="41" spans="2:11" x14ac:dyDescent="0.25">
      <c r="B41" s="50" t="s">
        <v>81</v>
      </c>
      <c r="C41" s="47">
        <v>0.65549886775980137</v>
      </c>
      <c r="D41" s="47">
        <v>0.74675330733278589</v>
      </c>
      <c r="E41" s="46">
        <v>318665</v>
      </c>
      <c r="F41" s="46">
        <v>155583</v>
      </c>
      <c r="G41" s="48">
        <v>474248</v>
      </c>
      <c r="H41" s="188"/>
      <c r="I41" s="194"/>
      <c r="K41" s="49"/>
    </row>
    <row r="42" spans="2:11" x14ac:dyDescent="0.25">
      <c r="B42" s="50" t="s">
        <v>82</v>
      </c>
      <c r="C42" s="47">
        <v>0.11475186205767605</v>
      </c>
      <c r="D42" s="47">
        <v>0.40727676012022362</v>
      </c>
      <c r="E42" s="46">
        <v>55786</v>
      </c>
      <c r="F42" s="46">
        <v>84855</v>
      </c>
      <c r="G42" s="48">
        <v>140641</v>
      </c>
      <c r="H42" s="188"/>
      <c r="I42" s="194"/>
      <c r="K42" s="49"/>
    </row>
    <row r="43" spans="2:11" x14ac:dyDescent="0.25">
      <c r="B43" s="50" t="s">
        <v>83</v>
      </c>
      <c r="C43" s="47">
        <v>8.910593948653589E-2</v>
      </c>
      <c r="D43" s="47">
        <v>0.40076077662187948</v>
      </c>
      <c r="E43" s="46">
        <v>43318</v>
      </c>
      <c r="F43" s="46">
        <v>83497</v>
      </c>
      <c r="G43" s="48">
        <v>126815</v>
      </c>
      <c r="H43" s="188"/>
      <c r="I43" s="194"/>
      <c r="K43" s="49"/>
    </row>
    <row r="44" spans="2:11" x14ac:dyDescent="0.25">
      <c r="B44" s="50" t="s">
        <v>84</v>
      </c>
      <c r="C44" s="47">
        <v>0.36706408752353148</v>
      </c>
      <c r="D44" s="47">
        <v>0.53025555555902626</v>
      </c>
      <c r="E44" s="46">
        <v>178445</v>
      </c>
      <c r="F44" s="46">
        <v>110477</v>
      </c>
      <c r="G44" s="48">
        <v>288922</v>
      </c>
      <c r="H44" s="188"/>
      <c r="I44" s="194"/>
      <c r="K44" s="49"/>
    </row>
    <row r="45" spans="2:11" x14ac:dyDescent="0.25">
      <c r="B45" s="50" t="s">
        <v>85</v>
      </c>
      <c r="C45" s="47">
        <v>2.6850189616129647</v>
      </c>
      <c r="D45" s="47">
        <v>2.6004444788319101</v>
      </c>
      <c r="E45" s="46">
        <v>1305299</v>
      </c>
      <c r="F45" s="46">
        <v>541793</v>
      </c>
      <c r="G45" s="48">
        <v>1847092</v>
      </c>
      <c r="H45" s="188"/>
      <c r="I45" s="194"/>
      <c r="K45" s="49"/>
    </row>
    <row r="46" spans="2:11" x14ac:dyDescent="0.25">
      <c r="B46" s="50" t="s">
        <v>86</v>
      </c>
      <c r="C46" s="47">
        <v>0.37743158813739669</v>
      </c>
      <c r="D46" s="47">
        <v>0.5344938492611947</v>
      </c>
      <c r="E46" s="46">
        <v>183485</v>
      </c>
      <c r="F46" s="46">
        <v>111360</v>
      </c>
      <c r="G46" s="48">
        <v>294845</v>
      </c>
      <c r="H46" s="188"/>
      <c r="I46" s="194"/>
      <c r="K46" s="49"/>
    </row>
    <row r="47" spans="2:11" x14ac:dyDescent="0.25">
      <c r="B47" s="50" t="s">
        <v>87</v>
      </c>
      <c r="C47" s="47">
        <v>1.4350803481297576</v>
      </c>
      <c r="D47" s="47">
        <v>1.4368141380621382</v>
      </c>
      <c r="E47" s="46">
        <v>697652</v>
      </c>
      <c r="F47" s="46">
        <v>299355</v>
      </c>
      <c r="G47" s="48">
        <v>997007</v>
      </c>
      <c r="H47" s="188"/>
      <c r="I47" s="194"/>
      <c r="K47" s="49"/>
    </row>
    <row r="48" spans="2:11" x14ac:dyDescent="0.25">
      <c r="B48" s="50" t="s">
        <v>88</v>
      </c>
      <c r="C48" s="47">
        <v>0.62084958939240997</v>
      </c>
      <c r="D48" s="47">
        <v>0.71384953878372692</v>
      </c>
      <c r="E48" s="46">
        <v>301821</v>
      </c>
      <c r="F48" s="46">
        <v>148728</v>
      </c>
      <c r="G48" s="48">
        <v>450549</v>
      </c>
      <c r="H48" s="188"/>
      <c r="I48" s="194"/>
      <c r="K48" s="49"/>
    </row>
    <row r="49" spans="2:11" x14ac:dyDescent="0.25">
      <c r="B49" s="50" t="s">
        <v>89</v>
      </c>
      <c r="C49" s="47">
        <v>1.1536845551523749</v>
      </c>
      <c r="D49" s="47">
        <v>1.1877974388216372</v>
      </c>
      <c r="E49" s="46">
        <v>560854</v>
      </c>
      <c r="F49" s="46">
        <v>247473</v>
      </c>
      <c r="G49" s="48">
        <v>808327</v>
      </c>
      <c r="H49" s="188"/>
      <c r="I49" s="194"/>
      <c r="K49" s="49"/>
    </row>
    <row r="50" spans="2:11" x14ac:dyDescent="0.25">
      <c r="B50" s="50" t="s">
        <v>90</v>
      </c>
      <c r="C50" s="47">
        <v>0.50855318800643878</v>
      </c>
      <c r="D50" s="47">
        <v>0.62814798365838298</v>
      </c>
      <c r="E50" s="46">
        <v>247229</v>
      </c>
      <c r="F50" s="46">
        <v>130872</v>
      </c>
      <c r="G50" s="48">
        <v>378101</v>
      </c>
      <c r="H50" s="188"/>
      <c r="I50" s="194"/>
      <c r="K50" s="49"/>
    </row>
    <row r="51" spans="2:11" x14ac:dyDescent="0.25">
      <c r="B51" s="50" t="s">
        <v>91</v>
      </c>
      <c r="C51" s="47">
        <v>1.2809865495320985</v>
      </c>
      <c r="D51" s="47">
        <v>1.281112354374369</v>
      </c>
      <c r="E51" s="46">
        <v>622741</v>
      </c>
      <c r="F51" s="46">
        <v>266915</v>
      </c>
      <c r="G51" s="48">
        <v>889656</v>
      </c>
      <c r="H51" s="188"/>
      <c r="I51" s="194"/>
      <c r="K51" s="49"/>
    </row>
    <row r="52" spans="2:11" ht="15.75" thickBot="1" x14ac:dyDescent="0.3">
      <c r="B52" s="51" t="s">
        <v>92</v>
      </c>
      <c r="C52" s="170">
        <v>1.5268054456661118</v>
      </c>
      <c r="D52" s="170">
        <v>1.5131149087812172</v>
      </c>
      <c r="E52" s="177">
        <v>742243</v>
      </c>
      <c r="F52" s="177">
        <v>315252</v>
      </c>
      <c r="G52" s="244">
        <v>1057495</v>
      </c>
      <c r="H52" s="188"/>
      <c r="I52" s="194"/>
      <c r="K52" s="49"/>
    </row>
    <row r="53" spans="2:11" ht="16.5" thickTop="1" thickBot="1" x14ac:dyDescent="0.3">
      <c r="B53" s="52" t="s">
        <v>51</v>
      </c>
      <c r="C53" s="171">
        <v>100</v>
      </c>
      <c r="D53" s="171">
        <v>100</v>
      </c>
      <c r="E53" s="178">
        <v>48614143</v>
      </c>
      <c r="F53" s="243">
        <v>20834631</v>
      </c>
      <c r="G53" s="245">
        <v>69448774</v>
      </c>
      <c r="H53" s="188"/>
      <c r="I53" s="194"/>
      <c r="K53" s="54"/>
    </row>
    <row r="54" spans="2:11" ht="15.75" thickTop="1" x14ac:dyDescent="0.25">
      <c r="C54" s="56"/>
      <c r="D54" s="56"/>
      <c r="E54" s="55"/>
      <c r="F54" s="55"/>
      <c r="G54" s="55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50"/>
  <sheetViews>
    <sheetView workbookViewId="0">
      <selection activeCell="B10" sqref="B10:B49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316" t="s">
        <v>0</v>
      </c>
      <c r="B1" s="318"/>
    </row>
    <row r="2" spans="1:2" x14ac:dyDescent="0.25">
      <c r="A2" s="293" t="s">
        <v>53</v>
      </c>
      <c r="B2" s="295"/>
    </row>
    <row r="3" spans="1:2" x14ac:dyDescent="0.25">
      <c r="A3" s="293" t="s">
        <v>2</v>
      </c>
      <c r="B3" s="295"/>
    </row>
    <row r="4" spans="1:2" x14ac:dyDescent="0.25">
      <c r="A4" s="305" t="s">
        <v>228</v>
      </c>
      <c r="B4" s="307"/>
    </row>
    <row r="5" spans="1:2" x14ac:dyDescent="0.25">
      <c r="A5" s="305" t="s">
        <v>271</v>
      </c>
      <c r="B5" s="307"/>
    </row>
    <row r="6" spans="1:2" ht="15.75" thickBot="1" x14ac:dyDescent="0.3">
      <c r="A6" s="66"/>
      <c r="B6" s="67"/>
    </row>
    <row r="7" spans="1:2" ht="16.5" thickTop="1" thickBot="1" x14ac:dyDescent="0.3"/>
    <row r="8" spans="1:2" ht="15.75" thickTop="1" x14ac:dyDescent="0.25">
      <c r="A8" s="68"/>
      <c r="B8" s="5" t="s">
        <v>229</v>
      </c>
    </row>
    <row r="9" spans="1:2" ht="15.75" thickBot="1" x14ac:dyDescent="0.3">
      <c r="A9" s="57" t="s">
        <v>99</v>
      </c>
      <c r="B9" s="10" t="s">
        <v>230</v>
      </c>
    </row>
    <row r="10" spans="1:2" ht="15.75" thickTop="1" x14ac:dyDescent="0.25">
      <c r="A10" s="69" t="s">
        <v>54</v>
      </c>
      <c r="B10" s="259">
        <v>2433019</v>
      </c>
    </row>
    <row r="11" spans="1:2" x14ac:dyDescent="0.25">
      <c r="A11" s="72" t="s">
        <v>55</v>
      </c>
      <c r="B11" s="260">
        <v>834453</v>
      </c>
    </row>
    <row r="12" spans="1:2" x14ac:dyDescent="0.25">
      <c r="A12" s="72" t="s">
        <v>56</v>
      </c>
      <c r="B12" s="260">
        <v>32827</v>
      </c>
    </row>
    <row r="13" spans="1:2" x14ac:dyDescent="0.25">
      <c r="A13" s="72" t="s">
        <v>57</v>
      </c>
      <c r="B13" s="260">
        <v>817475</v>
      </c>
    </row>
    <row r="14" spans="1:2" x14ac:dyDescent="0.25">
      <c r="A14" s="72" t="s">
        <v>58</v>
      </c>
      <c r="B14" s="260">
        <v>100668972</v>
      </c>
    </row>
    <row r="15" spans="1:2" x14ac:dyDescent="0.25">
      <c r="A15" s="72" t="s">
        <v>59</v>
      </c>
      <c r="B15" s="260">
        <v>242332</v>
      </c>
    </row>
    <row r="16" spans="1:2" x14ac:dyDescent="0.25">
      <c r="A16" s="72" t="s">
        <v>60</v>
      </c>
      <c r="B16" s="260">
        <v>58289949</v>
      </c>
    </row>
    <row r="17" spans="1:2" x14ac:dyDescent="0.25">
      <c r="A17" s="72" t="s">
        <v>61</v>
      </c>
      <c r="B17" s="260">
        <v>1793897</v>
      </c>
    </row>
    <row r="18" spans="1:2" x14ac:dyDescent="0.25">
      <c r="A18" s="72" t="s">
        <v>62</v>
      </c>
      <c r="B18" s="260">
        <v>2002285</v>
      </c>
    </row>
    <row r="19" spans="1:2" x14ac:dyDescent="0.25">
      <c r="A19" s="72" t="s">
        <v>63</v>
      </c>
      <c r="B19" s="260">
        <v>0</v>
      </c>
    </row>
    <row r="20" spans="1:2" x14ac:dyDescent="0.25">
      <c r="A20" s="72" t="s">
        <v>64</v>
      </c>
      <c r="B20" s="260">
        <v>0</v>
      </c>
    </row>
    <row r="21" spans="1:2" x14ac:dyDescent="0.25">
      <c r="A21" s="72" t="s">
        <v>65</v>
      </c>
      <c r="B21" s="260">
        <v>422939</v>
      </c>
    </row>
    <row r="22" spans="1:2" x14ac:dyDescent="0.25">
      <c r="A22" s="72" t="s">
        <v>66</v>
      </c>
      <c r="B22" s="260">
        <v>1774942</v>
      </c>
    </row>
    <row r="23" spans="1:2" x14ac:dyDescent="0.25">
      <c r="A23" s="72" t="s">
        <v>67</v>
      </c>
      <c r="B23" s="260">
        <v>3387953</v>
      </c>
    </row>
    <row r="24" spans="1:2" x14ac:dyDescent="0.25">
      <c r="A24" s="72" t="s">
        <v>68</v>
      </c>
      <c r="B24" s="260">
        <v>1888391</v>
      </c>
    </row>
    <row r="25" spans="1:2" x14ac:dyDescent="0.25">
      <c r="A25" s="72" t="s">
        <v>69</v>
      </c>
      <c r="B25" s="260">
        <v>501000</v>
      </c>
    </row>
    <row r="26" spans="1:2" x14ac:dyDescent="0.25">
      <c r="A26" s="72" t="s">
        <v>70</v>
      </c>
      <c r="B26" s="260">
        <v>232250</v>
      </c>
    </row>
    <row r="27" spans="1:2" x14ac:dyDescent="0.25">
      <c r="A27" s="72" t="s">
        <v>71</v>
      </c>
      <c r="B27" s="260">
        <v>29901</v>
      </c>
    </row>
    <row r="28" spans="1:2" x14ac:dyDescent="0.25">
      <c r="A28" s="72" t="s">
        <v>72</v>
      </c>
      <c r="B28" s="260">
        <v>261005</v>
      </c>
    </row>
    <row r="29" spans="1:2" x14ac:dyDescent="0.25">
      <c r="A29" s="72" t="s">
        <v>73</v>
      </c>
      <c r="B29" s="260">
        <v>122002</v>
      </c>
    </row>
    <row r="30" spans="1:2" x14ac:dyDescent="0.25">
      <c r="A30" s="72" t="s">
        <v>74</v>
      </c>
      <c r="B30" s="260">
        <v>40998</v>
      </c>
    </row>
    <row r="31" spans="1:2" x14ac:dyDescent="0.25">
      <c r="A31" s="72" t="s">
        <v>75</v>
      </c>
      <c r="B31" s="260">
        <v>3309186</v>
      </c>
    </row>
    <row r="32" spans="1:2" x14ac:dyDescent="0.25">
      <c r="A32" s="72" t="s">
        <v>76</v>
      </c>
      <c r="B32" s="260">
        <v>0</v>
      </c>
    </row>
    <row r="33" spans="1:2" x14ac:dyDescent="0.25">
      <c r="A33" s="72" t="s">
        <v>77</v>
      </c>
      <c r="B33" s="260">
        <v>649820</v>
      </c>
    </row>
    <row r="34" spans="1:2" x14ac:dyDescent="0.25">
      <c r="A34" s="72" t="s">
        <v>78</v>
      </c>
      <c r="B34" s="260">
        <v>0</v>
      </c>
    </row>
    <row r="35" spans="1:2" x14ac:dyDescent="0.25">
      <c r="A35" s="72" t="s">
        <v>79</v>
      </c>
      <c r="B35" s="260">
        <v>1743577</v>
      </c>
    </row>
    <row r="36" spans="1:2" x14ac:dyDescent="0.25">
      <c r="A36" s="72" t="s">
        <v>80</v>
      </c>
      <c r="B36" s="260">
        <v>48666</v>
      </c>
    </row>
    <row r="37" spans="1:2" x14ac:dyDescent="0.25">
      <c r="A37" s="72" t="s">
        <v>81</v>
      </c>
      <c r="B37" s="260">
        <v>306226</v>
      </c>
    </row>
    <row r="38" spans="1:2" x14ac:dyDescent="0.25">
      <c r="A38" s="72" t="s">
        <v>82</v>
      </c>
      <c r="B38" s="260">
        <v>206529</v>
      </c>
    </row>
    <row r="39" spans="1:2" x14ac:dyDescent="0.25">
      <c r="A39" s="72" t="s">
        <v>83</v>
      </c>
      <c r="B39" s="260">
        <v>0</v>
      </c>
    </row>
    <row r="40" spans="1:2" x14ac:dyDescent="0.25">
      <c r="A40" s="72" t="s">
        <v>84</v>
      </c>
      <c r="B40" s="260">
        <v>41763</v>
      </c>
    </row>
    <row r="41" spans="1:2" x14ac:dyDescent="0.25">
      <c r="A41" s="72" t="s">
        <v>85</v>
      </c>
      <c r="B41" s="260">
        <v>7566947</v>
      </c>
    </row>
    <row r="42" spans="1:2" x14ac:dyDescent="0.25">
      <c r="A42" s="72" t="s">
        <v>86</v>
      </c>
      <c r="B42" s="260">
        <v>2841</v>
      </c>
    </row>
    <row r="43" spans="1:2" x14ac:dyDescent="0.25">
      <c r="A43" s="72" t="s">
        <v>87</v>
      </c>
      <c r="B43" s="260">
        <v>1167661</v>
      </c>
    </row>
    <row r="44" spans="1:2" x14ac:dyDescent="0.25">
      <c r="A44" s="72" t="s">
        <v>88</v>
      </c>
      <c r="B44" s="260">
        <v>79317</v>
      </c>
    </row>
    <row r="45" spans="1:2" x14ac:dyDescent="0.25">
      <c r="A45" s="72" t="s">
        <v>89</v>
      </c>
      <c r="B45" s="260">
        <v>1054851</v>
      </c>
    </row>
    <row r="46" spans="1:2" x14ac:dyDescent="0.25">
      <c r="A46" s="72" t="s">
        <v>90</v>
      </c>
      <c r="B46" s="260">
        <v>545334</v>
      </c>
    </row>
    <row r="47" spans="1:2" x14ac:dyDescent="0.25">
      <c r="A47" s="72" t="s">
        <v>91</v>
      </c>
      <c r="B47" s="260">
        <v>2297879</v>
      </c>
    </row>
    <row r="48" spans="1:2" ht="15.75" thickBot="1" x14ac:dyDescent="0.3">
      <c r="A48" s="76" t="s">
        <v>92</v>
      </c>
      <c r="B48" s="260">
        <v>2795362</v>
      </c>
    </row>
    <row r="49" spans="1:2" ht="16.5" thickTop="1" thickBot="1" x14ac:dyDescent="0.3">
      <c r="A49" s="52" t="s">
        <v>102</v>
      </c>
      <c r="B49" s="246">
        <v>197592549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62"/>
  <sheetViews>
    <sheetView topLeftCell="A25" workbookViewId="0">
      <selection activeCell="M12" sqref="M12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13" max="13" width="14.140625" bestFit="1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14" ht="15.75" thickBot="1" x14ac:dyDescent="0.3">
      <c r="A1" s="33"/>
    </row>
    <row r="2" spans="1:14" ht="15.75" thickTop="1" x14ac:dyDescent="0.25">
      <c r="A2" s="316" t="s">
        <v>0</v>
      </c>
      <c r="B2" s="317"/>
      <c r="C2" s="317"/>
      <c r="D2" s="317"/>
      <c r="E2" s="317"/>
      <c r="F2" s="317"/>
      <c r="G2" s="317"/>
      <c r="H2" s="317"/>
      <c r="I2" s="317"/>
      <c r="J2" s="317"/>
      <c r="K2" s="318"/>
    </row>
    <row r="3" spans="1:14" x14ac:dyDescent="0.25">
      <c r="A3" s="29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5"/>
    </row>
    <row r="4" spans="1:14" x14ac:dyDescent="0.25">
      <c r="A4" s="293" t="s">
        <v>0</v>
      </c>
      <c r="B4" s="294"/>
      <c r="C4" s="294"/>
      <c r="D4" s="294"/>
      <c r="E4" s="294"/>
      <c r="F4" s="294"/>
      <c r="G4" s="294"/>
      <c r="H4" s="294"/>
      <c r="I4" s="294"/>
      <c r="J4" s="294"/>
      <c r="K4" s="295"/>
    </row>
    <row r="5" spans="1:14" ht="30" customHeight="1" thickBot="1" x14ac:dyDescent="0.3">
      <c r="A5" s="296" t="s">
        <v>292</v>
      </c>
      <c r="B5" s="297"/>
      <c r="C5" s="297"/>
      <c r="D5" s="297"/>
      <c r="E5" s="297"/>
      <c r="F5" s="297"/>
      <c r="G5" s="297"/>
      <c r="H5" s="297"/>
      <c r="I5" s="297"/>
      <c r="J5" s="297"/>
      <c r="K5" s="298"/>
    </row>
    <row r="6" spans="1:14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4" ht="16.5" thickTop="1" thickBot="1" x14ac:dyDescent="0.3">
      <c r="A7" s="151"/>
      <c r="B7" s="153" t="s">
        <v>168</v>
      </c>
      <c r="C7" s="154" t="s">
        <v>172</v>
      </c>
      <c r="D7" s="153" t="s">
        <v>169</v>
      </c>
      <c r="E7" s="155" t="s">
        <v>173</v>
      </c>
      <c r="F7" s="156" t="s">
        <v>170</v>
      </c>
      <c r="G7" s="156" t="s">
        <v>174</v>
      </c>
      <c r="H7" s="156" t="s">
        <v>176</v>
      </c>
      <c r="I7" s="156" t="s">
        <v>171</v>
      </c>
      <c r="J7" s="156" t="s">
        <v>175</v>
      </c>
      <c r="K7" s="157"/>
    </row>
    <row r="8" spans="1:14" ht="15.75" thickTop="1" x14ac:dyDescent="0.25">
      <c r="A8" s="149"/>
      <c r="B8" s="9"/>
      <c r="C8" s="27"/>
      <c r="D8" s="27" t="s">
        <v>7</v>
      </c>
      <c r="E8" s="27"/>
      <c r="F8" s="9" t="s">
        <v>7</v>
      </c>
      <c r="G8" s="27"/>
      <c r="H8" s="27"/>
      <c r="I8" s="9"/>
      <c r="J8" s="148"/>
      <c r="K8" s="268"/>
    </row>
    <row r="9" spans="1:14" x14ac:dyDescent="0.25">
      <c r="A9" s="149"/>
      <c r="B9" s="9" t="s">
        <v>7</v>
      </c>
      <c r="C9" s="28"/>
      <c r="D9" s="27" t="s">
        <v>112</v>
      </c>
      <c r="E9" s="28"/>
      <c r="F9" s="9" t="s">
        <v>10</v>
      </c>
      <c r="G9" s="29"/>
      <c r="H9" s="27"/>
      <c r="I9" s="9" t="s">
        <v>7</v>
      </c>
      <c r="J9" s="8"/>
      <c r="K9" s="268"/>
    </row>
    <row r="10" spans="1:14" x14ac:dyDescent="0.25">
      <c r="A10" s="149"/>
      <c r="B10" s="9" t="s">
        <v>109</v>
      </c>
      <c r="C10" s="27"/>
      <c r="D10" s="27" t="s">
        <v>9</v>
      </c>
      <c r="E10" s="27"/>
      <c r="F10" s="9" t="s">
        <v>114</v>
      </c>
      <c r="G10" s="27"/>
      <c r="H10" s="27" t="s">
        <v>111</v>
      </c>
      <c r="I10" s="9" t="s">
        <v>122</v>
      </c>
      <c r="J10" s="148"/>
      <c r="K10" s="268"/>
    </row>
    <row r="11" spans="1:14" x14ac:dyDescent="0.25">
      <c r="A11" s="149"/>
      <c r="B11" s="9" t="s">
        <v>110</v>
      </c>
      <c r="C11" s="27" t="s">
        <v>3</v>
      </c>
      <c r="D11" s="27" t="s">
        <v>113</v>
      </c>
      <c r="E11" s="27" t="s">
        <v>4</v>
      </c>
      <c r="F11" s="9" t="s">
        <v>115</v>
      </c>
      <c r="G11" s="27" t="s">
        <v>5</v>
      </c>
      <c r="H11" s="27" t="s">
        <v>119</v>
      </c>
      <c r="I11" s="9" t="s">
        <v>119</v>
      </c>
      <c r="J11" s="148" t="s">
        <v>6</v>
      </c>
      <c r="K11" s="268"/>
    </row>
    <row r="12" spans="1:14" ht="15.75" thickBot="1" x14ac:dyDescent="0.3">
      <c r="A12" s="150" t="s">
        <v>52</v>
      </c>
      <c r="B12" s="31" t="s">
        <v>116</v>
      </c>
      <c r="C12" s="34">
        <v>0.4</v>
      </c>
      <c r="D12" s="30" t="s">
        <v>117</v>
      </c>
      <c r="E12" s="34">
        <v>0.45</v>
      </c>
      <c r="F12" s="32" t="s">
        <v>118</v>
      </c>
      <c r="G12" s="35">
        <v>0.1275</v>
      </c>
      <c r="H12" s="30" t="s">
        <v>120</v>
      </c>
      <c r="I12" s="31" t="s">
        <v>121</v>
      </c>
      <c r="J12" s="36">
        <v>2.2499999999999999E-2</v>
      </c>
      <c r="K12" s="10" t="s">
        <v>11</v>
      </c>
    </row>
    <row r="13" spans="1:14" ht="15.75" thickTop="1" x14ac:dyDescent="0.25">
      <c r="A13" s="11" t="s">
        <v>12</v>
      </c>
      <c r="B13" s="95">
        <v>1.7163124437290262</v>
      </c>
      <c r="C13" s="13">
        <v>31853</v>
      </c>
      <c r="D13" s="95">
        <v>1.7163124437290262</v>
      </c>
      <c r="E13" s="13">
        <v>35994</v>
      </c>
      <c r="F13" s="95">
        <v>1.7203785760924</v>
      </c>
      <c r="G13" s="13">
        <v>10177</v>
      </c>
      <c r="H13" s="95">
        <v>1.2816569260740286E-3</v>
      </c>
      <c r="I13" s="95">
        <v>0.99776856925706126</v>
      </c>
      <c r="J13" s="13">
        <v>1042</v>
      </c>
      <c r="K13" s="23">
        <v>79066</v>
      </c>
      <c r="M13" s="138"/>
      <c r="N13" s="204"/>
    </row>
    <row r="14" spans="1:14" x14ac:dyDescent="0.25">
      <c r="A14" s="16" t="s">
        <v>13</v>
      </c>
      <c r="B14" s="95">
        <v>0.23577879027637574</v>
      </c>
      <c r="C14" s="13">
        <v>4376</v>
      </c>
      <c r="D14" s="95">
        <v>0.23577879027637574</v>
      </c>
      <c r="E14" s="13">
        <v>9561</v>
      </c>
      <c r="F14" s="95">
        <v>0.35339685196102671</v>
      </c>
      <c r="G14" s="13">
        <v>2091</v>
      </c>
      <c r="H14" s="95">
        <v>6.2390816071874224E-3</v>
      </c>
      <c r="I14" s="95">
        <v>4.8571184706584063</v>
      </c>
      <c r="J14" s="13">
        <v>5070</v>
      </c>
      <c r="K14" s="23">
        <v>21098</v>
      </c>
      <c r="M14" s="138"/>
      <c r="N14" s="204"/>
    </row>
    <row r="15" spans="1:14" x14ac:dyDescent="0.25">
      <c r="A15" s="16" t="s">
        <v>14</v>
      </c>
      <c r="B15" s="95">
        <v>0.22284669740539656</v>
      </c>
      <c r="C15" s="13">
        <v>4136</v>
      </c>
      <c r="D15" s="95">
        <v>0.22284669740539656</v>
      </c>
      <c r="E15" s="13">
        <v>9427</v>
      </c>
      <c r="F15" s="95">
        <v>0.34391343209782632</v>
      </c>
      <c r="G15" s="13">
        <v>2034</v>
      </c>
      <c r="H15" s="95">
        <v>6.4114893889850614E-3</v>
      </c>
      <c r="I15" s="95">
        <v>4.991337747497143</v>
      </c>
      <c r="J15" s="13">
        <v>5211</v>
      </c>
      <c r="K15" s="23">
        <v>20808</v>
      </c>
      <c r="M15" s="138"/>
      <c r="N15" s="204"/>
    </row>
    <row r="16" spans="1:14" x14ac:dyDescent="0.25">
      <c r="A16" s="16" t="s">
        <v>15</v>
      </c>
      <c r="B16" s="95">
        <v>1.907347283987668</v>
      </c>
      <c r="C16" s="13">
        <v>35398</v>
      </c>
      <c r="D16" s="95">
        <v>1.907347283987668</v>
      </c>
      <c r="E16" s="13">
        <v>39472</v>
      </c>
      <c r="F16" s="95">
        <v>1.8984589442722299</v>
      </c>
      <c r="G16" s="13">
        <v>11230</v>
      </c>
      <c r="H16" s="95">
        <v>1.1614401858304297E-3</v>
      </c>
      <c r="I16" s="95">
        <v>0.90417996338807127</v>
      </c>
      <c r="J16" s="13">
        <v>944</v>
      </c>
      <c r="K16" s="23">
        <v>87044</v>
      </c>
      <c r="M16" s="138"/>
      <c r="N16" s="204"/>
    </row>
    <row r="17" spans="1:14" x14ac:dyDescent="0.25">
      <c r="A17" s="16" t="s">
        <v>16</v>
      </c>
      <c r="B17" s="95">
        <v>37.579297738247888</v>
      </c>
      <c r="C17" s="13">
        <v>697423</v>
      </c>
      <c r="D17" s="95">
        <v>37.579297738247888</v>
      </c>
      <c r="E17" s="13">
        <v>745440</v>
      </c>
      <c r="F17" s="95">
        <v>36.586298486836682</v>
      </c>
      <c r="G17" s="13">
        <v>216429</v>
      </c>
      <c r="H17" s="95">
        <v>6.0266667952355585E-5</v>
      </c>
      <c r="I17" s="95">
        <v>4.6917537629129133E-2</v>
      </c>
      <c r="J17" s="13">
        <v>49</v>
      </c>
      <c r="K17" s="23">
        <v>1659341</v>
      </c>
      <c r="M17" s="138"/>
      <c r="N17" s="204"/>
    </row>
    <row r="18" spans="1:14" x14ac:dyDescent="0.25">
      <c r="A18" s="16" t="s">
        <v>17</v>
      </c>
      <c r="B18" s="95">
        <v>0.54773142716830814</v>
      </c>
      <c r="C18" s="13">
        <v>10165</v>
      </c>
      <c r="D18" s="95">
        <v>0.54773142716830814</v>
      </c>
      <c r="E18" s="13">
        <v>13849</v>
      </c>
      <c r="F18" s="95">
        <v>0.60891669677779259</v>
      </c>
      <c r="G18" s="13">
        <v>3602</v>
      </c>
      <c r="H18" s="95">
        <v>3.6210892236384702E-3</v>
      </c>
      <c r="I18" s="95">
        <v>2.8190141529444137</v>
      </c>
      <c r="J18" s="13">
        <v>2943</v>
      </c>
      <c r="K18" s="23">
        <v>30559</v>
      </c>
      <c r="M18" s="138"/>
      <c r="N18" s="204"/>
    </row>
    <row r="19" spans="1:14" x14ac:dyDescent="0.25">
      <c r="A19" s="16" t="s">
        <v>18</v>
      </c>
      <c r="B19" s="95">
        <v>20.339399230622323</v>
      </c>
      <c r="C19" s="13">
        <v>377473</v>
      </c>
      <c r="D19" s="95">
        <v>20.339399230622323</v>
      </c>
      <c r="E19" s="13">
        <v>400930</v>
      </c>
      <c r="F19" s="95">
        <v>19.737760619718667</v>
      </c>
      <c r="G19" s="13">
        <v>116760</v>
      </c>
      <c r="H19" s="95">
        <v>1.1171149835281396E-4</v>
      </c>
      <c r="I19" s="95">
        <v>8.6967284000470241E-2</v>
      </c>
      <c r="J19" s="13">
        <v>91</v>
      </c>
      <c r="K19" s="23">
        <v>895254</v>
      </c>
      <c r="M19" s="138"/>
      <c r="N19" s="204"/>
    </row>
    <row r="20" spans="1:14" x14ac:dyDescent="0.25">
      <c r="A20" s="16" t="s">
        <v>19</v>
      </c>
      <c r="B20" s="95">
        <v>2.0022917632935915</v>
      </c>
      <c r="C20" s="13">
        <v>37160</v>
      </c>
      <c r="D20" s="95">
        <v>2.0022917632935915</v>
      </c>
      <c r="E20" s="13">
        <v>40844</v>
      </c>
      <c r="F20" s="95">
        <v>1.977926959917337</v>
      </c>
      <c r="G20" s="13">
        <v>11701</v>
      </c>
      <c r="H20" s="95">
        <v>1.1147650632629175E-3</v>
      </c>
      <c r="I20" s="95">
        <v>0.86784342954922178</v>
      </c>
      <c r="J20" s="13">
        <v>906</v>
      </c>
      <c r="K20" s="23">
        <v>90611</v>
      </c>
      <c r="M20" s="138"/>
      <c r="N20" s="204"/>
    </row>
    <row r="21" spans="1:14" x14ac:dyDescent="0.25">
      <c r="A21" s="16" t="s">
        <v>20</v>
      </c>
      <c r="B21" s="95">
        <v>0.53850980820123862</v>
      </c>
      <c r="C21" s="13">
        <v>9994</v>
      </c>
      <c r="D21" s="95">
        <v>0.53850980820123862</v>
      </c>
      <c r="E21" s="13">
        <v>13677</v>
      </c>
      <c r="F21" s="95">
        <v>0.60021933578025843</v>
      </c>
      <c r="G21" s="13">
        <v>3551</v>
      </c>
      <c r="H21" s="95">
        <v>3.673499375505106E-3</v>
      </c>
      <c r="I21" s="95">
        <v>2.8598154010621166</v>
      </c>
      <c r="J21" s="13">
        <v>2985</v>
      </c>
      <c r="K21" s="23">
        <v>30207</v>
      </c>
      <c r="M21" s="138"/>
      <c r="N21" s="204"/>
    </row>
    <row r="22" spans="1:14" x14ac:dyDescent="0.25">
      <c r="A22" s="16" t="s">
        <v>21</v>
      </c>
      <c r="B22" s="95">
        <v>0.20969634136359916</v>
      </c>
      <c r="C22" s="13">
        <v>3892</v>
      </c>
      <c r="D22" s="95">
        <v>0.20969634136359916</v>
      </c>
      <c r="E22" s="13">
        <v>9280</v>
      </c>
      <c r="F22" s="95">
        <v>0.33399894769538951</v>
      </c>
      <c r="G22" s="13">
        <v>1976</v>
      </c>
      <c r="H22" s="95">
        <v>6.6015315553208343E-3</v>
      </c>
      <c r="I22" s="95">
        <v>5.1392853741558584</v>
      </c>
      <c r="J22" s="13">
        <v>5371</v>
      </c>
      <c r="K22" s="23">
        <v>20519</v>
      </c>
      <c r="M22" s="138"/>
      <c r="N22" s="204"/>
    </row>
    <row r="23" spans="1:14" x14ac:dyDescent="0.25">
      <c r="A23" s="16" t="s">
        <v>22</v>
      </c>
      <c r="B23" s="95">
        <v>0.25907838376122011</v>
      </c>
      <c r="C23" s="13">
        <v>4808</v>
      </c>
      <c r="D23" s="95">
        <v>0.25907838376122011</v>
      </c>
      <c r="E23" s="13">
        <v>9800</v>
      </c>
      <c r="F23" s="95">
        <v>0.37041122289206269</v>
      </c>
      <c r="G23" s="13">
        <v>2191</v>
      </c>
      <c r="H23" s="95">
        <v>5.9527352818620153E-3</v>
      </c>
      <c r="I23" s="95">
        <v>4.6341981574922873</v>
      </c>
      <c r="J23" s="13">
        <v>4838</v>
      </c>
      <c r="K23" s="23">
        <v>21637</v>
      </c>
      <c r="M23" s="138"/>
      <c r="N23" s="204"/>
    </row>
    <row r="24" spans="1:14" x14ac:dyDescent="0.25">
      <c r="A24" s="16" t="s">
        <v>23</v>
      </c>
      <c r="B24" s="95">
        <v>8.9113033039587481</v>
      </c>
      <c r="C24" s="13">
        <v>165382</v>
      </c>
      <c r="D24" s="95">
        <v>8.9113033039587481</v>
      </c>
      <c r="E24" s="13">
        <v>176574</v>
      </c>
      <c r="F24" s="95">
        <v>8.6708885634774227</v>
      </c>
      <c r="G24" s="13">
        <v>51293</v>
      </c>
      <c r="H24" s="95">
        <v>2.5429181002367457E-4</v>
      </c>
      <c r="I24" s="95">
        <v>0.1979659067097766</v>
      </c>
      <c r="J24" s="13">
        <v>207</v>
      </c>
      <c r="K24" s="23">
        <v>393456</v>
      </c>
      <c r="M24" s="138"/>
      <c r="N24" s="204"/>
    </row>
    <row r="25" spans="1:14" x14ac:dyDescent="0.25">
      <c r="A25" s="16" t="s">
        <v>24</v>
      </c>
      <c r="B25" s="95">
        <v>1.4695659291190353</v>
      </c>
      <c r="C25" s="13">
        <v>27273</v>
      </c>
      <c r="D25" s="95">
        <v>1.4695659291190353</v>
      </c>
      <c r="E25" s="13">
        <v>30644</v>
      </c>
      <c r="F25" s="95">
        <v>1.4685861717031485</v>
      </c>
      <c r="G25" s="13">
        <v>8688</v>
      </c>
      <c r="H25" s="95">
        <v>1.5013887846257788E-3</v>
      </c>
      <c r="I25" s="95">
        <v>1.1688295900865242</v>
      </c>
      <c r="J25" s="13">
        <v>1220</v>
      </c>
      <c r="K25" s="23">
        <v>67825</v>
      </c>
      <c r="M25" s="138"/>
      <c r="N25" s="204"/>
    </row>
    <row r="26" spans="1:14" x14ac:dyDescent="0.25">
      <c r="A26" s="16" t="s">
        <v>25</v>
      </c>
      <c r="B26" s="95">
        <v>2.6509699069653236</v>
      </c>
      <c r="C26" s="13">
        <v>49199</v>
      </c>
      <c r="D26" s="95">
        <v>2.6509699069653236</v>
      </c>
      <c r="E26" s="13">
        <v>51155</v>
      </c>
      <c r="F26" s="95">
        <v>2.5446500453251684</v>
      </c>
      <c r="G26" s="13">
        <v>15053</v>
      </c>
      <c r="H26" s="95">
        <v>8.6649856594487337E-4</v>
      </c>
      <c r="I26" s="95">
        <v>0.67456822244502446</v>
      </c>
      <c r="J26" s="13">
        <v>704</v>
      </c>
      <c r="K26" s="23">
        <v>116111</v>
      </c>
      <c r="M26" s="138"/>
      <c r="N26" s="204"/>
    </row>
    <row r="27" spans="1:14" x14ac:dyDescent="0.25">
      <c r="A27" s="16" t="s">
        <v>26</v>
      </c>
      <c r="B27" s="95">
        <v>0.70357133113251302</v>
      </c>
      <c r="C27" s="13">
        <v>13057</v>
      </c>
      <c r="D27" s="95">
        <v>0.70357133113251302</v>
      </c>
      <c r="E27" s="13">
        <v>16453</v>
      </c>
      <c r="F27" s="95">
        <v>0.74827732663915458</v>
      </c>
      <c r="G27" s="13">
        <v>4426</v>
      </c>
      <c r="H27" s="95">
        <v>2.9467232437529467E-3</v>
      </c>
      <c r="I27" s="95">
        <v>2.294020946714785</v>
      </c>
      <c r="J27" s="13">
        <v>2395</v>
      </c>
      <c r="K27" s="23">
        <v>36331</v>
      </c>
      <c r="M27" s="138"/>
      <c r="N27" s="204"/>
    </row>
    <row r="28" spans="1:14" x14ac:dyDescent="0.25">
      <c r="A28" s="16" t="s">
        <v>27</v>
      </c>
      <c r="B28" s="95">
        <v>1.04002400894879</v>
      </c>
      <c r="C28" s="13">
        <v>19301</v>
      </c>
      <c r="D28" s="95">
        <v>1.04002400894879</v>
      </c>
      <c r="E28" s="13">
        <v>22712</v>
      </c>
      <c r="F28" s="95">
        <v>1.0653126168787124</v>
      </c>
      <c r="G28" s="13">
        <v>6302</v>
      </c>
      <c r="H28" s="95">
        <v>2.0697505950532961E-3</v>
      </c>
      <c r="I28" s="95">
        <v>1.6112986618589038</v>
      </c>
      <c r="J28" s="13">
        <v>1682</v>
      </c>
      <c r="K28" s="23">
        <v>49997</v>
      </c>
      <c r="M28" s="138"/>
      <c r="N28" s="204"/>
    </row>
    <row r="29" spans="1:14" x14ac:dyDescent="0.25">
      <c r="A29" s="16" t="s">
        <v>28</v>
      </c>
      <c r="B29" s="95">
        <v>0.43669003901454179</v>
      </c>
      <c r="C29" s="13">
        <v>8104</v>
      </c>
      <c r="D29" s="95">
        <v>0.43669003901454179</v>
      </c>
      <c r="E29" s="13">
        <v>12372</v>
      </c>
      <c r="F29" s="95">
        <v>0.51920455914142083</v>
      </c>
      <c r="G29" s="13">
        <v>3071</v>
      </c>
      <c r="H29" s="95">
        <v>4.2468254979402898E-3</v>
      </c>
      <c r="I29" s="95">
        <v>3.3061491845123769</v>
      </c>
      <c r="J29" s="13">
        <v>3451</v>
      </c>
      <c r="K29" s="23">
        <v>26998</v>
      </c>
      <c r="M29" s="138"/>
      <c r="N29" s="204"/>
    </row>
    <row r="30" spans="1:14" x14ac:dyDescent="0.25">
      <c r="A30" s="16" t="s">
        <v>29</v>
      </c>
      <c r="B30" s="95">
        <v>0.56661119144408367</v>
      </c>
      <c r="C30" s="13">
        <v>10516</v>
      </c>
      <c r="D30" s="95">
        <v>0.56661119144408367</v>
      </c>
      <c r="E30" s="13">
        <v>14357</v>
      </c>
      <c r="F30" s="95">
        <v>0.63069813437803091</v>
      </c>
      <c r="G30" s="13">
        <v>3731</v>
      </c>
      <c r="H30" s="95">
        <v>3.4960145434205009E-3</v>
      </c>
      <c r="I30" s="95">
        <v>2.7216436459136113</v>
      </c>
      <c r="J30" s="13">
        <v>2841</v>
      </c>
      <c r="K30" s="23">
        <v>31445</v>
      </c>
      <c r="M30" s="138"/>
      <c r="N30" s="204"/>
    </row>
    <row r="31" spans="1:14" x14ac:dyDescent="0.25">
      <c r="A31" s="16" t="s">
        <v>30</v>
      </c>
      <c r="B31" s="95">
        <v>0.26868196327722155</v>
      </c>
      <c r="C31" s="13">
        <v>4986</v>
      </c>
      <c r="D31" s="95">
        <v>0.26868196327722155</v>
      </c>
      <c r="E31" s="13">
        <v>9931</v>
      </c>
      <c r="F31" s="95">
        <v>0.37824645481112401</v>
      </c>
      <c r="G31" s="13">
        <v>2238</v>
      </c>
      <c r="H31" s="95">
        <v>5.8292043136111919E-3</v>
      </c>
      <c r="I31" s="95">
        <v>4.5380294286046601</v>
      </c>
      <c r="J31" s="13">
        <v>4737</v>
      </c>
      <c r="K31" s="23">
        <v>21892</v>
      </c>
      <c r="M31" s="138"/>
      <c r="N31" s="204"/>
    </row>
    <row r="32" spans="1:14" x14ac:dyDescent="0.25">
      <c r="A32" s="16" t="s">
        <v>31</v>
      </c>
      <c r="B32" s="95">
        <v>0.69058467246882926</v>
      </c>
      <c r="C32" s="13">
        <v>12816</v>
      </c>
      <c r="D32" s="95">
        <v>0.69058467246882926</v>
      </c>
      <c r="E32" s="13">
        <v>16134</v>
      </c>
      <c r="F32" s="95">
        <v>0.73407755358195614</v>
      </c>
      <c r="G32" s="13">
        <v>4342</v>
      </c>
      <c r="H32" s="95">
        <v>3.0037246185269733E-3</v>
      </c>
      <c r="I32" s="95">
        <v>2.3383964570381153</v>
      </c>
      <c r="J32" s="13">
        <v>2441</v>
      </c>
      <c r="K32" s="23">
        <v>35733</v>
      </c>
      <c r="M32" s="138"/>
      <c r="N32" s="204"/>
    </row>
    <row r="33" spans="1:14" x14ac:dyDescent="0.25">
      <c r="A33" s="16" t="s">
        <v>32</v>
      </c>
      <c r="B33" s="95">
        <v>0.60666248328922601</v>
      </c>
      <c r="C33" s="13">
        <v>11259</v>
      </c>
      <c r="D33" s="95">
        <v>0.60666248328922601</v>
      </c>
      <c r="E33" s="13">
        <v>14742</v>
      </c>
      <c r="F33" s="95">
        <v>0.65930053439324487</v>
      </c>
      <c r="G33" s="13">
        <v>3900</v>
      </c>
      <c r="H33" s="95">
        <v>3.3443697535199494E-3</v>
      </c>
      <c r="I33" s="95">
        <v>2.6035883364339969</v>
      </c>
      <c r="J33" s="13">
        <v>2718</v>
      </c>
      <c r="K33" s="23">
        <v>32619</v>
      </c>
      <c r="M33" s="138"/>
      <c r="N33" s="204"/>
    </row>
    <row r="34" spans="1:14" x14ac:dyDescent="0.25">
      <c r="A34" s="16" t="s">
        <v>33</v>
      </c>
      <c r="B34" s="95">
        <v>1.3981393064687746</v>
      </c>
      <c r="C34" s="13">
        <v>25948</v>
      </c>
      <c r="D34" s="95">
        <v>1.3981393064687746</v>
      </c>
      <c r="E34" s="13">
        <v>29314</v>
      </c>
      <c r="F34" s="95">
        <v>1.4012640333694668</v>
      </c>
      <c r="G34" s="13">
        <v>8289</v>
      </c>
      <c r="H34" s="95">
        <v>1.5735393620871427E-3</v>
      </c>
      <c r="I34" s="95">
        <v>1.2249987387722134</v>
      </c>
      <c r="J34" s="13">
        <v>1279</v>
      </c>
      <c r="K34" s="23">
        <v>64830</v>
      </c>
      <c r="M34" s="138"/>
      <c r="N34" s="204"/>
    </row>
    <row r="35" spans="1:14" x14ac:dyDescent="0.25">
      <c r="A35" s="16" t="s">
        <v>34</v>
      </c>
      <c r="B35" s="95">
        <v>2.7975336261697543</v>
      </c>
      <c r="C35" s="13">
        <v>51919</v>
      </c>
      <c r="D35" s="95">
        <v>2.7975336261697543</v>
      </c>
      <c r="E35" s="13">
        <v>56804</v>
      </c>
      <c r="F35" s="95">
        <v>2.7568605823174792</v>
      </c>
      <c r="G35" s="13">
        <v>16308</v>
      </c>
      <c r="H35" s="95">
        <v>7.9980164919100059E-4</v>
      </c>
      <c r="I35" s="95">
        <v>0.62264474288546789</v>
      </c>
      <c r="J35" s="13">
        <v>650</v>
      </c>
      <c r="K35" s="23">
        <v>125681</v>
      </c>
      <c r="M35" s="138"/>
      <c r="N35" s="204"/>
    </row>
    <row r="36" spans="1:14" x14ac:dyDescent="0.25">
      <c r="A36" s="16" t="s">
        <v>35</v>
      </c>
      <c r="B36" s="95">
        <v>0.69942433088696687</v>
      </c>
      <c r="C36" s="13">
        <v>12980</v>
      </c>
      <c r="D36" s="95">
        <v>0.69942433088696687</v>
      </c>
      <c r="E36" s="13">
        <v>16529</v>
      </c>
      <c r="F36" s="95">
        <v>0.74825196990155241</v>
      </c>
      <c r="G36" s="13">
        <v>4426</v>
      </c>
      <c r="H36" s="95">
        <v>2.946810078090467E-3</v>
      </c>
      <c r="I36" s="95">
        <v>2.2940885471552361</v>
      </c>
      <c r="J36" s="13">
        <v>2395</v>
      </c>
      <c r="K36" s="23">
        <v>36330</v>
      </c>
      <c r="M36" s="138"/>
      <c r="N36" s="204"/>
    </row>
    <row r="37" spans="1:14" x14ac:dyDescent="0.25">
      <c r="A37" s="16" t="s">
        <v>36</v>
      </c>
      <c r="B37" s="95">
        <v>0.15480315390281832</v>
      </c>
      <c r="C37" s="13">
        <v>2873</v>
      </c>
      <c r="D37" s="95">
        <v>0.15480315390281832</v>
      </c>
      <c r="E37" s="13">
        <v>8828</v>
      </c>
      <c r="F37" s="95">
        <v>0.29669918668264139</v>
      </c>
      <c r="G37" s="13">
        <v>1755</v>
      </c>
      <c r="H37" s="95">
        <v>7.4316290130796662E-3</v>
      </c>
      <c r="I37" s="95">
        <v>5.7855153721546468</v>
      </c>
      <c r="J37" s="13">
        <v>6040</v>
      </c>
      <c r="K37" s="23">
        <v>19496</v>
      </c>
      <c r="M37" s="138"/>
      <c r="N37" s="204"/>
    </row>
    <row r="38" spans="1:14" x14ac:dyDescent="0.25">
      <c r="A38" s="16" t="s">
        <v>37</v>
      </c>
      <c r="B38" s="95">
        <v>0.94578888494802615</v>
      </c>
      <c r="C38" s="13">
        <v>17553</v>
      </c>
      <c r="D38" s="95">
        <v>0.94578888494802615</v>
      </c>
      <c r="E38" s="13">
        <v>21377</v>
      </c>
      <c r="F38" s="95">
        <v>0.98713779485131437</v>
      </c>
      <c r="G38" s="13">
        <v>5839</v>
      </c>
      <c r="H38" s="95">
        <v>2.233688489803212E-3</v>
      </c>
      <c r="I38" s="95">
        <v>1.7389241405372675</v>
      </c>
      <c r="J38" s="13">
        <v>1815</v>
      </c>
      <c r="K38" s="23">
        <v>46584</v>
      </c>
      <c r="M38" s="138"/>
      <c r="N38" s="204"/>
    </row>
    <row r="39" spans="1:14" x14ac:dyDescent="0.25">
      <c r="A39" s="16" t="s">
        <v>38</v>
      </c>
      <c r="B39" s="95">
        <v>0.28652497749161049</v>
      </c>
      <c r="C39" s="13">
        <v>5318</v>
      </c>
      <c r="D39" s="95">
        <v>0.28652497749161049</v>
      </c>
      <c r="E39" s="13">
        <v>10128</v>
      </c>
      <c r="F39" s="95">
        <v>0.39166016900265616</v>
      </c>
      <c r="G39" s="13">
        <v>2317</v>
      </c>
      <c r="H39" s="95">
        <v>5.6296796712267073E-3</v>
      </c>
      <c r="I39" s="95">
        <v>4.3826997043130627</v>
      </c>
      <c r="J39" s="13">
        <v>4575</v>
      </c>
      <c r="K39" s="23">
        <v>22338</v>
      </c>
      <c r="M39" s="138"/>
      <c r="N39" s="204"/>
    </row>
    <row r="40" spans="1:14" x14ac:dyDescent="0.25">
      <c r="A40" s="16" t="s">
        <v>39</v>
      </c>
      <c r="B40" s="95">
        <v>0.65549886775980137</v>
      </c>
      <c r="C40" s="13">
        <v>12165</v>
      </c>
      <c r="D40" s="95">
        <v>0.65549886775980137</v>
      </c>
      <c r="E40" s="13">
        <v>15762</v>
      </c>
      <c r="F40" s="95">
        <v>0.70813761101496686</v>
      </c>
      <c r="G40" s="13">
        <v>4189</v>
      </c>
      <c r="H40" s="95">
        <v>3.1137127911321457E-3</v>
      </c>
      <c r="I40" s="95">
        <v>2.4240221337561629</v>
      </c>
      <c r="J40" s="13">
        <v>2531</v>
      </c>
      <c r="K40" s="23">
        <v>34647</v>
      </c>
      <c r="M40" s="138"/>
      <c r="N40" s="204"/>
    </row>
    <row r="41" spans="1:14" x14ac:dyDescent="0.25">
      <c r="A41" s="16" t="s">
        <v>40</v>
      </c>
      <c r="B41" s="95">
        <v>0.11475186205767605</v>
      </c>
      <c r="C41" s="13">
        <v>2130</v>
      </c>
      <c r="D41" s="95">
        <v>0.11475186205767605</v>
      </c>
      <c r="E41" s="13">
        <v>8545</v>
      </c>
      <c r="F41" s="95">
        <v>0.27068317390284569</v>
      </c>
      <c r="G41" s="13">
        <v>1601</v>
      </c>
      <c r="H41" s="95">
        <v>8.1459758879113726E-3</v>
      </c>
      <c r="I41" s="95">
        <v>6.3416336630590546</v>
      </c>
      <c r="J41" s="13">
        <v>6620</v>
      </c>
      <c r="K41" s="23">
        <v>18896</v>
      </c>
      <c r="M41" s="138"/>
      <c r="N41" s="204"/>
    </row>
    <row r="42" spans="1:14" x14ac:dyDescent="0.25">
      <c r="A42" s="16" t="s">
        <v>41</v>
      </c>
      <c r="B42" s="95">
        <v>8.910593948653589E-2</v>
      </c>
      <c r="C42" s="13">
        <v>1654</v>
      </c>
      <c r="D42" s="95">
        <v>8.910593948653589E-2</v>
      </c>
      <c r="E42" s="13">
        <v>8407</v>
      </c>
      <c r="F42" s="95">
        <v>0.25511413701513164</v>
      </c>
      <c r="G42" s="13">
        <v>1509</v>
      </c>
      <c r="H42" s="95">
        <v>8.6430423509075184E-3</v>
      </c>
      <c r="I42" s="95">
        <v>6.7285993818247984</v>
      </c>
      <c r="J42" s="13">
        <v>7024</v>
      </c>
      <c r="K42" s="23">
        <v>18594</v>
      </c>
      <c r="M42" s="138"/>
      <c r="N42" s="204"/>
    </row>
    <row r="43" spans="1:14" x14ac:dyDescent="0.25">
      <c r="A43" s="16" t="s">
        <v>42</v>
      </c>
      <c r="B43" s="95">
        <v>0.36706408752353148</v>
      </c>
      <c r="C43" s="13">
        <v>6812</v>
      </c>
      <c r="D43" s="95">
        <v>0.36706408752353148</v>
      </c>
      <c r="E43" s="13">
        <v>11162</v>
      </c>
      <c r="F43" s="95">
        <v>0.45576200166086633</v>
      </c>
      <c r="G43" s="13">
        <v>2696</v>
      </c>
      <c r="H43" s="95">
        <v>4.8379293662312532E-3</v>
      </c>
      <c r="I43" s="95">
        <v>3.7663229244176555</v>
      </c>
      <c r="J43" s="13">
        <v>3932</v>
      </c>
      <c r="K43" s="23">
        <v>24602</v>
      </c>
      <c r="M43" s="138"/>
      <c r="N43" s="204"/>
    </row>
    <row r="44" spans="1:14" x14ac:dyDescent="0.25">
      <c r="A44" s="16" t="s">
        <v>43</v>
      </c>
      <c r="B44" s="95">
        <v>2.6850189616129647</v>
      </c>
      <c r="C44" s="13">
        <v>49830</v>
      </c>
      <c r="D44" s="95">
        <v>2.6850189616129647</v>
      </c>
      <c r="E44" s="13">
        <v>54495</v>
      </c>
      <c r="F44" s="95">
        <v>2.645341650343267</v>
      </c>
      <c r="G44" s="13">
        <v>15649</v>
      </c>
      <c r="H44" s="95">
        <v>8.3351392801773712E-4</v>
      </c>
      <c r="I44" s="95">
        <v>0.64888971650284999</v>
      </c>
      <c r="J44" s="13">
        <v>677</v>
      </c>
      <c r="K44" s="23">
        <v>120651</v>
      </c>
      <c r="M44" s="138"/>
      <c r="N44" s="204"/>
    </row>
    <row r="45" spans="1:14" x14ac:dyDescent="0.25">
      <c r="A45" s="16" t="s">
        <v>44</v>
      </c>
      <c r="B45" s="95">
        <v>0.37743158813739669</v>
      </c>
      <c r="C45" s="13">
        <v>7005</v>
      </c>
      <c r="D45" s="95">
        <v>0.37743158813739669</v>
      </c>
      <c r="E45" s="13">
        <v>11180</v>
      </c>
      <c r="F45" s="95">
        <v>0.46111227329491783</v>
      </c>
      <c r="G45" s="13">
        <v>2728</v>
      </c>
      <c r="H45" s="95">
        <v>4.7817147228996319E-3</v>
      </c>
      <c r="I45" s="95">
        <v>3.7225598836949718</v>
      </c>
      <c r="J45" s="13">
        <v>3886</v>
      </c>
      <c r="K45" s="23">
        <v>24799</v>
      </c>
      <c r="M45" s="138"/>
      <c r="N45" s="204"/>
    </row>
    <row r="46" spans="1:14" x14ac:dyDescent="0.25">
      <c r="A46" s="16" t="s">
        <v>45</v>
      </c>
      <c r="B46" s="95">
        <v>1.4350803481297576</v>
      </c>
      <c r="C46" s="13">
        <v>26633</v>
      </c>
      <c r="D46" s="95">
        <v>1.4350803481297576</v>
      </c>
      <c r="E46" s="13">
        <v>30255</v>
      </c>
      <c r="F46" s="95">
        <v>1.4424940887105464</v>
      </c>
      <c r="G46" s="13">
        <v>8533</v>
      </c>
      <c r="H46" s="95">
        <v>1.5285611653750324E-3</v>
      </c>
      <c r="I46" s="95">
        <v>1.189983259927438</v>
      </c>
      <c r="J46" s="13">
        <v>1242</v>
      </c>
      <c r="K46" s="23">
        <v>66663</v>
      </c>
      <c r="M46" s="138"/>
      <c r="N46" s="204"/>
    </row>
    <row r="47" spans="1:14" x14ac:dyDescent="0.25">
      <c r="A47" s="16" t="s">
        <v>46</v>
      </c>
      <c r="B47" s="95">
        <v>0.62084958939240997</v>
      </c>
      <c r="C47" s="13">
        <v>11522</v>
      </c>
      <c r="D47" s="95">
        <v>0.62084958939240997</v>
      </c>
      <c r="E47" s="13">
        <v>14957</v>
      </c>
      <c r="F47" s="95">
        <v>0.67142105496706794</v>
      </c>
      <c r="G47" s="13">
        <v>3972</v>
      </c>
      <c r="H47" s="95">
        <v>3.2839644018258841E-3</v>
      </c>
      <c r="I47" s="95">
        <v>2.5565628336577757</v>
      </c>
      <c r="J47" s="13">
        <v>2669</v>
      </c>
      <c r="K47" s="23">
        <v>33120</v>
      </c>
      <c r="M47" s="138"/>
      <c r="N47" s="204"/>
    </row>
    <row r="48" spans="1:14" x14ac:dyDescent="0.25">
      <c r="A48" s="16" t="s">
        <v>47</v>
      </c>
      <c r="B48" s="95">
        <v>1.1536845551523749</v>
      </c>
      <c r="C48" s="13">
        <v>21411</v>
      </c>
      <c r="D48" s="95">
        <v>1.1536845551523749</v>
      </c>
      <c r="E48" s="13">
        <v>25192</v>
      </c>
      <c r="F48" s="95">
        <v>1.1817000424725355</v>
      </c>
      <c r="G48" s="13">
        <v>6990</v>
      </c>
      <c r="H48" s="95">
        <v>1.8659153247625624E-3</v>
      </c>
      <c r="I48" s="95">
        <v>1.4526131182750162</v>
      </c>
      <c r="J48" s="13">
        <v>1516</v>
      </c>
      <c r="K48" s="23">
        <v>55109</v>
      </c>
      <c r="M48" s="138"/>
      <c r="N48" s="204"/>
    </row>
    <row r="49" spans="1:14" x14ac:dyDescent="0.25">
      <c r="A49" s="16" t="s">
        <v>48</v>
      </c>
      <c r="B49" s="95">
        <v>0.50855318800643878</v>
      </c>
      <c r="C49" s="13">
        <v>9438</v>
      </c>
      <c r="D49" s="95">
        <v>0.50855318800643878</v>
      </c>
      <c r="E49" s="13">
        <v>13189</v>
      </c>
      <c r="F49" s="95">
        <v>0.57374690172362419</v>
      </c>
      <c r="G49" s="13">
        <v>3394</v>
      </c>
      <c r="H49" s="95">
        <v>3.8430498443564813E-3</v>
      </c>
      <c r="I49" s="95">
        <v>2.9918102627767165</v>
      </c>
      <c r="J49" s="13">
        <v>3123</v>
      </c>
      <c r="K49" s="23">
        <v>29144</v>
      </c>
      <c r="M49" s="138"/>
      <c r="N49" s="204"/>
    </row>
    <row r="50" spans="1:14" x14ac:dyDescent="0.25">
      <c r="A50" s="16" t="s">
        <v>49</v>
      </c>
      <c r="B50" s="95">
        <v>1.2809865495320985</v>
      </c>
      <c r="C50" s="13">
        <v>23773</v>
      </c>
      <c r="D50" s="95">
        <v>1.2809865495320985</v>
      </c>
      <c r="E50" s="13">
        <v>26695</v>
      </c>
      <c r="F50" s="95">
        <v>1.279703833304807</v>
      </c>
      <c r="G50" s="13">
        <v>7570</v>
      </c>
      <c r="H50" s="95">
        <v>1.7230090630276718E-3</v>
      </c>
      <c r="I50" s="95">
        <v>1.3413607437836064</v>
      </c>
      <c r="J50" s="13">
        <v>1400</v>
      </c>
      <c r="K50" s="23">
        <v>59438</v>
      </c>
      <c r="M50" s="138"/>
      <c r="N50" s="204"/>
    </row>
    <row r="51" spans="1:14" ht="15.75" thickBot="1" x14ac:dyDescent="0.3">
      <c r="A51" s="26" t="s">
        <v>50</v>
      </c>
      <c r="B51" s="95">
        <v>1.5268054456661118</v>
      </c>
      <c r="C51" s="13">
        <v>28336</v>
      </c>
      <c r="D51" s="95">
        <v>1.5268054456661118</v>
      </c>
      <c r="E51" s="13">
        <v>31687</v>
      </c>
      <c r="F51" s="95">
        <v>1.5219874610932558</v>
      </c>
      <c r="G51" s="13">
        <v>9003</v>
      </c>
      <c r="H51" s="95">
        <v>1.4487294642598441E-3</v>
      </c>
      <c r="I51" s="95">
        <v>1.1278343645541236</v>
      </c>
      <c r="J51" s="13">
        <v>1177</v>
      </c>
      <c r="K51" s="23">
        <v>70203</v>
      </c>
      <c r="M51" s="138"/>
      <c r="N51" s="204"/>
    </row>
    <row r="52" spans="1:14" ht="16.5" thickTop="1" thickBot="1" x14ac:dyDescent="0.3">
      <c r="A52" s="24" t="s">
        <v>51</v>
      </c>
      <c r="B52" s="95">
        <v>100</v>
      </c>
      <c r="C52" s="13">
        <v>1855871</v>
      </c>
      <c r="D52" s="95">
        <v>100</v>
      </c>
      <c r="E52" s="13">
        <v>2087854</v>
      </c>
      <c r="F52" s="95">
        <v>100</v>
      </c>
      <c r="G52" s="13">
        <v>591554</v>
      </c>
      <c r="H52" s="95">
        <v>0.12845232507457624</v>
      </c>
      <c r="I52" s="95">
        <v>100.00000000000001</v>
      </c>
      <c r="J52" s="13">
        <v>104397</v>
      </c>
      <c r="K52" s="13">
        <v>4639676</v>
      </c>
      <c r="M52" s="204"/>
      <c r="N52" s="204"/>
    </row>
    <row r="53" spans="1:14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4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4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4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4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4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4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4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4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4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55"/>
  <sheetViews>
    <sheetView workbookViewId="0">
      <selection activeCell="E16" sqref="E16"/>
    </sheetView>
  </sheetViews>
  <sheetFormatPr baseColWidth="10" defaultRowHeight="15" x14ac:dyDescent="0.25"/>
  <cols>
    <col min="1" max="1" width="25" customWidth="1"/>
    <col min="3" max="3" width="16.28515625" customWidth="1"/>
    <col min="4" max="4" width="14.85546875" customWidth="1"/>
    <col min="5" max="5" width="15.140625" customWidth="1"/>
    <col min="6" max="6" width="22.140625" customWidth="1"/>
  </cols>
  <sheetData>
    <row r="1" spans="1:8" ht="15.75" thickBot="1" x14ac:dyDescent="0.3"/>
    <row r="2" spans="1:8" ht="16.5" thickTop="1" x14ac:dyDescent="0.25">
      <c r="A2" s="290" t="s">
        <v>0</v>
      </c>
      <c r="B2" s="291"/>
      <c r="C2" s="291"/>
      <c r="D2" s="291"/>
      <c r="E2" s="291"/>
      <c r="F2" s="292"/>
    </row>
    <row r="3" spans="1:8" x14ac:dyDescent="0.25">
      <c r="A3" s="293" t="s">
        <v>53</v>
      </c>
      <c r="B3" s="294"/>
      <c r="C3" s="294"/>
      <c r="D3" s="294"/>
      <c r="E3" s="294"/>
      <c r="F3" s="295"/>
    </row>
    <row r="4" spans="1:8" x14ac:dyDescent="0.25">
      <c r="A4" s="293" t="s">
        <v>2</v>
      </c>
      <c r="B4" s="294"/>
      <c r="C4" s="294"/>
      <c r="D4" s="294"/>
      <c r="E4" s="294"/>
      <c r="F4" s="295"/>
    </row>
    <row r="5" spans="1:8" x14ac:dyDescent="0.25">
      <c r="A5" s="339" t="s">
        <v>276</v>
      </c>
      <c r="B5" s="340"/>
      <c r="C5" s="340"/>
      <c r="D5" s="340"/>
      <c r="E5" s="340"/>
      <c r="F5" s="341"/>
    </row>
    <row r="6" spans="1:8" x14ac:dyDescent="0.25">
      <c r="A6" s="293" t="s">
        <v>266</v>
      </c>
      <c r="B6" s="294"/>
      <c r="C6" s="294"/>
      <c r="D6" s="294"/>
      <c r="E6" s="294"/>
      <c r="F6" s="295"/>
    </row>
    <row r="7" spans="1:8" ht="15.75" thickBot="1" x14ac:dyDescent="0.3">
      <c r="A7" s="328"/>
      <c r="B7" s="329"/>
      <c r="C7" s="329"/>
      <c r="D7" s="329"/>
      <c r="E7" s="329"/>
      <c r="F7" s="3"/>
    </row>
    <row r="8" spans="1:8" ht="15.75" thickTop="1" x14ac:dyDescent="0.25"/>
    <row r="9" spans="1:8" ht="15.75" thickBot="1" x14ac:dyDescent="0.3">
      <c r="A9" s="2"/>
      <c r="B9" s="22"/>
      <c r="C9" s="2"/>
      <c r="D9" s="2"/>
      <c r="E9" s="2"/>
      <c r="F9" s="2"/>
    </row>
    <row r="10" spans="1:8" ht="16.5" thickTop="1" thickBot="1" x14ac:dyDescent="0.3">
      <c r="A10" s="160"/>
      <c r="B10" s="164" t="s">
        <v>168</v>
      </c>
      <c r="C10" s="165"/>
      <c r="D10" s="168"/>
      <c r="E10" s="168"/>
      <c r="F10" s="159"/>
    </row>
    <row r="11" spans="1:8" ht="15.75" thickTop="1" x14ac:dyDescent="0.25">
      <c r="A11" s="161"/>
      <c r="B11" s="27" t="s">
        <v>7</v>
      </c>
      <c r="C11" s="27" t="s">
        <v>7</v>
      </c>
      <c r="D11" s="333" t="s">
        <v>126</v>
      </c>
      <c r="E11" s="334"/>
      <c r="F11" s="335"/>
    </row>
    <row r="12" spans="1:8" x14ac:dyDescent="0.25">
      <c r="A12" s="161"/>
      <c r="B12" s="9" t="s">
        <v>109</v>
      </c>
      <c r="C12" s="98" t="s">
        <v>227</v>
      </c>
      <c r="D12" s="336"/>
      <c r="E12" s="337"/>
      <c r="F12" s="338"/>
    </row>
    <row r="13" spans="1:8" x14ac:dyDescent="0.25">
      <c r="A13" s="162"/>
      <c r="B13" s="9" t="s">
        <v>110</v>
      </c>
      <c r="C13" s="27" t="s">
        <v>115</v>
      </c>
      <c r="D13" s="285" t="s">
        <v>3</v>
      </c>
      <c r="E13" s="37" t="s">
        <v>4</v>
      </c>
      <c r="F13" s="286"/>
    </row>
    <row r="14" spans="1:8" ht="15.75" thickBot="1" x14ac:dyDescent="0.3">
      <c r="A14" s="163" t="s">
        <v>52</v>
      </c>
      <c r="B14" s="31" t="s">
        <v>116</v>
      </c>
      <c r="C14" s="41" t="s">
        <v>117</v>
      </c>
      <c r="D14" s="42">
        <v>0.7</v>
      </c>
      <c r="E14" s="43">
        <v>0.3</v>
      </c>
      <c r="F14" s="44" t="s">
        <v>11</v>
      </c>
    </row>
    <row r="15" spans="1:8" ht="15.75" thickTop="1" x14ac:dyDescent="0.25">
      <c r="A15" s="45" t="s">
        <v>54</v>
      </c>
      <c r="B15" s="174">
        <v>1.7163124437290262</v>
      </c>
      <c r="C15" s="173">
        <v>1.7041094002296624</v>
      </c>
      <c r="D15" s="46">
        <v>19258</v>
      </c>
      <c r="E15" s="46">
        <v>8195</v>
      </c>
      <c r="F15" s="288">
        <v>27453</v>
      </c>
      <c r="G15" s="287"/>
      <c r="H15" s="4"/>
    </row>
    <row r="16" spans="1:8" x14ac:dyDescent="0.25">
      <c r="A16" s="50" t="s">
        <v>55</v>
      </c>
      <c r="B16" s="174">
        <v>0.23577879027637574</v>
      </c>
      <c r="C16" s="173">
        <v>0.45472780958815978</v>
      </c>
      <c r="D16" s="46">
        <v>2646</v>
      </c>
      <c r="E16" s="46">
        <v>2187</v>
      </c>
      <c r="F16" s="48">
        <v>4833</v>
      </c>
      <c r="G16" s="287"/>
      <c r="H16" s="4"/>
    </row>
    <row r="17" spans="1:8" x14ac:dyDescent="0.25">
      <c r="A17" s="50" t="s">
        <v>56</v>
      </c>
      <c r="B17" s="174">
        <v>0.22284669740539656</v>
      </c>
      <c r="C17" s="173">
        <v>0.44847863258953635</v>
      </c>
      <c r="D17" s="46">
        <v>2500</v>
      </c>
      <c r="E17" s="46">
        <v>2157</v>
      </c>
      <c r="F17" s="48">
        <v>4657</v>
      </c>
      <c r="G17" s="287"/>
      <c r="H17" s="4"/>
    </row>
    <row r="18" spans="1:8" x14ac:dyDescent="0.25">
      <c r="A18" s="50" t="s">
        <v>57</v>
      </c>
      <c r="B18" s="174">
        <v>1.907347283987668</v>
      </c>
      <c r="C18" s="173">
        <v>1.8760796152332397</v>
      </c>
      <c r="D18" s="46">
        <v>21401</v>
      </c>
      <c r="E18" s="46">
        <v>9022</v>
      </c>
      <c r="F18" s="48">
        <v>30423</v>
      </c>
      <c r="G18" s="287"/>
      <c r="H18" s="4"/>
    </row>
    <row r="19" spans="1:8" x14ac:dyDescent="0.25">
      <c r="A19" s="50" t="s">
        <v>58</v>
      </c>
      <c r="B19" s="174">
        <v>37.579297738247888</v>
      </c>
      <c r="C19" s="173">
        <v>35.764155806169384</v>
      </c>
      <c r="D19" s="46">
        <v>421657</v>
      </c>
      <c r="E19" s="46">
        <v>171977</v>
      </c>
      <c r="F19" s="48">
        <v>593634</v>
      </c>
      <c r="G19" s="287"/>
      <c r="H19" s="4"/>
    </row>
    <row r="20" spans="1:8" x14ac:dyDescent="0.25">
      <c r="A20" s="50" t="s">
        <v>59</v>
      </c>
      <c r="B20" s="174">
        <v>0.54773142716830814</v>
      </c>
      <c r="C20" s="173">
        <v>0.65864226693261252</v>
      </c>
      <c r="D20" s="46">
        <v>6146</v>
      </c>
      <c r="E20" s="46">
        <v>3167</v>
      </c>
      <c r="F20" s="48">
        <v>9313</v>
      </c>
      <c r="G20" s="287"/>
      <c r="H20" s="4"/>
    </row>
    <row r="21" spans="1:8" x14ac:dyDescent="0.25">
      <c r="A21" s="50" t="s">
        <v>60</v>
      </c>
      <c r="B21" s="174">
        <v>20.339399230622323</v>
      </c>
      <c r="C21" s="173">
        <v>19.295609634861531</v>
      </c>
      <c r="D21" s="46">
        <v>228217</v>
      </c>
      <c r="E21" s="46">
        <v>92788</v>
      </c>
      <c r="F21" s="48">
        <v>321005</v>
      </c>
      <c r="G21" s="287"/>
      <c r="H21" s="4"/>
    </row>
    <row r="22" spans="1:8" x14ac:dyDescent="0.25">
      <c r="A22" s="50" t="s">
        <v>61</v>
      </c>
      <c r="B22" s="174">
        <v>2.0022917632935915</v>
      </c>
      <c r="C22" s="173">
        <v>1.9529390133661177</v>
      </c>
      <c r="D22" s="46">
        <v>22467</v>
      </c>
      <c r="E22" s="46">
        <v>9391</v>
      </c>
      <c r="F22" s="48">
        <v>31858</v>
      </c>
      <c r="G22" s="287"/>
      <c r="H22" s="4"/>
    </row>
    <row r="23" spans="1:8" x14ac:dyDescent="0.25">
      <c r="A23" s="50" t="s">
        <v>62</v>
      </c>
      <c r="B23" s="174">
        <v>0.53850980820123862</v>
      </c>
      <c r="C23" s="173">
        <v>0.65107016567281328</v>
      </c>
      <c r="D23" s="46">
        <v>6042</v>
      </c>
      <c r="E23" s="46">
        <v>3131</v>
      </c>
      <c r="F23" s="48">
        <v>9173</v>
      </c>
      <c r="G23" s="287"/>
      <c r="H23" s="4"/>
    </row>
    <row r="24" spans="1:8" x14ac:dyDescent="0.25">
      <c r="A24" s="50" t="s">
        <v>63</v>
      </c>
      <c r="B24" s="174">
        <v>0.20969634136359916</v>
      </c>
      <c r="C24" s="173">
        <v>0.44210776610270097</v>
      </c>
      <c r="D24" s="46">
        <v>2353</v>
      </c>
      <c r="E24" s="46">
        <v>2126</v>
      </c>
      <c r="F24" s="48">
        <v>4479</v>
      </c>
      <c r="G24" s="287"/>
      <c r="H24" s="4"/>
    </row>
    <row r="25" spans="1:8" x14ac:dyDescent="0.25">
      <c r="A25" s="50" t="s">
        <v>64</v>
      </c>
      <c r="B25" s="174">
        <v>0.25907838376122011</v>
      </c>
      <c r="C25" s="173">
        <v>0.46634748530075759</v>
      </c>
      <c r="D25" s="46">
        <v>2907</v>
      </c>
      <c r="E25" s="46">
        <v>2243</v>
      </c>
      <c r="F25" s="48">
        <v>5150</v>
      </c>
      <c r="G25" s="287"/>
      <c r="H25" s="4"/>
    </row>
    <row r="26" spans="1:8" x14ac:dyDescent="0.25">
      <c r="A26" s="50" t="s">
        <v>65</v>
      </c>
      <c r="B26" s="174">
        <v>8.9113033039587481</v>
      </c>
      <c r="C26" s="173">
        <v>8.4802535820511906</v>
      </c>
      <c r="D26" s="46">
        <v>99989</v>
      </c>
      <c r="E26" s="46">
        <v>40780</v>
      </c>
      <c r="F26" s="48">
        <v>140769</v>
      </c>
      <c r="G26" s="287"/>
      <c r="H26" s="4"/>
    </row>
    <row r="27" spans="1:8" x14ac:dyDescent="0.25">
      <c r="A27" s="50" t="s">
        <v>66</v>
      </c>
      <c r="B27" s="174">
        <v>1.4695659291190353</v>
      </c>
      <c r="C27" s="173">
        <v>1.4618460917423048</v>
      </c>
      <c r="D27" s="46">
        <v>16489</v>
      </c>
      <c r="E27" s="46">
        <v>7030</v>
      </c>
      <c r="F27" s="48">
        <v>23519</v>
      </c>
      <c r="G27" s="287"/>
      <c r="H27" s="4"/>
    </row>
    <row r="28" spans="1:8" x14ac:dyDescent="0.25">
      <c r="A28" s="50" t="s">
        <v>67</v>
      </c>
      <c r="B28" s="174">
        <v>2.6509699069653236</v>
      </c>
      <c r="C28" s="173">
        <v>2.5025733902412957</v>
      </c>
      <c r="D28" s="46">
        <v>29745</v>
      </c>
      <c r="E28" s="46">
        <v>12034</v>
      </c>
      <c r="F28" s="48">
        <v>41779</v>
      </c>
      <c r="G28" s="287"/>
      <c r="H28" s="4"/>
    </row>
    <row r="29" spans="1:8" x14ac:dyDescent="0.25">
      <c r="A29" s="50" t="s">
        <v>68</v>
      </c>
      <c r="B29" s="174">
        <v>0.70357133113251302</v>
      </c>
      <c r="C29" s="173">
        <v>0.78305619653472736</v>
      </c>
      <c r="D29" s="46">
        <v>7894</v>
      </c>
      <c r="E29" s="46">
        <v>3766</v>
      </c>
      <c r="F29" s="48">
        <v>11660</v>
      </c>
      <c r="G29" s="287"/>
      <c r="H29" s="4"/>
    </row>
    <row r="30" spans="1:8" x14ac:dyDescent="0.25">
      <c r="A30" s="50" t="s">
        <v>69</v>
      </c>
      <c r="B30" s="174">
        <v>1.04002400894879</v>
      </c>
      <c r="C30" s="173">
        <v>1.0776067302796057</v>
      </c>
      <c r="D30" s="46">
        <v>11670</v>
      </c>
      <c r="E30" s="46">
        <v>5182</v>
      </c>
      <c r="F30" s="48">
        <v>16852</v>
      </c>
      <c r="G30" s="287"/>
      <c r="H30" s="4"/>
    </row>
    <row r="31" spans="1:8" x14ac:dyDescent="0.25">
      <c r="A31" s="50" t="s">
        <v>70</v>
      </c>
      <c r="B31" s="174">
        <v>0.43669003901454179</v>
      </c>
      <c r="C31" s="173">
        <v>0.58190931896112941</v>
      </c>
      <c r="D31" s="46">
        <v>4900</v>
      </c>
      <c r="E31" s="46">
        <v>2798</v>
      </c>
      <c r="F31" s="48">
        <v>7698</v>
      </c>
      <c r="G31" s="287"/>
      <c r="H31" s="4"/>
    </row>
    <row r="32" spans="1:8" x14ac:dyDescent="0.25">
      <c r="A32" s="50" t="s">
        <v>71</v>
      </c>
      <c r="B32" s="174">
        <v>0.56661119144408367</v>
      </c>
      <c r="C32" s="173">
        <v>0.67773682594737128</v>
      </c>
      <c r="D32" s="46">
        <v>6358</v>
      </c>
      <c r="E32" s="46">
        <v>3259</v>
      </c>
      <c r="F32" s="48">
        <v>9617</v>
      </c>
      <c r="G32" s="287"/>
      <c r="H32" s="4"/>
    </row>
    <row r="33" spans="1:8" x14ac:dyDescent="0.25">
      <c r="A33" s="50" t="s">
        <v>72</v>
      </c>
      <c r="B33" s="174">
        <v>0.26868196327722155</v>
      </c>
      <c r="C33" s="173">
        <v>0.47185403904307593</v>
      </c>
      <c r="D33" s="46">
        <v>3015</v>
      </c>
      <c r="E33" s="46">
        <v>2269</v>
      </c>
      <c r="F33" s="48">
        <v>5284</v>
      </c>
      <c r="G33" s="287"/>
      <c r="H33" s="4"/>
    </row>
    <row r="34" spans="1:8" x14ac:dyDescent="0.25">
      <c r="A34" s="50" t="s">
        <v>73</v>
      </c>
      <c r="B34" s="174">
        <v>0.69058467246882926</v>
      </c>
      <c r="C34" s="173">
        <v>0.77018922444810278</v>
      </c>
      <c r="D34" s="46">
        <v>7749</v>
      </c>
      <c r="E34" s="46">
        <v>3704</v>
      </c>
      <c r="F34" s="48">
        <v>11453</v>
      </c>
      <c r="G34" s="287"/>
      <c r="H34" s="4"/>
    </row>
    <row r="35" spans="1:8" x14ac:dyDescent="0.25">
      <c r="A35" s="50" t="s">
        <v>74</v>
      </c>
      <c r="B35" s="174">
        <v>0.60666248328922601</v>
      </c>
      <c r="C35" s="173">
        <v>0.70304698668672394</v>
      </c>
      <c r="D35" s="46">
        <v>6807</v>
      </c>
      <c r="E35" s="46">
        <v>3381</v>
      </c>
      <c r="F35" s="48">
        <v>10188</v>
      </c>
      <c r="G35" s="287"/>
      <c r="H35" s="4"/>
    </row>
    <row r="36" spans="1:8" x14ac:dyDescent="0.25">
      <c r="A36" s="50" t="s">
        <v>75</v>
      </c>
      <c r="B36" s="174">
        <v>1.3981393064687746</v>
      </c>
      <c r="C36" s="173">
        <v>1.3972797122554248</v>
      </c>
      <c r="D36" s="46">
        <v>15688</v>
      </c>
      <c r="E36" s="46">
        <v>6719</v>
      </c>
      <c r="F36" s="48">
        <v>22407</v>
      </c>
      <c r="G36" s="287"/>
      <c r="H36" s="4"/>
    </row>
    <row r="37" spans="1:8" x14ac:dyDescent="0.25">
      <c r="A37" s="50" t="s">
        <v>76</v>
      </c>
      <c r="B37" s="174">
        <v>2.7975336261697543</v>
      </c>
      <c r="C37" s="173">
        <v>2.7088307251963024</v>
      </c>
      <c r="D37" s="46">
        <v>31390</v>
      </c>
      <c r="E37" s="46">
        <v>13026</v>
      </c>
      <c r="F37" s="48">
        <v>44416</v>
      </c>
      <c r="G37" s="287"/>
      <c r="H37" s="4"/>
    </row>
    <row r="38" spans="1:8" x14ac:dyDescent="0.25">
      <c r="A38" s="50" t="s">
        <v>77</v>
      </c>
      <c r="B38" s="174">
        <v>0.69942433088696687</v>
      </c>
      <c r="C38" s="173">
        <v>0.7830517281835816</v>
      </c>
      <c r="D38" s="46">
        <v>7848</v>
      </c>
      <c r="E38" s="46">
        <v>3766</v>
      </c>
      <c r="F38" s="48">
        <v>11614</v>
      </c>
      <c r="G38" s="287"/>
      <c r="H38" s="4"/>
    </row>
    <row r="39" spans="1:8" x14ac:dyDescent="0.25">
      <c r="A39" s="50" t="s">
        <v>78</v>
      </c>
      <c r="B39" s="174">
        <v>0.15480315390281832</v>
      </c>
      <c r="C39" s="173">
        <v>0.42019380279585516</v>
      </c>
      <c r="D39" s="46">
        <v>1737</v>
      </c>
      <c r="E39" s="46">
        <v>2021</v>
      </c>
      <c r="F39" s="48">
        <v>3758</v>
      </c>
      <c r="G39" s="287"/>
      <c r="H39" s="4"/>
    </row>
    <row r="40" spans="1:8" x14ac:dyDescent="0.25">
      <c r="A40" s="50" t="s">
        <v>79</v>
      </c>
      <c r="B40" s="174">
        <v>0.94578888494802615</v>
      </c>
      <c r="C40" s="173">
        <v>1.0040333659313609</v>
      </c>
      <c r="D40" s="46">
        <v>10612</v>
      </c>
      <c r="E40" s="46">
        <v>4828</v>
      </c>
      <c r="F40" s="48">
        <v>15440</v>
      </c>
      <c r="G40" s="287"/>
      <c r="H40" s="4"/>
    </row>
    <row r="41" spans="1:8" x14ac:dyDescent="0.25">
      <c r="A41" s="50" t="s">
        <v>80</v>
      </c>
      <c r="B41" s="174">
        <v>0.28652497749161049</v>
      </c>
      <c r="C41" s="173">
        <v>0.48144959344694571</v>
      </c>
      <c r="D41" s="46">
        <v>3215</v>
      </c>
      <c r="E41" s="46">
        <v>2315</v>
      </c>
      <c r="F41" s="48">
        <v>5530</v>
      </c>
      <c r="G41" s="287"/>
      <c r="H41" s="4"/>
    </row>
    <row r="42" spans="1:8" x14ac:dyDescent="0.25">
      <c r="A42" s="50" t="s">
        <v>81</v>
      </c>
      <c r="B42" s="174">
        <v>0.65549886775980137</v>
      </c>
      <c r="C42" s="173">
        <v>0.74675330733278589</v>
      </c>
      <c r="D42" s="46">
        <v>7355</v>
      </c>
      <c r="E42" s="46">
        <v>3591</v>
      </c>
      <c r="F42" s="48">
        <v>10946</v>
      </c>
      <c r="G42" s="287"/>
      <c r="H42" s="4"/>
    </row>
    <row r="43" spans="1:8" x14ac:dyDescent="0.25">
      <c r="A43" s="50" t="s">
        <v>82</v>
      </c>
      <c r="B43" s="174">
        <v>0.11475186205767605</v>
      </c>
      <c r="C43" s="173">
        <v>0.40727676012022362</v>
      </c>
      <c r="D43" s="46">
        <v>1288</v>
      </c>
      <c r="E43" s="46">
        <v>1958</v>
      </c>
      <c r="F43" s="48">
        <v>3246</v>
      </c>
      <c r="G43" s="287"/>
      <c r="H43" s="4"/>
    </row>
    <row r="44" spans="1:8" x14ac:dyDescent="0.25">
      <c r="A44" s="50" t="s">
        <v>83</v>
      </c>
      <c r="B44" s="174">
        <v>8.910593948653589E-2</v>
      </c>
      <c r="C44" s="173">
        <v>0.40076077662187948</v>
      </c>
      <c r="D44" s="46">
        <v>1000</v>
      </c>
      <c r="E44" s="46">
        <v>1927</v>
      </c>
      <c r="F44" s="48">
        <v>2927</v>
      </c>
      <c r="G44" s="287"/>
      <c r="H44" s="4"/>
    </row>
    <row r="45" spans="1:8" x14ac:dyDescent="0.25">
      <c r="A45" s="50" t="s">
        <v>84</v>
      </c>
      <c r="B45" s="174">
        <v>0.36706408752353148</v>
      </c>
      <c r="C45" s="173">
        <v>0.53025555555902626</v>
      </c>
      <c r="D45" s="46">
        <v>4119</v>
      </c>
      <c r="E45" s="46">
        <v>2550</v>
      </c>
      <c r="F45" s="48">
        <v>6669</v>
      </c>
      <c r="G45" s="287"/>
      <c r="H45" s="4"/>
    </row>
    <row r="46" spans="1:8" x14ac:dyDescent="0.25">
      <c r="A46" s="50" t="s">
        <v>85</v>
      </c>
      <c r="B46" s="174">
        <v>2.6850189616129647</v>
      </c>
      <c r="C46" s="173">
        <v>2.6004444788319101</v>
      </c>
      <c r="D46" s="46">
        <v>30127</v>
      </c>
      <c r="E46" s="46">
        <v>12505</v>
      </c>
      <c r="F46" s="48">
        <v>42632</v>
      </c>
      <c r="G46" s="287"/>
      <c r="H46" s="4"/>
    </row>
    <row r="47" spans="1:8" x14ac:dyDescent="0.25">
      <c r="A47" s="50" t="s">
        <v>86</v>
      </c>
      <c r="B47" s="174">
        <v>0.37743158813739669</v>
      </c>
      <c r="C47" s="173">
        <v>0.5344938492611947</v>
      </c>
      <c r="D47" s="46">
        <v>4235</v>
      </c>
      <c r="E47" s="46">
        <v>2570</v>
      </c>
      <c r="F47" s="48">
        <v>6805</v>
      </c>
      <c r="G47" s="287"/>
      <c r="H47" s="4"/>
    </row>
    <row r="48" spans="1:8" x14ac:dyDescent="0.25">
      <c r="A48" s="50" t="s">
        <v>87</v>
      </c>
      <c r="B48" s="174">
        <v>1.4350803481297576</v>
      </c>
      <c r="C48" s="173">
        <v>1.4368141380621382</v>
      </c>
      <c r="D48" s="46">
        <v>16102</v>
      </c>
      <c r="E48" s="46">
        <v>6909</v>
      </c>
      <c r="F48" s="48">
        <v>23011</v>
      </c>
      <c r="G48" s="287"/>
      <c r="H48" s="4"/>
    </row>
    <row r="49" spans="1:8" x14ac:dyDescent="0.25">
      <c r="A49" s="50" t="s">
        <v>88</v>
      </c>
      <c r="B49" s="174">
        <v>0.62084958939240997</v>
      </c>
      <c r="C49" s="173">
        <v>0.71384953878372692</v>
      </c>
      <c r="D49" s="46">
        <v>6966</v>
      </c>
      <c r="E49" s="46">
        <v>3433</v>
      </c>
      <c r="F49" s="48">
        <v>10399</v>
      </c>
      <c r="G49" s="287"/>
      <c r="H49" s="4"/>
    </row>
    <row r="50" spans="1:8" x14ac:dyDescent="0.25">
      <c r="A50" s="50" t="s">
        <v>89</v>
      </c>
      <c r="B50" s="174">
        <v>1.1536845551523749</v>
      </c>
      <c r="C50" s="173">
        <v>1.1877974388216372</v>
      </c>
      <c r="D50" s="46">
        <v>12945</v>
      </c>
      <c r="E50" s="46">
        <v>5712</v>
      </c>
      <c r="F50" s="48">
        <v>18657</v>
      </c>
      <c r="G50" s="287"/>
      <c r="H50" s="4"/>
    </row>
    <row r="51" spans="1:8" x14ac:dyDescent="0.25">
      <c r="A51" s="50" t="s">
        <v>90</v>
      </c>
      <c r="B51" s="174">
        <v>0.50855318800643878</v>
      </c>
      <c r="C51" s="173">
        <v>0.62814798365838298</v>
      </c>
      <c r="D51" s="46">
        <v>5706</v>
      </c>
      <c r="E51" s="46">
        <v>3021</v>
      </c>
      <c r="F51" s="48">
        <v>8727</v>
      </c>
      <c r="G51" s="287"/>
      <c r="H51" s="4"/>
    </row>
    <row r="52" spans="1:8" x14ac:dyDescent="0.25">
      <c r="A52" s="50" t="s">
        <v>91</v>
      </c>
      <c r="B52" s="174">
        <v>1.2809865495320985</v>
      </c>
      <c r="C52" s="173">
        <v>1.281112354374369</v>
      </c>
      <c r="D52" s="46">
        <v>14373</v>
      </c>
      <c r="E52" s="46">
        <v>6161</v>
      </c>
      <c r="F52" s="48">
        <v>20534</v>
      </c>
      <c r="G52" s="287"/>
      <c r="H52" s="4"/>
    </row>
    <row r="53" spans="1:8" ht="15.75" thickBot="1" x14ac:dyDescent="0.3">
      <c r="A53" s="51" t="s">
        <v>92</v>
      </c>
      <c r="B53" s="174">
        <v>1.5268054456661118</v>
      </c>
      <c r="C53" s="173">
        <v>1.5131149087812172</v>
      </c>
      <c r="D53" s="46">
        <v>17131</v>
      </c>
      <c r="E53" s="46">
        <v>7276</v>
      </c>
      <c r="F53" s="48">
        <v>24407</v>
      </c>
      <c r="G53" s="287"/>
      <c r="H53" s="4"/>
    </row>
    <row r="54" spans="1:8" ht="16.5" thickTop="1" thickBot="1" x14ac:dyDescent="0.3">
      <c r="A54" s="52" t="s">
        <v>51</v>
      </c>
      <c r="B54" s="175">
        <v>100</v>
      </c>
      <c r="C54" s="175">
        <v>100</v>
      </c>
      <c r="D54" s="53">
        <v>1122047</v>
      </c>
      <c r="E54" s="53">
        <v>480875</v>
      </c>
      <c r="F54" s="176">
        <v>1602922</v>
      </c>
      <c r="G54" s="287"/>
      <c r="H54" s="4"/>
    </row>
    <row r="55" spans="1:8" ht="15.75" thickTop="1" x14ac:dyDescent="0.25"/>
  </sheetData>
  <mergeCells count="7">
    <mergeCell ref="A6:F6"/>
    <mergeCell ref="A7:E7"/>
    <mergeCell ref="D11:F12"/>
    <mergeCell ref="A5:F5"/>
    <mergeCell ref="A2:F2"/>
    <mergeCell ref="A3:F3"/>
    <mergeCell ref="A4:F4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98"/>
  <sheetViews>
    <sheetView workbookViewId="0">
      <selection activeCell="A15" sqref="A15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3" ht="15.75" thickBot="1" x14ac:dyDescent="0.3"/>
    <row r="2" spans="1:13" ht="16.5" thickTop="1" x14ac:dyDescent="0.25">
      <c r="A2" s="290" t="s">
        <v>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2"/>
    </row>
    <row r="3" spans="1:13" ht="15.75" x14ac:dyDescent="0.25">
      <c r="A3" s="351" t="s">
        <v>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3"/>
    </row>
    <row r="4" spans="1:13" ht="15.75" x14ac:dyDescent="0.25">
      <c r="A4" s="351" t="s">
        <v>2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  <c r="M4" s="353"/>
    </row>
    <row r="5" spans="1:13" ht="15.75" customHeight="1" thickBot="1" x14ac:dyDescent="0.3">
      <c r="A5" s="344" t="s">
        <v>274</v>
      </c>
      <c r="B5" s="345"/>
      <c r="C5" s="345"/>
      <c r="D5" s="345"/>
      <c r="E5" s="345"/>
      <c r="F5" s="345"/>
      <c r="G5" s="345"/>
      <c r="H5" s="345"/>
      <c r="I5" s="345"/>
      <c r="J5" s="345"/>
      <c r="K5" s="345"/>
      <c r="L5" s="345"/>
      <c r="M5" s="346"/>
    </row>
    <row r="6" spans="1:13" ht="16.5" thickTop="1" thickBot="1" x14ac:dyDescent="0.3">
      <c r="A6" s="97"/>
      <c r="B6" s="97"/>
      <c r="C6" s="97"/>
      <c r="D6" s="97"/>
      <c r="E6" s="97"/>
      <c r="F6" s="97"/>
      <c r="G6" s="97"/>
      <c r="H6" s="97"/>
      <c r="I6" s="97"/>
    </row>
    <row r="7" spans="1:13" ht="16.5" thickTop="1" thickBot="1" x14ac:dyDescent="0.3">
      <c r="A7" s="347" t="s">
        <v>52</v>
      </c>
      <c r="B7" s="354" t="s">
        <v>179</v>
      </c>
      <c r="C7" s="343"/>
      <c r="D7" s="354" t="s">
        <v>158</v>
      </c>
      <c r="E7" s="343"/>
      <c r="F7" s="354" t="s">
        <v>182</v>
      </c>
      <c r="G7" s="343"/>
      <c r="H7" s="342" t="s">
        <v>183</v>
      </c>
      <c r="I7" s="343"/>
      <c r="J7" s="354" t="s">
        <v>184</v>
      </c>
      <c r="K7" s="343"/>
      <c r="L7" s="342" t="s">
        <v>273</v>
      </c>
      <c r="M7" s="343"/>
    </row>
    <row r="8" spans="1:13" ht="16.5" thickTop="1" thickBot="1" x14ac:dyDescent="0.3">
      <c r="A8" s="348"/>
      <c r="B8" s="187" t="s">
        <v>180</v>
      </c>
      <c r="C8" s="186" t="s">
        <v>181</v>
      </c>
      <c r="D8" s="187" t="s">
        <v>180</v>
      </c>
      <c r="E8" s="186" t="s">
        <v>181</v>
      </c>
      <c r="F8" s="184" t="s">
        <v>180</v>
      </c>
      <c r="G8" s="186" t="s">
        <v>181</v>
      </c>
      <c r="H8" s="184" t="s">
        <v>180</v>
      </c>
      <c r="I8" s="185" t="s">
        <v>181</v>
      </c>
      <c r="J8" s="187" t="s">
        <v>180</v>
      </c>
      <c r="K8" s="186" t="s">
        <v>181</v>
      </c>
      <c r="L8" s="184" t="s">
        <v>180</v>
      </c>
      <c r="M8" s="185" t="s">
        <v>181</v>
      </c>
    </row>
    <row r="9" spans="1:13" ht="15.75" thickTop="1" x14ac:dyDescent="0.25">
      <c r="A9" s="143" t="s">
        <v>12</v>
      </c>
      <c r="B9" s="212">
        <f>C9/$C$48*100</f>
        <v>1.7041094002296624</v>
      </c>
      <c r="C9" s="210">
        <f>'FONDO GENERAL PUBLICAR'!K13</f>
        <v>40806933</v>
      </c>
      <c r="D9" s="213">
        <f>E9/$E$48*100</f>
        <v>1.9656551606962835</v>
      </c>
      <c r="E9" s="210">
        <f>'FFM PARA PUBLICAR'!H11</f>
        <v>17534770</v>
      </c>
      <c r="F9" s="212">
        <f>G9/$G$48*100</f>
        <v>1.7041081117616794</v>
      </c>
      <c r="G9" s="210">
        <f>'IEPS PP'!K13</f>
        <v>1007977</v>
      </c>
      <c r="H9" s="214">
        <f>I9/$I$48*100</f>
        <v>1.7041058968311267</v>
      </c>
      <c r="I9" s="210">
        <f>+'ISAN PP'!K13</f>
        <v>494873</v>
      </c>
      <c r="J9" s="93">
        <f>K9/$K$48*100</f>
        <v>1.7041152804751731</v>
      </c>
      <c r="K9" s="13">
        <f>+'FONDO ISAN PP'!K13</f>
        <v>83033</v>
      </c>
      <c r="L9" s="195">
        <f>M9/$M$48*100</f>
        <v>1.7126847095491857</v>
      </c>
      <c r="M9" s="13">
        <f>+'VENTA FINAL BA'!F15</f>
        <v>27453</v>
      </c>
    </row>
    <row r="10" spans="1:13" x14ac:dyDescent="0.25">
      <c r="A10" s="144" t="s">
        <v>13</v>
      </c>
      <c r="B10" s="212">
        <f t="shared" ref="B10:B47" si="0">C10/$C$48*100</f>
        <v>0.45472780958815978</v>
      </c>
      <c r="C10" s="210">
        <f>'FONDO GENERAL PUBLICAR'!K14</f>
        <v>10889000</v>
      </c>
      <c r="D10" s="213">
        <f t="shared" ref="D10:D47" si="1">E10/$E$48*100</f>
        <v>0.45609122666183222</v>
      </c>
      <c r="E10" s="210">
        <f>'FFM PARA PUBLICAR'!H12</f>
        <v>4068595</v>
      </c>
      <c r="F10" s="212">
        <f t="shared" ref="F10:F47" si="2">G10/$G$48*100</f>
        <v>0.45472660469488774</v>
      </c>
      <c r="G10" s="210">
        <f>'IEPS PP'!K14</f>
        <v>268970</v>
      </c>
      <c r="H10" s="214">
        <f t="shared" ref="H10:H47" si="3">I10/$I$48*100</f>
        <v>0.4547239228819191</v>
      </c>
      <c r="I10" s="210">
        <f>+'ISAN PP'!K14</f>
        <v>132052</v>
      </c>
      <c r="J10" s="93">
        <f t="shared" ref="J10:J47" si="4">K10/$K$48*100</f>
        <v>0.45471533190668695</v>
      </c>
      <c r="K10" s="13">
        <f>+'FONDO ISAN PP'!K14</f>
        <v>22156</v>
      </c>
      <c r="L10" s="195">
        <f t="shared" ref="L10:L47" si="5">M10/$M$48*100</f>
        <v>0.30151186395844587</v>
      </c>
      <c r="M10" s="13">
        <f>+'VENTA FINAL BA'!F16</f>
        <v>4833</v>
      </c>
    </row>
    <row r="11" spans="1:13" x14ac:dyDescent="0.25">
      <c r="A11" s="144" t="s">
        <v>14</v>
      </c>
      <c r="B11" s="212">
        <f t="shared" si="0"/>
        <v>0.44847863258953635</v>
      </c>
      <c r="C11" s="210">
        <f>'FONDO GENERAL PUBLICAR'!K15</f>
        <v>10739356</v>
      </c>
      <c r="D11" s="213">
        <f t="shared" si="1"/>
        <v>0.46761873751510952</v>
      </c>
      <c r="E11" s="210">
        <f>'FFM PARA PUBLICAR'!H13</f>
        <v>4171427</v>
      </c>
      <c r="F11" s="212">
        <f t="shared" si="2"/>
        <v>0.44847806570930465</v>
      </c>
      <c r="G11" s="210">
        <f>'IEPS PP'!K15</f>
        <v>265274</v>
      </c>
      <c r="H11" s="214">
        <f t="shared" si="3"/>
        <v>0.44847737458194781</v>
      </c>
      <c r="I11" s="210">
        <f>+'ISAN PP'!K15</f>
        <v>130238</v>
      </c>
      <c r="J11" s="93">
        <f t="shared" si="4"/>
        <v>0.44845571030389125</v>
      </c>
      <c r="K11" s="13">
        <f>+'FONDO ISAN PP'!K15</f>
        <v>21851</v>
      </c>
      <c r="L11" s="195">
        <f t="shared" si="5"/>
        <v>0.29053191608824386</v>
      </c>
      <c r="M11" s="13">
        <f>+'VENTA FINAL BA'!F17</f>
        <v>4657</v>
      </c>
    </row>
    <row r="12" spans="1:13" x14ac:dyDescent="0.25">
      <c r="A12" s="144" t="s">
        <v>15</v>
      </c>
      <c r="B12" s="212">
        <f t="shared" si="0"/>
        <v>1.8760796152332397</v>
      </c>
      <c r="C12" s="210">
        <f>'FONDO GENERAL PUBLICAR'!K16</f>
        <v>44924965</v>
      </c>
      <c r="D12" s="213">
        <f t="shared" si="1"/>
        <v>2.0757544805289756</v>
      </c>
      <c r="E12" s="210">
        <f>'FFM PARA PUBLICAR'!H14</f>
        <v>18516919</v>
      </c>
      <c r="F12" s="212">
        <f t="shared" si="2"/>
        <v>1.8760798742488292</v>
      </c>
      <c r="G12" s="210">
        <f>'IEPS PP'!K16</f>
        <v>1109698</v>
      </c>
      <c r="H12" s="214">
        <f t="shared" si="3"/>
        <v>1.8760788122935652</v>
      </c>
      <c r="I12" s="210">
        <f>+'ISAN PP'!K16</f>
        <v>544814</v>
      </c>
      <c r="J12" s="93">
        <f t="shared" si="4"/>
        <v>1.8760804260811546</v>
      </c>
      <c r="K12" s="13">
        <f>+'FONDO ISAN PP'!K16</f>
        <v>91412</v>
      </c>
      <c r="L12" s="195">
        <f t="shared" si="5"/>
        <v>1.8979713298588452</v>
      </c>
      <c r="M12" s="13">
        <f>+'VENTA FINAL BA'!F18</f>
        <v>30423</v>
      </c>
    </row>
    <row r="13" spans="1:13" x14ac:dyDescent="0.25">
      <c r="A13" s="144" t="s">
        <v>16</v>
      </c>
      <c r="B13" s="212">
        <f t="shared" si="0"/>
        <v>35.764155806169384</v>
      </c>
      <c r="C13" s="210">
        <f>'FONDO GENERAL PUBLICAR'!K17</f>
        <v>856415386</v>
      </c>
      <c r="D13" s="213">
        <f t="shared" si="1"/>
        <v>33.919021917697883</v>
      </c>
      <c r="E13" s="210">
        <f>'FFM PARA PUBLICAR'!H15</f>
        <v>302577105</v>
      </c>
      <c r="F13" s="212">
        <f t="shared" si="2"/>
        <v>35.764155320352835</v>
      </c>
      <c r="G13" s="210">
        <f>'IEPS PP'!K17</f>
        <v>21154436</v>
      </c>
      <c r="H13" s="214">
        <f t="shared" si="3"/>
        <v>35.764171520712196</v>
      </c>
      <c r="I13" s="210">
        <f>+'ISAN PP'!K17</f>
        <v>10385929</v>
      </c>
      <c r="J13" s="93">
        <f t="shared" si="4"/>
        <v>35.764255672499885</v>
      </c>
      <c r="K13" s="13">
        <f>+'FONDO ISAN PP'!K17</f>
        <v>1742613</v>
      </c>
      <c r="L13" s="195">
        <f t="shared" si="5"/>
        <v>37.034490761247277</v>
      </c>
      <c r="M13" s="13">
        <f>+'VENTA FINAL BA'!F19</f>
        <v>593634</v>
      </c>
    </row>
    <row r="14" spans="1:13" x14ac:dyDescent="0.25">
      <c r="A14" s="144" t="s">
        <v>17</v>
      </c>
      <c r="B14" s="212">
        <f t="shared" si="0"/>
        <v>0.65864226693261252</v>
      </c>
      <c r="C14" s="210">
        <f>'FONDO GENERAL PUBLICAR'!K18</f>
        <v>15771975</v>
      </c>
      <c r="D14" s="213">
        <f t="shared" si="1"/>
        <v>0.7541684974440912</v>
      </c>
      <c r="E14" s="210">
        <f>'FFM PARA PUBLICAR'!H16</f>
        <v>6727615</v>
      </c>
      <c r="F14" s="212">
        <f t="shared" si="2"/>
        <v>0.65864267024821566</v>
      </c>
      <c r="G14" s="210">
        <f>'IEPS PP'!K18</f>
        <v>389586</v>
      </c>
      <c r="H14" s="214">
        <f t="shared" si="3"/>
        <v>0.65864238882883008</v>
      </c>
      <c r="I14" s="210">
        <f>+'ISAN PP'!K18</f>
        <v>191270</v>
      </c>
      <c r="J14" s="93">
        <f t="shared" si="4"/>
        <v>0.65863533271120223</v>
      </c>
      <c r="K14" s="13">
        <f>+'FONDO ISAN PP'!K18</f>
        <v>32092</v>
      </c>
      <c r="L14" s="195">
        <f t="shared" si="5"/>
        <v>0.58100144610904336</v>
      </c>
      <c r="M14" s="13">
        <f>+'VENTA FINAL BA'!F20</f>
        <v>9313</v>
      </c>
    </row>
    <row r="15" spans="1:13" x14ac:dyDescent="0.25">
      <c r="A15" s="144" t="s">
        <v>18</v>
      </c>
      <c r="B15" s="212">
        <f t="shared" si="0"/>
        <v>19.295609634861531</v>
      </c>
      <c r="C15" s="210">
        <f>'FONDO GENERAL PUBLICAR'!K19</f>
        <v>462056397</v>
      </c>
      <c r="D15" s="213">
        <f t="shared" si="1"/>
        <v>18.681805346217669</v>
      </c>
      <c r="E15" s="210">
        <f>'FFM PARA PUBLICAR'!H17</f>
        <v>166652405</v>
      </c>
      <c r="F15" s="212">
        <f t="shared" si="2"/>
        <v>19.295610112266264</v>
      </c>
      <c r="G15" s="210">
        <f>'IEPS PP'!K19</f>
        <v>11413320</v>
      </c>
      <c r="H15" s="214">
        <f t="shared" si="3"/>
        <v>19.295608359741127</v>
      </c>
      <c r="I15" s="210">
        <f>+'ISAN PP'!K19</f>
        <v>5603452</v>
      </c>
      <c r="J15" s="93">
        <f t="shared" si="4"/>
        <v>19.2956222258845</v>
      </c>
      <c r="K15" s="13">
        <f>+'FONDO ISAN PP'!K19</f>
        <v>940179</v>
      </c>
      <c r="L15" s="195">
        <f t="shared" si="5"/>
        <v>20.026239579967083</v>
      </c>
      <c r="M15" s="13">
        <f>+'VENTA FINAL BA'!F21</f>
        <v>321005</v>
      </c>
    </row>
    <row r="16" spans="1:13" x14ac:dyDescent="0.25">
      <c r="A16" s="144" t="s">
        <v>19</v>
      </c>
      <c r="B16" s="212">
        <f t="shared" si="0"/>
        <v>1.9529390133661177</v>
      </c>
      <c r="C16" s="210">
        <f>'FONDO GENERAL PUBLICAR'!K20</f>
        <v>46765455</v>
      </c>
      <c r="D16" s="213">
        <f t="shared" si="1"/>
        <v>2.0767521743071202</v>
      </c>
      <c r="E16" s="210">
        <f>'FFM PARA PUBLICAR'!H18</f>
        <v>18525819</v>
      </c>
      <c r="F16" s="212">
        <f t="shared" si="2"/>
        <v>1.9529406231399462</v>
      </c>
      <c r="G16" s="210">
        <f>'IEPS PP'!K20</f>
        <v>1155161</v>
      </c>
      <c r="H16" s="214">
        <f t="shared" si="3"/>
        <v>1.9529416593738618</v>
      </c>
      <c r="I16" s="210">
        <f>+'ISAN PP'!K20</f>
        <v>567135</v>
      </c>
      <c r="J16" s="93">
        <f t="shared" si="4"/>
        <v>1.9529403700236778</v>
      </c>
      <c r="K16" s="13">
        <f>+'FONDO ISAN PP'!K20</f>
        <v>95157</v>
      </c>
      <c r="L16" s="195">
        <f t="shared" si="5"/>
        <v>1.9874953366414587</v>
      </c>
      <c r="M16" s="13">
        <f>+'VENTA FINAL BA'!F22</f>
        <v>31858</v>
      </c>
    </row>
    <row r="17" spans="1:13" x14ac:dyDescent="0.25">
      <c r="A17" s="144" t="s">
        <v>20</v>
      </c>
      <c r="B17" s="212">
        <f t="shared" si="0"/>
        <v>0.65107016567281328</v>
      </c>
      <c r="C17" s="210">
        <f>'FONDO GENERAL PUBLICAR'!K21</f>
        <v>15590652</v>
      </c>
      <c r="D17" s="213">
        <f t="shared" si="1"/>
        <v>0.74095936812273</v>
      </c>
      <c r="E17" s="210">
        <f>'FFM PARA PUBLICAR'!H19</f>
        <v>6609782</v>
      </c>
      <c r="F17" s="212">
        <f t="shared" si="2"/>
        <v>0.65107037422104375</v>
      </c>
      <c r="G17" s="210">
        <f>'IEPS PP'!K21</f>
        <v>385107</v>
      </c>
      <c r="H17" s="214">
        <f t="shared" si="3"/>
        <v>0.65107008468790573</v>
      </c>
      <c r="I17" s="210">
        <f>+'ISAN PP'!K21</f>
        <v>189071</v>
      </c>
      <c r="J17" s="93">
        <f t="shared" si="4"/>
        <v>0.65108274008881273</v>
      </c>
      <c r="K17" s="13">
        <f>+'FONDO ISAN PP'!K21</f>
        <v>31724</v>
      </c>
      <c r="L17" s="195">
        <f t="shared" si="5"/>
        <v>0.57226739666683724</v>
      </c>
      <c r="M17" s="13">
        <f>+'VENTA FINAL BA'!F23</f>
        <v>9173</v>
      </c>
    </row>
    <row r="18" spans="1:13" x14ac:dyDescent="0.25">
      <c r="A18" s="144" t="s">
        <v>21</v>
      </c>
      <c r="B18" s="212">
        <f t="shared" si="0"/>
        <v>0.44210776610270097</v>
      </c>
      <c r="C18" s="210">
        <f>'FONDO GENERAL PUBLICAR'!K22</f>
        <v>10586798</v>
      </c>
      <c r="D18" s="213">
        <f t="shared" si="1"/>
        <v>0.46215933474101722</v>
      </c>
      <c r="E18" s="210">
        <f>'FFM PARA PUBLICAR'!H20</f>
        <v>4122726</v>
      </c>
      <c r="F18" s="212">
        <f t="shared" si="2"/>
        <v>0.44210780193828803</v>
      </c>
      <c r="G18" s="210">
        <f>'IEPS PP'!K22</f>
        <v>261506</v>
      </c>
      <c r="H18" s="214">
        <f t="shared" si="3"/>
        <v>0.44210685950204331</v>
      </c>
      <c r="I18" s="210">
        <f>+'ISAN PP'!K22</f>
        <v>128388</v>
      </c>
      <c r="J18" s="93">
        <f t="shared" si="4"/>
        <v>0.44211399530302625</v>
      </c>
      <c r="K18" s="13">
        <f>+'FONDO ISAN PP'!K22</f>
        <v>21542</v>
      </c>
      <c r="L18" s="195">
        <f t="shared" si="5"/>
        <v>0.27942719608315314</v>
      </c>
      <c r="M18" s="13">
        <f>+'VENTA FINAL BA'!F24</f>
        <v>4479</v>
      </c>
    </row>
    <row r="19" spans="1:13" x14ac:dyDescent="0.25">
      <c r="A19" s="144" t="s">
        <v>22</v>
      </c>
      <c r="B19" s="212">
        <f t="shared" si="0"/>
        <v>0.46634748530075759</v>
      </c>
      <c r="C19" s="210">
        <f>'FONDO GENERAL PUBLICAR'!K23</f>
        <v>11167247</v>
      </c>
      <c r="D19" s="213">
        <f t="shared" si="1"/>
        <v>0.51065532358941057</v>
      </c>
      <c r="E19" s="210">
        <f>'FFM PARA PUBLICAR'!H21</f>
        <v>4555338</v>
      </c>
      <c r="F19" s="212">
        <f t="shared" si="2"/>
        <v>0.46634794045974137</v>
      </c>
      <c r="G19" s="210">
        <f>'IEPS PP'!K23</f>
        <v>275844</v>
      </c>
      <c r="H19" s="214">
        <f t="shared" si="3"/>
        <v>0.46634925202232863</v>
      </c>
      <c r="I19" s="210">
        <f>+'ISAN PP'!K23</f>
        <v>135428</v>
      </c>
      <c r="J19" s="93">
        <f t="shared" si="4"/>
        <v>0.46635207108303156</v>
      </c>
      <c r="K19" s="13">
        <f>+'FONDO ISAN PP'!K23</f>
        <v>22723</v>
      </c>
      <c r="L19" s="195">
        <f t="shared" si="5"/>
        <v>0.32128824733829847</v>
      </c>
      <c r="M19" s="13">
        <f>+'VENTA FINAL BA'!F25</f>
        <v>5150</v>
      </c>
    </row>
    <row r="20" spans="1:13" x14ac:dyDescent="0.25">
      <c r="A20" s="144" t="s">
        <v>23</v>
      </c>
      <c r="B20" s="212">
        <f t="shared" si="0"/>
        <v>8.4802535820511906</v>
      </c>
      <c r="C20" s="210">
        <f>'FONDO GENERAL PUBLICAR'!K24</f>
        <v>203069791</v>
      </c>
      <c r="D20" s="213">
        <f t="shared" si="1"/>
        <v>7.9750513151463736</v>
      </c>
      <c r="E20" s="210">
        <f>'FFM PARA PUBLICAR'!H22</f>
        <v>71142026</v>
      </c>
      <c r="F20" s="212">
        <f t="shared" si="2"/>
        <v>8.4802530360739681</v>
      </c>
      <c r="G20" s="210">
        <f>'IEPS PP'!K24</f>
        <v>5016055</v>
      </c>
      <c r="H20" s="214">
        <f t="shared" si="3"/>
        <v>8.4802540547639769</v>
      </c>
      <c r="I20" s="210">
        <f>+'ISAN PP'!K24</f>
        <v>2462669</v>
      </c>
      <c r="J20" s="93">
        <f t="shared" si="4"/>
        <v>8.4802480205742476</v>
      </c>
      <c r="K20" s="13">
        <f>+'FONDO ISAN PP'!K24</f>
        <v>413200</v>
      </c>
      <c r="L20" s="195">
        <f t="shared" si="5"/>
        <v>8.782024328070861</v>
      </c>
      <c r="M20" s="13">
        <f>+'VENTA FINAL BA'!F26</f>
        <v>140769</v>
      </c>
    </row>
    <row r="21" spans="1:13" x14ac:dyDescent="0.25">
      <c r="A21" s="144" t="s">
        <v>24</v>
      </c>
      <c r="B21" s="212">
        <f t="shared" si="0"/>
        <v>1.4618460917423048</v>
      </c>
      <c r="C21" s="210">
        <f>'FONDO GENERAL PUBLICAR'!K25</f>
        <v>35005649</v>
      </c>
      <c r="D21" s="213">
        <f t="shared" si="1"/>
        <v>1.5347587286440649</v>
      </c>
      <c r="E21" s="210">
        <f>'FFM PARA PUBLICAR'!H23</f>
        <v>13690927</v>
      </c>
      <c r="F21" s="212">
        <f t="shared" si="2"/>
        <v>1.4618453575527788</v>
      </c>
      <c r="G21" s="210">
        <f>'IEPS PP'!K25</f>
        <v>864679</v>
      </c>
      <c r="H21" s="214">
        <f t="shared" si="3"/>
        <v>1.4618438171465202</v>
      </c>
      <c r="I21" s="210">
        <f>+'ISAN PP'!K25</f>
        <v>424520</v>
      </c>
      <c r="J21" s="93">
        <f t="shared" si="4"/>
        <v>1.4618576627722244</v>
      </c>
      <c r="K21" s="13">
        <f>+'FONDO ISAN PP'!K25</f>
        <v>71229</v>
      </c>
      <c r="L21" s="195">
        <f t="shared" si="5"/>
        <v>1.4672579202231923</v>
      </c>
      <c r="M21" s="13">
        <f>+'VENTA FINAL BA'!F27</f>
        <v>23519</v>
      </c>
    </row>
    <row r="22" spans="1:13" x14ac:dyDescent="0.25">
      <c r="A22" s="144" t="s">
        <v>25</v>
      </c>
      <c r="B22" s="212">
        <f t="shared" si="0"/>
        <v>2.5025733902412957</v>
      </c>
      <c r="C22" s="210">
        <f>'FONDO GENERAL PUBLICAR'!K26</f>
        <v>59927106</v>
      </c>
      <c r="D22" s="213">
        <f t="shared" si="1"/>
        <v>2.179736592296547</v>
      </c>
      <c r="E22" s="210">
        <f>'FFM PARA PUBLICAR'!H24</f>
        <v>19444499</v>
      </c>
      <c r="F22" s="212">
        <f t="shared" si="2"/>
        <v>2.5025736761664579</v>
      </c>
      <c r="G22" s="210">
        <f>'IEPS PP'!K26</f>
        <v>1480268</v>
      </c>
      <c r="H22" s="214">
        <f t="shared" si="3"/>
        <v>2.5025724828596987</v>
      </c>
      <c r="I22" s="210">
        <f>+'ISAN PP'!K26</f>
        <v>726748</v>
      </c>
      <c r="J22" s="93">
        <f t="shared" si="4"/>
        <v>2.5025556700986495</v>
      </c>
      <c r="K22" s="13">
        <f>+'FONDO ISAN PP'!K26</f>
        <v>121937</v>
      </c>
      <c r="L22" s="195">
        <f t="shared" si="5"/>
        <v>2.6064275117566544</v>
      </c>
      <c r="M22" s="13">
        <f>+'VENTA FINAL BA'!F28</f>
        <v>41779</v>
      </c>
    </row>
    <row r="23" spans="1:13" x14ac:dyDescent="0.25">
      <c r="A23" s="144" t="s">
        <v>26</v>
      </c>
      <c r="B23" s="212">
        <f t="shared" si="0"/>
        <v>0.78305619653472736</v>
      </c>
      <c r="C23" s="210">
        <f>'FONDO GENERAL PUBLICAR'!K27</f>
        <v>18751215</v>
      </c>
      <c r="D23" s="213">
        <f t="shared" si="1"/>
        <v>0.85545190359199375</v>
      </c>
      <c r="E23" s="210">
        <f>'FFM PARA PUBLICAR'!H25</f>
        <v>7631121</v>
      </c>
      <c r="F23" s="212">
        <f t="shared" si="2"/>
        <v>0.78305554469330907</v>
      </c>
      <c r="G23" s="210">
        <f>'IEPS PP'!K27</f>
        <v>463176</v>
      </c>
      <c r="H23" s="214">
        <f t="shared" si="3"/>
        <v>0.78305682657853271</v>
      </c>
      <c r="I23" s="210">
        <f>+'ISAN PP'!K27</f>
        <v>227400</v>
      </c>
      <c r="J23" s="93">
        <f t="shared" si="4"/>
        <v>0.78306840083497198</v>
      </c>
      <c r="K23" s="13">
        <f>+'FONDO ISAN PP'!K27</f>
        <v>38155</v>
      </c>
      <c r="L23" s="195">
        <f t="shared" si="5"/>
        <v>0.72742154640088541</v>
      </c>
      <c r="M23" s="13">
        <f>+'VENTA FINAL BA'!F29</f>
        <v>11660</v>
      </c>
    </row>
    <row r="24" spans="1:13" x14ac:dyDescent="0.25">
      <c r="A24" s="144" t="s">
        <v>27</v>
      </c>
      <c r="B24" s="212">
        <f t="shared" si="0"/>
        <v>1.0776067302796057</v>
      </c>
      <c r="C24" s="210">
        <f>'FONDO GENERAL PUBLICAR'!K28</f>
        <v>25804579</v>
      </c>
      <c r="D24" s="213">
        <f t="shared" si="1"/>
        <v>1.1898185479976835</v>
      </c>
      <c r="E24" s="210">
        <f>'FFM PARA PUBLICAR'!H26</f>
        <v>10613863</v>
      </c>
      <c r="F24" s="212">
        <f t="shared" si="2"/>
        <v>1.0776058567339513</v>
      </c>
      <c r="G24" s="210">
        <f>'IEPS PP'!K28</f>
        <v>637402</v>
      </c>
      <c r="H24" s="214">
        <f t="shared" si="3"/>
        <v>1.0776053392216636</v>
      </c>
      <c r="I24" s="210">
        <f>+'ISAN PP'!K28</f>
        <v>312937</v>
      </c>
      <c r="J24" s="93">
        <f t="shared" si="4"/>
        <v>1.0775989897586433</v>
      </c>
      <c r="K24" s="13">
        <f>+'FONDO ISAN PP'!K28</f>
        <v>52506</v>
      </c>
      <c r="L24" s="195">
        <f t="shared" si="5"/>
        <v>1.0513300085718456</v>
      </c>
      <c r="M24" s="13">
        <f>+'VENTA FINAL BA'!F30</f>
        <v>16852</v>
      </c>
    </row>
    <row r="25" spans="1:13" x14ac:dyDescent="0.25">
      <c r="A25" s="144" t="s">
        <v>28</v>
      </c>
      <c r="B25" s="212">
        <f t="shared" si="0"/>
        <v>0.58190931896112941</v>
      </c>
      <c r="C25" s="210">
        <f>'FONDO GENERAL PUBLICAR'!K29</f>
        <v>13934513</v>
      </c>
      <c r="D25" s="213">
        <f t="shared" si="1"/>
        <v>0.69994384060193116</v>
      </c>
      <c r="E25" s="210">
        <f>'FFM PARA PUBLICAR'!H27</f>
        <v>6243900</v>
      </c>
      <c r="F25" s="212">
        <f t="shared" si="2"/>
        <v>0.58191040863061183</v>
      </c>
      <c r="G25" s="210">
        <f>'IEPS PP'!K29</f>
        <v>344199</v>
      </c>
      <c r="H25" s="214">
        <f t="shared" si="3"/>
        <v>0.58191039557179636</v>
      </c>
      <c r="I25" s="210">
        <f>+'ISAN PP'!K29</f>
        <v>168987</v>
      </c>
      <c r="J25" s="93">
        <f t="shared" si="4"/>
        <v>0.58189852886578319</v>
      </c>
      <c r="K25" s="13">
        <f>+'FONDO ISAN PP'!K29</f>
        <v>28353</v>
      </c>
      <c r="L25" s="195">
        <f t="shared" si="5"/>
        <v>0.48024794718645075</v>
      </c>
      <c r="M25" s="13">
        <f>+'VENTA FINAL BA'!F31</f>
        <v>7698</v>
      </c>
    </row>
    <row r="26" spans="1:13" x14ac:dyDescent="0.25">
      <c r="A26" s="144" t="s">
        <v>29</v>
      </c>
      <c r="B26" s="212">
        <f t="shared" si="0"/>
        <v>0.67773682594737128</v>
      </c>
      <c r="C26" s="210">
        <f>'FONDO GENERAL PUBLICAR'!K30</f>
        <v>16229217</v>
      </c>
      <c r="D26" s="213">
        <f t="shared" si="1"/>
        <v>0.80563772585177995</v>
      </c>
      <c r="E26" s="210">
        <f>'FFM PARA PUBLICAR'!H28</f>
        <v>7186750</v>
      </c>
      <c r="F26" s="212">
        <f t="shared" si="2"/>
        <v>0.67773655534106636</v>
      </c>
      <c r="G26" s="210">
        <f>'IEPS PP'!K30</f>
        <v>400880</v>
      </c>
      <c r="H26" s="214">
        <f t="shared" si="3"/>
        <v>0.67773671646021949</v>
      </c>
      <c r="I26" s="210">
        <f>+'ISAN PP'!K30</f>
        <v>196815</v>
      </c>
      <c r="J26" s="93">
        <f t="shared" si="4"/>
        <v>0.67774257111186686</v>
      </c>
      <c r="K26" s="13">
        <f>+'FONDO ISAN PP'!K30</f>
        <v>33023</v>
      </c>
      <c r="L26" s="195">
        <f t="shared" si="5"/>
        <v>0.59996681061211965</v>
      </c>
      <c r="M26" s="13">
        <f>+'VENTA FINAL BA'!F32</f>
        <v>9617</v>
      </c>
    </row>
    <row r="27" spans="1:13" x14ac:dyDescent="0.25">
      <c r="A27" s="144" t="s">
        <v>30</v>
      </c>
      <c r="B27" s="212">
        <f t="shared" si="0"/>
        <v>0.47185403904307593</v>
      </c>
      <c r="C27" s="210">
        <f>'FONDO GENERAL PUBLICAR'!K31</f>
        <v>11299108</v>
      </c>
      <c r="D27" s="213">
        <f t="shared" si="1"/>
        <v>0.4843783114815714</v>
      </c>
      <c r="E27" s="210">
        <f>'FFM PARA PUBLICAR'!H29</f>
        <v>4320932</v>
      </c>
      <c r="F27" s="212">
        <f t="shared" si="2"/>
        <v>0.47185429637858456</v>
      </c>
      <c r="G27" s="210">
        <f>'IEPS PP'!K31</f>
        <v>279101</v>
      </c>
      <c r="H27" s="214">
        <f t="shared" si="3"/>
        <v>0.47185199964270019</v>
      </c>
      <c r="I27" s="210">
        <f>+'ISAN PP'!K31</f>
        <v>137026</v>
      </c>
      <c r="J27" s="93">
        <f t="shared" si="4"/>
        <v>0.47187285210320207</v>
      </c>
      <c r="K27" s="13">
        <f>+'FONDO ISAN PP'!K31</f>
        <v>22992</v>
      </c>
      <c r="L27" s="195">
        <f t="shared" si="5"/>
        <v>0.32964798037583865</v>
      </c>
      <c r="M27" s="13">
        <f>+'VENTA FINAL BA'!F33</f>
        <v>5284</v>
      </c>
    </row>
    <row r="28" spans="1:13" x14ac:dyDescent="0.25">
      <c r="A28" s="144" t="s">
        <v>31</v>
      </c>
      <c r="B28" s="212">
        <f t="shared" si="0"/>
        <v>0.77018922444810278</v>
      </c>
      <c r="C28" s="210">
        <f>'FONDO GENERAL PUBLICAR'!K32</f>
        <v>18443100</v>
      </c>
      <c r="D28" s="213">
        <f t="shared" si="1"/>
        <v>0.87552539030783894</v>
      </c>
      <c r="E28" s="210">
        <f>'FFM PARA PUBLICAR'!H30</f>
        <v>7810188</v>
      </c>
      <c r="F28" s="212">
        <f t="shared" si="2"/>
        <v>0.77018822049978275</v>
      </c>
      <c r="G28" s="210">
        <f>'IEPS PP'!K32</f>
        <v>455565</v>
      </c>
      <c r="H28" s="214">
        <f t="shared" si="3"/>
        <v>0.77018838611712559</v>
      </c>
      <c r="I28" s="210">
        <f>+'ISAN PP'!K32</f>
        <v>223663</v>
      </c>
      <c r="J28" s="93">
        <f t="shared" si="4"/>
        <v>0.77017973733806822</v>
      </c>
      <c r="K28" s="13">
        <f>+'FONDO ISAN PP'!K32</f>
        <v>37527</v>
      </c>
      <c r="L28" s="195">
        <f t="shared" si="5"/>
        <v>0.71450763043990917</v>
      </c>
      <c r="M28" s="13">
        <f>+'VENTA FINAL BA'!F34</f>
        <v>11453</v>
      </c>
    </row>
    <row r="29" spans="1:13" x14ac:dyDescent="0.25">
      <c r="A29" s="144" t="s">
        <v>32</v>
      </c>
      <c r="B29" s="212">
        <f t="shared" si="0"/>
        <v>0.70304698668672394</v>
      </c>
      <c r="C29" s="210">
        <f>'FONDO GENERAL PUBLICAR'!K33</f>
        <v>16835299</v>
      </c>
      <c r="D29" s="213">
        <f t="shared" si="1"/>
        <v>0.75774618249234804</v>
      </c>
      <c r="E29" s="210">
        <f>'FFM PARA PUBLICAR'!H31</f>
        <v>6759530</v>
      </c>
      <c r="F29" s="212">
        <f t="shared" si="2"/>
        <v>0.70304685760112196</v>
      </c>
      <c r="G29" s="210">
        <f>'IEPS PP'!K33</f>
        <v>415851</v>
      </c>
      <c r="H29" s="214">
        <f t="shared" si="3"/>
        <v>0.70304660069659686</v>
      </c>
      <c r="I29" s="210">
        <f>+'ISAN PP'!K33</f>
        <v>204165</v>
      </c>
      <c r="J29" s="93">
        <f t="shared" si="4"/>
        <v>0.70304786106677497</v>
      </c>
      <c r="K29" s="13">
        <f>+'FONDO ISAN PP'!K33</f>
        <v>34256</v>
      </c>
      <c r="L29" s="195">
        <f t="shared" si="5"/>
        <v>0.63558925512283193</v>
      </c>
      <c r="M29" s="13">
        <f>+'VENTA FINAL BA'!F35</f>
        <v>10188</v>
      </c>
    </row>
    <row r="30" spans="1:13" x14ac:dyDescent="0.25">
      <c r="A30" s="144" t="s">
        <v>33</v>
      </c>
      <c r="B30" s="212">
        <f t="shared" si="0"/>
        <v>1.3972797122554248</v>
      </c>
      <c r="C30" s="210">
        <f>'FONDO GENERAL PUBLICAR'!K34</f>
        <v>33459530</v>
      </c>
      <c r="D30" s="213">
        <f t="shared" si="1"/>
        <v>1.5634924215550545</v>
      </c>
      <c r="E30" s="210">
        <f>'FFM PARA PUBLICAR'!H32</f>
        <v>13947248</v>
      </c>
      <c r="F30" s="212">
        <f t="shared" si="2"/>
        <v>1.3972788119904391</v>
      </c>
      <c r="G30" s="210">
        <f>'IEPS PP'!K34</f>
        <v>826488</v>
      </c>
      <c r="H30" s="214">
        <f t="shared" si="3"/>
        <v>1.3972812294529366</v>
      </c>
      <c r="I30" s="210">
        <f>+'ISAN PP'!K34</f>
        <v>405771</v>
      </c>
      <c r="J30" s="93">
        <f t="shared" si="4"/>
        <v>1.3972912051906012</v>
      </c>
      <c r="K30" s="13">
        <f>+'FONDO ISAN PP'!K34</f>
        <v>68083</v>
      </c>
      <c r="L30" s="195">
        <f t="shared" si="5"/>
        <v>1.3978846132250977</v>
      </c>
      <c r="M30" s="13">
        <f>+'VENTA FINAL BA'!F36</f>
        <v>22407</v>
      </c>
    </row>
    <row r="31" spans="1:13" x14ac:dyDescent="0.25">
      <c r="A31" s="144" t="s">
        <v>34</v>
      </c>
      <c r="B31" s="212">
        <f t="shared" si="0"/>
        <v>2.7088307251963024</v>
      </c>
      <c r="C31" s="210">
        <f>'FONDO GENERAL PUBLICAR'!K35</f>
        <v>64866184</v>
      </c>
      <c r="D31" s="213">
        <f t="shared" si="1"/>
        <v>2.8666675914204354</v>
      </c>
      <c r="E31" s="210">
        <f>'FFM PARA PUBLICAR'!H33</f>
        <v>25572317</v>
      </c>
      <c r="F31" s="212">
        <f t="shared" si="2"/>
        <v>2.7088329438393792</v>
      </c>
      <c r="G31" s="210">
        <f>'IEPS PP'!K35</f>
        <v>1602270</v>
      </c>
      <c r="H31" s="214">
        <f t="shared" si="3"/>
        <v>2.7088291000170179</v>
      </c>
      <c r="I31" s="210">
        <f>+'ISAN PP'!K35</f>
        <v>786645</v>
      </c>
      <c r="J31" s="93">
        <f t="shared" si="4"/>
        <v>2.7088358560976618</v>
      </c>
      <c r="K31" s="13">
        <f>+'FONDO ISAN PP'!K35</f>
        <v>131988</v>
      </c>
      <c r="L31" s="195">
        <f t="shared" si="5"/>
        <v>2.7709395716073519</v>
      </c>
      <c r="M31" s="13">
        <f>+'VENTA FINAL BA'!F37</f>
        <v>44416</v>
      </c>
    </row>
    <row r="32" spans="1:13" x14ac:dyDescent="0.25">
      <c r="A32" s="144" t="s">
        <v>35</v>
      </c>
      <c r="B32" s="212">
        <f t="shared" si="0"/>
        <v>0.7830517281835816</v>
      </c>
      <c r="C32" s="210">
        <f>'FONDO GENERAL PUBLICAR'!K36</f>
        <v>18751108</v>
      </c>
      <c r="D32" s="213">
        <f t="shared" si="1"/>
        <v>0.86202468778232566</v>
      </c>
      <c r="E32" s="210">
        <f>'FFM PARA PUBLICAR'!H34</f>
        <v>7689754</v>
      </c>
      <c r="F32" s="212">
        <f t="shared" si="2"/>
        <v>0.78305216344926931</v>
      </c>
      <c r="G32" s="210">
        <f>'IEPS PP'!K36</f>
        <v>463174</v>
      </c>
      <c r="H32" s="214">
        <f t="shared" si="3"/>
        <v>0.78305338305686789</v>
      </c>
      <c r="I32" s="210">
        <f>+'ISAN PP'!K36</f>
        <v>227399</v>
      </c>
      <c r="J32" s="93">
        <f t="shared" si="4"/>
        <v>0.78306840083497198</v>
      </c>
      <c r="K32" s="13">
        <f>+'FONDO ISAN PP'!K36</f>
        <v>38155</v>
      </c>
      <c r="L32" s="195">
        <f t="shared" si="5"/>
        <v>0.72455178729844627</v>
      </c>
      <c r="M32" s="13">
        <f>+'VENTA FINAL BA'!F38</f>
        <v>11614</v>
      </c>
    </row>
    <row r="33" spans="1:13" x14ac:dyDescent="0.25">
      <c r="A33" s="144" t="s">
        <v>36</v>
      </c>
      <c r="B33" s="212">
        <f t="shared" si="0"/>
        <v>0.42019380279585516</v>
      </c>
      <c r="C33" s="210">
        <f>'FONDO GENERAL PUBLICAR'!K37</f>
        <v>10062042</v>
      </c>
      <c r="D33" s="213">
        <f t="shared" si="1"/>
        <v>0.44197890422018882</v>
      </c>
      <c r="E33" s="210">
        <f>'FFM PARA PUBLICAR'!H35</f>
        <v>3942705</v>
      </c>
      <c r="F33" s="212">
        <f t="shared" si="2"/>
        <v>0.42019226869420939</v>
      </c>
      <c r="G33" s="210">
        <f>'IEPS PP'!K37</f>
        <v>248543</v>
      </c>
      <c r="H33" s="214">
        <f t="shared" si="3"/>
        <v>0.42019228762717187</v>
      </c>
      <c r="I33" s="210">
        <f>+'ISAN PP'!K37</f>
        <v>122024</v>
      </c>
      <c r="J33" s="93">
        <f t="shared" si="4"/>
        <v>0.42019505801848295</v>
      </c>
      <c r="K33" s="13">
        <f>+'FONDO ISAN PP'!K37</f>
        <v>20474</v>
      </c>
      <c r="L33" s="195">
        <f t="shared" si="5"/>
        <v>0.23444684145579137</v>
      </c>
      <c r="M33" s="13">
        <f>+'VENTA FINAL BA'!F39</f>
        <v>3758</v>
      </c>
    </row>
    <row r="34" spans="1:13" x14ac:dyDescent="0.25">
      <c r="A34" s="144" t="s">
        <v>37</v>
      </c>
      <c r="B34" s="212">
        <f t="shared" si="0"/>
        <v>1.0040333659313609</v>
      </c>
      <c r="C34" s="210">
        <f>'FONDO GENERAL PUBLICAR'!K38</f>
        <v>24042777</v>
      </c>
      <c r="D34" s="213">
        <f t="shared" si="1"/>
        <v>1.2662951391052037</v>
      </c>
      <c r="E34" s="210">
        <f>'FFM PARA PUBLICAR'!H36</f>
        <v>11296078</v>
      </c>
      <c r="F34" s="212">
        <f t="shared" si="2"/>
        <v>1.0040350582935771</v>
      </c>
      <c r="G34" s="210">
        <f>'IEPS PP'!K38</f>
        <v>593885</v>
      </c>
      <c r="H34" s="214">
        <f t="shared" si="3"/>
        <v>1.0040310553312637</v>
      </c>
      <c r="I34" s="210">
        <f>+'ISAN PP'!K38</f>
        <v>291571</v>
      </c>
      <c r="J34" s="93">
        <f t="shared" si="4"/>
        <v>1.0040022583893808</v>
      </c>
      <c r="K34" s="13">
        <f>+'FONDO ISAN PP'!K38</f>
        <v>48920</v>
      </c>
      <c r="L34" s="195">
        <f t="shared" si="5"/>
        <v>0.96324088134045194</v>
      </c>
      <c r="M34" s="13">
        <f>+'VENTA FINAL BA'!F40</f>
        <v>15440</v>
      </c>
    </row>
    <row r="35" spans="1:13" x14ac:dyDescent="0.25">
      <c r="A35" s="144" t="s">
        <v>38</v>
      </c>
      <c r="B35" s="212">
        <f t="shared" si="0"/>
        <v>0.48144959344694571</v>
      </c>
      <c r="C35" s="210">
        <f>'FONDO GENERAL PUBLICAR'!K39</f>
        <v>11528885</v>
      </c>
      <c r="D35" s="213">
        <f t="shared" si="1"/>
        <v>0.53308448862592206</v>
      </c>
      <c r="E35" s="210">
        <f>'FFM PARA PUBLICAR'!H37</f>
        <v>4755419</v>
      </c>
      <c r="F35" s="212">
        <f t="shared" si="2"/>
        <v>0.48144857634156729</v>
      </c>
      <c r="G35" s="210">
        <f>'IEPS PP'!K39</f>
        <v>284776</v>
      </c>
      <c r="H35" s="214">
        <f t="shared" si="3"/>
        <v>0.48145253804419957</v>
      </c>
      <c r="I35" s="210">
        <f>+'ISAN PP'!K39</f>
        <v>139814</v>
      </c>
      <c r="J35" s="93">
        <f t="shared" si="4"/>
        <v>0.48143673297829309</v>
      </c>
      <c r="K35" s="13">
        <f>+'FONDO ISAN PP'!K39</f>
        <v>23458</v>
      </c>
      <c r="L35" s="195">
        <f t="shared" si="5"/>
        <v>0.34499495296714378</v>
      </c>
      <c r="M35" s="13">
        <f>+'VENTA FINAL BA'!F41</f>
        <v>5530</v>
      </c>
    </row>
    <row r="36" spans="1:13" x14ac:dyDescent="0.25">
      <c r="A36" s="144" t="s">
        <v>39</v>
      </c>
      <c r="B36" s="212">
        <f t="shared" si="0"/>
        <v>0.74675330733278589</v>
      </c>
      <c r="C36" s="210">
        <f>'FONDO GENERAL PUBLICAR'!K40</f>
        <v>17881899</v>
      </c>
      <c r="D36" s="213">
        <f t="shared" si="1"/>
        <v>0.84744658807684048</v>
      </c>
      <c r="E36" s="210">
        <f>'FFM PARA PUBLICAR'!H38</f>
        <v>7559709</v>
      </c>
      <c r="F36" s="212">
        <f t="shared" si="2"/>
        <v>0.74675450868182591</v>
      </c>
      <c r="G36" s="210">
        <f>'IEPS PP'!K40</f>
        <v>441704</v>
      </c>
      <c r="H36" s="214">
        <f t="shared" si="3"/>
        <v>0.74675177766640666</v>
      </c>
      <c r="I36" s="210">
        <f>+'ISAN PP'!K40</f>
        <v>216857</v>
      </c>
      <c r="J36" s="93">
        <f t="shared" si="4"/>
        <v>0.74674207218924005</v>
      </c>
      <c r="K36" s="13">
        <f>+'FONDO ISAN PP'!K40</f>
        <v>36385</v>
      </c>
      <c r="L36" s="195">
        <f t="shared" si="5"/>
        <v>0.68287789424563394</v>
      </c>
      <c r="M36" s="13">
        <f>+'VENTA FINAL BA'!F42</f>
        <v>10946</v>
      </c>
    </row>
    <row r="37" spans="1:13" x14ac:dyDescent="0.25">
      <c r="A37" s="144" t="s">
        <v>40</v>
      </c>
      <c r="B37" s="212">
        <f t="shared" si="0"/>
        <v>0.40727676012022362</v>
      </c>
      <c r="C37" s="210">
        <f>'FONDO GENERAL PUBLICAR'!K41</f>
        <v>9752728</v>
      </c>
      <c r="D37" s="213">
        <f t="shared" si="1"/>
        <v>0.38641969182422969</v>
      </c>
      <c r="E37" s="210">
        <f>'FFM PARA PUBLICAR'!H39</f>
        <v>3447085</v>
      </c>
      <c r="F37" s="212">
        <f t="shared" si="2"/>
        <v>0.40727760708412558</v>
      </c>
      <c r="G37" s="210">
        <f>'IEPS PP'!K41</f>
        <v>240904</v>
      </c>
      <c r="H37" s="214">
        <f t="shared" si="3"/>
        <v>0.40727563786245741</v>
      </c>
      <c r="I37" s="210">
        <f>+'ISAN PP'!K41</f>
        <v>118273</v>
      </c>
      <c r="J37" s="93">
        <f t="shared" si="4"/>
        <v>0.40728587117206178</v>
      </c>
      <c r="K37" s="13">
        <f>+'FONDO ISAN PP'!K41</f>
        <v>19845</v>
      </c>
      <c r="L37" s="195">
        <f t="shared" si="5"/>
        <v>0.20250517492429448</v>
      </c>
      <c r="M37" s="13">
        <f>+'VENTA FINAL BA'!F43</f>
        <v>3246</v>
      </c>
    </row>
    <row r="38" spans="1:13" x14ac:dyDescent="0.25">
      <c r="A38" s="144" t="s">
        <v>41</v>
      </c>
      <c r="B38" s="212">
        <f t="shared" si="0"/>
        <v>0.40076077662187948</v>
      </c>
      <c r="C38" s="210">
        <f>'FONDO GENERAL PUBLICAR'!K42</f>
        <v>9596695</v>
      </c>
      <c r="D38" s="213">
        <f t="shared" si="1"/>
        <v>0.37915849892697806</v>
      </c>
      <c r="E38" s="210">
        <f>'FFM PARA PUBLICAR'!H40</f>
        <v>3382311</v>
      </c>
      <c r="F38" s="212">
        <f t="shared" si="2"/>
        <v>0.40076025919737684</v>
      </c>
      <c r="G38" s="210">
        <f>'IEPS PP'!K42</f>
        <v>237049</v>
      </c>
      <c r="H38" s="214">
        <f t="shared" si="3"/>
        <v>0.40076049487263066</v>
      </c>
      <c r="I38" s="210">
        <f>+'ISAN PP'!K42</f>
        <v>116381</v>
      </c>
      <c r="J38" s="93">
        <f t="shared" si="4"/>
        <v>0.40075944602554048</v>
      </c>
      <c r="K38" s="13">
        <f>+'FONDO ISAN PP'!K42</f>
        <v>19527</v>
      </c>
      <c r="L38" s="195">
        <f t="shared" si="5"/>
        <v>0.18260401940955329</v>
      </c>
      <c r="M38" s="13">
        <f>+'VENTA FINAL BA'!F44</f>
        <v>2927</v>
      </c>
    </row>
    <row r="39" spans="1:13" x14ac:dyDescent="0.25">
      <c r="A39" s="144" t="s">
        <v>42</v>
      </c>
      <c r="B39" s="212">
        <f t="shared" si="0"/>
        <v>0.53025555555902626</v>
      </c>
      <c r="C39" s="210">
        <f>'FONDO GENERAL PUBLICAR'!K43</f>
        <v>12697602</v>
      </c>
      <c r="D39" s="213">
        <f t="shared" si="1"/>
        <v>0.57417747754005777</v>
      </c>
      <c r="E39" s="210">
        <f>'FFM PARA PUBLICAR'!H41</f>
        <v>5121992</v>
      </c>
      <c r="F39" s="212">
        <f t="shared" si="2"/>
        <v>0.53025514343431635</v>
      </c>
      <c r="G39" s="210">
        <f>'IEPS PP'!K43</f>
        <v>313645</v>
      </c>
      <c r="H39" s="214">
        <f t="shared" si="3"/>
        <v>0.53025412707793285</v>
      </c>
      <c r="I39" s="210">
        <f>+'ISAN PP'!K43</f>
        <v>153986</v>
      </c>
      <c r="J39" s="93">
        <f t="shared" si="4"/>
        <v>0.53024125813058143</v>
      </c>
      <c r="K39" s="13">
        <f>+'FONDO ISAN PP'!K43</f>
        <v>25836</v>
      </c>
      <c r="L39" s="195">
        <f t="shared" si="5"/>
        <v>0.41605268378623539</v>
      </c>
      <c r="M39" s="13">
        <f>+'VENTA FINAL BA'!F45</f>
        <v>6669</v>
      </c>
    </row>
    <row r="40" spans="1:13" x14ac:dyDescent="0.25">
      <c r="A40" s="144" t="s">
        <v>43</v>
      </c>
      <c r="B40" s="212">
        <f t="shared" si="0"/>
        <v>2.6004444788319101</v>
      </c>
      <c r="C40" s="210">
        <f>'FONDO GENERAL PUBLICAR'!K44</f>
        <v>62270746</v>
      </c>
      <c r="D40" s="213">
        <f t="shared" si="1"/>
        <v>2.750959102646505</v>
      </c>
      <c r="E40" s="210">
        <f>'FFM PARA PUBLICAR'!H42</f>
        <v>24540131</v>
      </c>
      <c r="F40" s="212">
        <f t="shared" si="2"/>
        <v>2.6004454755210018</v>
      </c>
      <c r="G40" s="210">
        <f>'IEPS PP'!K44</f>
        <v>1538159</v>
      </c>
      <c r="H40" s="214">
        <f t="shared" si="3"/>
        <v>2.6004442556170209</v>
      </c>
      <c r="I40" s="210">
        <f>+'ISAN PP'!K44</f>
        <v>755170</v>
      </c>
      <c r="J40" s="93">
        <f t="shared" si="4"/>
        <v>2.600431523946952</v>
      </c>
      <c r="K40" s="13">
        <f>+'FONDO ISAN PP'!K44</f>
        <v>126706</v>
      </c>
      <c r="L40" s="195">
        <f t="shared" si="5"/>
        <v>2.6596428272866675</v>
      </c>
      <c r="M40" s="13">
        <f>+'VENTA FINAL BA'!F46</f>
        <v>42632</v>
      </c>
    </row>
    <row r="41" spans="1:13" x14ac:dyDescent="0.25">
      <c r="A41" s="144" t="s">
        <v>44</v>
      </c>
      <c r="B41" s="212">
        <f t="shared" si="0"/>
        <v>0.5344938492611947</v>
      </c>
      <c r="C41" s="210">
        <f>'FONDO GENERAL PUBLICAR'!K45</f>
        <v>12799093</v>
      </c>
      <c r="D41" s="213">
        <f t="shared" si="1"/>
        <v>0.57360789528311928</v>
      </c>
      <c r="E41" s="210">
        <f>'FFM PARA PUBLICAR'!H43</f>
        <v>5116911</v>
      </c>
      <c r="F41" s="212">
        <f t="shared" si="2"/>
        <v>0.53449353283822787</v>
      </c>
      <c r="G41" s="210">
        <f>'IEPS PP'!K45</f>
        <v>316152</v>
      </c>
      <c r="H41" s="214">
        <f t="shared" si="3"/>
        <v>0.53449654576898276</v>
      </c>
      <c r="I41" s="210">
        <f>+'ISAN PP'!K45</f>
        <v>155218</v>
      </c>
      <c r="J41" s="93">
        <f t="shared" si="4"/>
        <v>0.53448959148067554</v>
      </c>
      <c r="K41" s="13">
        <f>+'FONDO ISAN PP'!K45</f>
        <v>26043</v>
      </c>
      <c r="L41" s="195">
        <f t="shared" si="5"/>
        <v>0.42453718895866427</v>
      </c>
      <c r="M41" s="13">
        <f>+'VENTA FINAL BA'!F47</f>
        <v>6805</v>
      </c>
    </row>
    <row r="42" spans="1:13" x14ac:dyDescent="0.25">
      <c r="A42" s="144" t="s">
        <v>45</v>
      </c>
      <c r="B42" s="212">
        <f t="shared" si="0"/>
        <v>1.4368141380621382</v>
      </c>
      <c r="C42" s="210">
        <f>'FONDO GENERAL PUBLICAR'!K46</f>
        <v>34406229</v>
      </c>
      <c r="D42" s="213">
        <f t="shared" si="1"/>
        <v>1.641057507784573</v>
      </c>
      <c r="E42" s="210">
        <f>'FFM PARA PUBLICAR'!H44</f>
        <v>14639173</v>
      </c>
      <c r="F42" s="212">
        <f t="shared" si="2"/>
        <v>1.4368140079260079</v>
      </c>
      <c r="G42" s="210">
        <f>'IEPS PP'!K46</f>
        <v>849873</v>
      </c>
      <c r="H42" s="214">
        <f t="shared" si="3"/>
        <v>1.4368128581649926</v>
      </c>
      <c r="I42" s="210">
        <f>+'ISAN PP'!K46</f>
        <v>417251</v>
      </c>
      <c r="J42" s="93">
        <f t="shared" si="4"/>
        <v>1.4368191763610418</v>
      </c>
      <c r="K42" s="13">
        <f>+'FONDO ISAN PP'!K46</f>
        <v>70009</v>
      </c>
      <c r="L42" s="195">
        <f t="shared" si="5"/>
        <v>1.4355657979614729</v>
      </c>
      <c r="M42" s="13">
        <f>+'VENTA FINAL BA'!F48</f>
        <v>23011</v>
      </c>
    </row>
    <row r="43" spans="1:13" x14ac:dyDescent="0.25">
      <c r="A43" s="144" t="s">
        <v>46</v>
      </c>
      <c r="B43" s="212">
        <f t="shared" si="0"/>
        <v>0.71384953878372692</v>
      </c>
      <c r="C43" s="210">
        <f>'FONDO GENERAL PUBLICAR'!K47</f>
        <v>17093979</v>
      </c>
      <c r="D43" s="213">
        <f t="shared" si="1"/>
        <v>0.83374623469527376</v>
      </c>
      <c r="E43" s="210">
        <f>'FFM PARA PUBLICAR'!H45</f>
        <v>7437494</v>
      </c>
      <c r="F43" s="212">
        <f t="shared" si="2"/>
        <v>0.7138499323083396</v>
      </c>
      <c r="G43" s="210">
        <f>'IEPS PP'!K47</f>
        <v>422241</v>
      </c>
      <c r="H43" s="214">
        <f t="shared" si="3"/>
        <v>0.71384892815911605</v>
      </c>
      <c r="I43" s="210">
        <f>+'ISAN PP'!K47</f>
        <v>207302</v>
      </c>
      <c r="J43" s="93">
        <f t="shared" si="4"/>
        <v>0.71384314291290774</v>
      </c>
      <c r="K43" s="13">
        <f>+'FONDO ISAN PP'!K47</f>
        <v>34782</v>
      </c>
      <c r="L43" s="195">
        <f t="shared" si="5"/>
        <v>0.64875271535358547</v>
      </c>
      <c r="M43" s="13">
        <f>+'VENTA FINAL BA'!F49</f>
        <v>10399</v>
      </c>
    </row>
    <row r="44" spans="1:13" x14ac:dyDescent="0.25">
      <c r="A44" s="144" t="s">
        <v>47</v>
      </c>
      <c r="B44" s="212">
        <f t="shared" si="0"/>
        <v>1.1877974388216372</v>
      </c>
      <c r="C44" s="210">
        <f>'FONDO GENERAL PUBLICAR'!K48</f>
        <v>28443227</v>
      </c>
      <c r="D44" s="213">
        <f t="shared" si="1"/>
        <v>1.3443840706184607</v>
      </c>
      <c r="E44" s="210">
        <f>'FFM PARA PUBLICAR'!H46</f>
        <v>11992676</v>
      </c>
      <c r="F44" s="212">
        <f t="shared" si="2"/>
        <v>1.1877972187475712</v>
      </c>
      <c r="G44" s="210">
        <f>'IEPS PP'!K48</f>
        <v>702580</v>
      </c>
      <c r="H44" s="214">
        <f t="shared" si="3"/>
        <v>1.1877980324956876</v>
      </c>
      <c r="I44" s="210">
        <f>+'ISAN PP'!K48</f>
        <v>344937</v>
      </c>
      <c r="J44" s="93">
        <f t="shared" si="4"/>
        <v>1.1877888533173635</v>
      </c>
      <c r="K44" s="13">
        <f>+'FONDO ISAN PP'!K48</f>
        <v>57875</v>
      </c>
      <c r="L44" s="195">
        <f t="shared" si="5"/>
        <v>1.1639368603088609</v>
      </c>
      <c r="M44" s="13">
        <f>+'VENTA FINAL BA'!F50</f>
        <v>18657</v>
      </c>
    </row>
    <row r="45" spans="1:13" x14ac:dyDescent="0.25">
      <c r="A45" s="144" t="s">
        <v>48</v>
      </c>
      <c r="B45" s="212">
        <f t="shared" si="0"/>
        <v>0.62814798365838298</v>
      </c>
      <c r="C45" s="210">
        <f>'FONDO GENERAL PUBLICAR'!K49</f>
        <v>15041753</v>
      </c>
      <c r="D45" s="213">
        <f t="shared" si="1"/>
        <v>0.65791873665798961</v>
      </c>
      <c r="E45" s="210">
        <f>'FFM PARA PUBLICAR'!H47</f>
        <v>5869012</v>
      </c>
      <c r="F45" s="212">
        <f t="shared" si="2"/>
        <v>0.62814723025309949</v>
      </c>
      <c r="G45" s="210">
        <f>'IEPS PP'!K49</f>
        <v>371548</v>
      </c>
      <c r="H45" s="214">
        <f t="shared" si="3"/>
        <v>0.62815000448690872</v>
      </c>
      <c r="I45" s="210">
        <f>+'ISAN PP'!K49</f>
        <v>182415</v>
      </c>
      <c r="J45" s="93">
        <f t="shared" si="4"/>
        <v>0.62813763532840128</v>
      </c>
      <c r="K45" s="13">
        <f>+'FONDO ISAN PP'!K49</f>
        <v>30606</v>
      </c>
      <c r="L45" s="195">
        <f t="shared" si="5"/>
        <v>0.54444321058666612</v>
      </c>
      <c r="M45" s="13">
        <f>+'VENTA FINAL BA'!F51</f>
        <v>8727</v>
      </c>
    </row>
    <row r="46" spans="1:13" x14ac:dyDescent="0.25">
      <c r="A46" s="144" t="s">
        <v>49</v>
      </c>
      <c r="B46" s="212">
        <f t="shared" si="0"/>
        <v>1.281112354374369</v>
      </c>
      <c r="C46" s="210">
        <f>'FONDO GENERAL PUBLICAR'!K50</f>
        <v>30677764</v>
      </c>
      <c r="D46" s="213">
        <f t="shared" si="1"/>
        <v>1.3410033460160689</v>
      </c>
      <c r="E46" s="210">
        <f>'FFM PARA PUBLICAR'!H48</f>
        <v>11962518</v>
      </c>
      <c r="F46" s="212">
        <f t="shared" si="2"/>
        <v>1.281112791758461</v>
      </c>
      <c r="G46" s="210">
        <f>'IEPS PP'!K50</f>
        <v>757776</v>
      </c>
      <c r="H46" s="214">
        <f t="shared" si="3"/>
        <v>1.281110582568797</v>
      </c>
      <c r="I46" s="210">
        <f>+'ISAN PP'!K50</f>
        <v>372035</v>
      </c>
      <c r="J46" s="93">
        <f t="shared" si="4"/>
        <v>1.2811085235728115</v>
      </c>
      <c r="K46" s="13">
        <f>+'FONDO ISAN PP'!K50</f>
        <v>62422</v>
      </c>
      <c r="L46" s="195">
        <f t="shared" si="5"/>
        <v>1.2810355089018681</v>
      </c>
      <c r="M46" s="13">
        <f>+'VENTA FINAL BA'!F52</f>
        <v>20534</v>
      </c>
    </row>
    <row r="47" spans="1:13" ht="15.75" thickBot="1" x14ac:dyDescent="0.3">
      <c r="A47" s="145" t="s">
        <v>50</v>
      </c>
      <c r="B47" s="212">
        <f t="shared" si="0"/>
        <v>1.5131149087812172</v>
      </c>
      <c r="C47" s="210">
        <f>'FONDO GENERAL PUBLICAR'!K51</f>
        <v>36233342</v>
      </c>
      <c r="D47" s="213">
        <f t="shared" si="1"/>
        <v>1.667887511286523</v>
      </c>
      <c r="E47" s="210">
        <f>'FFM PARA PUBLICAR'!H49</f>
        <v>14878512</v>
      </c>
      <c r="F47" s="212">
        <f t="shared" si="2"/>
        <v>1.5131151609285349</v>
      </c>
      <c r="G47" s="210">
        <f>'IEPS PP'!K51</f>
        <v>895005</v>
      </c>
      <c r="H47" s="214">
        <f t="shared" si="3"/>
        <v>1.5131144112139248</v>
      </c>
      <c r="I47" s="210">
        <f>+'ISAN PP'!K51</f>
        <v>439409</v>
      </c>
      <c r="J47" s="93">
        <f t="shared" si="4"/>
        <v>1.5130839431675613</v>
      </c>
      <c r="K47" s="13">
        <f>+'FONDO ISAN PP'!K51</f>
        <v>73725</v>
      </c>
      <c r="L47" s="195">
        <f t="shared" si="5"/>
        <v>1.5226567481137572</v>
      </c>
      <c r="M47" s="13">
        <f>+'VENTA FINAL BA'!F53</f>
        <v>24407</v>
      </c>
    </row>
    <row r="48" spans="1:13" ht="16.5" thickTop="1" thickBot="1" x14ac:dyDescent="0.3">
      <c r="A48" s="24" t="s">
        <v>51</v>
      </c>
      <c r="B48" s="215">
        <f t="shared" ref="B48:I48" si="6">SUM(B9:B47)</f>
        <v>100</v>
      </c>
      <c r="C48" s="211">
        <f t="shared" si="6"/>
        <v>2394619324</v>
      </c>
      <c r="D48" s="216">
        <f t="shared" si="6"/>
        <v>100.00000000000003</v>
      </c>
      <c r="E48" s="211">
        <f t="shared" si="6"/>
        <v>892057282</v>
      </c>
      <c r="F48" s="216">
        <f t="shared" si="6"/>
        <v>99.999999999999986</v>
      </c>
      <c r="G48" s="211">
        <f t="shared" si="6"/>
        <v>59149827</v>
      </c>
      <c r="H48" s="216">
        <f t="shared" si="6"/>
        <v>100</v>
      </c>
      <c r="I48" s="211">
        <f t="shared" si="6"/>
        <v>29040038</v>
      </c>
      <c r="J48" s="142">
        <f t="shared" ref="J48:K48" si="7">SUM(J9:J47)</f>
        <v>99.999999999999986</v>
      </c>
      <c r="K48" s="19">
        <f t="shared" si="7"/>
        <v>4872499</v>
      </c>
      <c r="L48" s="94">
        <f t="shared" ref="L48:M48" si="8">SUM(L9:L47)</f>
        <v>100.00000000000003</v>
      </c>
      <c r="M48" s="191">
        <f t="shared" si="8"/>
        <v>1602922</v>
      </c>
    </row>
    <row r="49" spans="1:13" ht="16.5" thickTop="1" thickBo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3" ht="16.5" thickTop="1" x14ac:dyDescent="0.25">
      <c r="A50" s="290" t="s">
        <v>0</v>
      </c>
      <c r="B50" s="291"/>
      <c r="C50" s="291"/>
      <c r="D50" s="291"/>
      <c r="E50" s="291"/>
      <c r="F50" s="291"/>
      <c r="G50" s="291"/>
      <c r="H50" s="291"/>
      <c r="I50" s="291"/>
      <c r="J50" s="291"/>
      <c r="K50" s="291"/>
      <c r="L50" s="291"/>
      <c r="M50" s="292"/>
    </row>
    <row r="51" spans="1:13" ht="15.75" x14ac:dyDescent="0.25">
      <c r="A51" s="351" t="s">
        <v>1</v>
      </c>
      <c r="B51" s="352"/>
      <c r="C51" s="352"/>
      <c r="D51" s="352"/>
      <c r="E51" s="352"/>
      <c r="F51" s="352"/>
      <c r="G51" s="352"/>
      <c r="H51" s="352"/>
      <c r="I51" s="352"/>
      <c r="J51" s="352"/>
      <c r="K51" s="352"/>
      <c r="L51" s="352"/>
      <c r="M51" s="353"/>
    </row>
    <row r="52" spans="1:13" ht="15.75" x14ac:dyDescent="0.25">
      <c r="A52" s="351" t="s">
        <v>2</v>
      </c>
      <c r="B52" s="352"/>
      <c r="C52" s="352"/>
      <c r="D52" s="352"/>
      <c r="E52" s="352"/>
      <c r="F52" s="352"/>
      <c r="G52" s="352"/>
      <c r="H52" s="352"/>
      <c r="I52" s="352"/>
      <c r="J52" s="352"/>
      <c r="K52" s="352"/>
      <c r="L52" s="352"/>
      <c r="M52" s="353"/>
    </row>
    <row r="53" spans="1:13" ht="15.75" customHeight="1" thickBot="1" x14ac:dyDescent="0.3">
      <c r="A53" s="344" t="s">
        <v>274</v>
      </c>
      <c r="B53" s="345"/>
      <c r="C53" s="345"/>
      <c r="D53" s="345"/>
      <c r="E53" s="345"/>
      <c r="F53" s="345"/>
      <c r="G53" s="345"/>
      <c r="H53" s="345"/>
      <c r="I53" s="345"/>
      <c r="J53" s="345"/>
      <c r="K53" s="345"/>
      <c r="L53" s="345"/>
      <c r="M53" s="346"/>
    </row>
    <row r="54" spans="1:13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3" ht="16.5" thickTop="1" thickBot="1" x14ac:dyDescent="0.3">
      <c r="A55" s="347" t="s">
        <v>52</v>
      </c>
      <c r="B55" s="342" t="s">
        <v>187</v>
      </c>
      <c r="C55" s="343"/>
      <c r="D55" s="349" t="s">
        <v>185</v>
      </c>
      <c r="E55" s="350"/>
      <c r="F55" s="342" t="s">
        <v>186</v>
      </c>
      <c r="G55" s="343"/>
      <c r="H55" s="342" t="s">
        <v>249</v>
      </c>
      <c r="I55" s="343"/>
      <c r="J55" s="342" t="s">
        <v>250</v>
      </c>
      <c r="K55" s="343"/>
      <c r="L55" s="342" t="s">
        <v>188</v>
      </c>
      <c r="M55" s="343"/>
    </row>
    <row r="56" spans="1:13" ht="16.5" thickTop="1" thickBot="1" x14ac:dyDescent="0.3">
      <c r="A56" s="348"/>
      <c r="B56" s="187" t="s">
        <v>180</v>
      </c>
      <c r="C56" s="186" t="s">
        <v>181</v>
      </c>
      <c r="D56" s="187" t="s">
        <v>180</v>
      </c>
      <c r="E56" s="186" t="s">
        <v>181</v>
      </c>
      <c r="F56" s="184" t="s">
        <v>180</v>
      </c>
      <c r="G56" s="186" t="s">
        <v>181</v>
      </c>
      <c r="H56" s="184" t="s">
        <v>180</v>
      </c>
      <c r="I56" s="185" t="s">
        <v>181</v>
      </c>
      <c r="J56" s="184" t="s">
        <v>180</v>
      </c>
      <c r="K56" s="185" t="s">
        <v>181</v>
      </c>
      <c r="L56" s="184" t="s">
        <v>180</v>
      </c>
      <c r="M56" s="184" t="s">
        <v>181</v>
      </c>
    </row>
    <row r="57" spans="1:13" ht="15.75" thickTop="1" x14ac:dyDescent="0.25">
      <c r="A57" s="143" t="s">
        <v>12</v>
      </c>
      <c r="B57" s="93">
        <v>0</v>
      </c>
      <c r="C57" s="13">
        <v>0</v>
      </c>
      <c r="D57" s="12">
        <v>1.7041085406896337</v>
      </c>
      <c r="E57" s="13">
        <v>2055984</v>
      </c>
      <c r="F57" s="93">
        <v>1.7126522636670301</v>
      </c>
      <c r="G57" s="13">
        <v>1189416</v>
      </c>
      <c r="H57" s="95">
        <v>1.2313313494427363</v>
      </c>
      <c r="I57" s="13">
        <v>2433019</v>
      </c>
      <c r="J57" s="195">
        <v>1.7041276158076557</v>
      </c>
      <c r="K57" s="13">
        <v>79066</v>
      </c>
      <c r="L57" s="195">
        <v>1.7413419062525595</v>
      </c>
      <c r="M57" s="189">
        <v>65712524</v>
      </c>
    </row>
    <row r="58" spans="1:13" x14ac:dyDescent="0.25">
      <c r="A58" s="144" t="s">
        <v>13</v>
      </c>
      <c r="B58" s="93">
        <v>0</v>
      </c>
      <c r="C58" s="13">
        <v>0</v>
      </c>
      <c r="D58" s="12">
        <v>0.45472865743474156</v>
      </c>
      <c r="E58" s="13">
        <v>548624</v>
      </c>
      <c r="F58" s="93">
        <v>0.30146392505071434</v>
      </c>
      <c r="G58" s="13">
        <v>209363</v>
      </c>
      <c r="H58" s="95">
        <v>0.42230995258834375</v>
      </c>
      <c r="I58" s="13">
        <v>834453</v>
      </c>
      <c r="J58" s="195">
        <v>0.45473002856233929</v>
      </c>
      <c r="K58" s="13">
        <v>21098</v>
      </c>
      <c r="L58" s="195">
        <v>0.45046697365667715</v>
      </c>
      <c r="M58" s="190">
        <v>16999144</v>
      </c>
    </row>
    <row r="59" spans="1:13" x14ac:dyDescent="0.25">
      <c r="A59" s="144" t="s">
        <v>14</v>
      </c>
      <c r="B59" s="93">
        <v>0</v>
      </c>
      <c r="C59" s="13">
        <v>0</v>
      </c>
      <c r="D59" s="12">
        <v>0.44847910568881361</v>
      </c>
      <c r="E59" s="13">
        <v>541084</v>
      </c>
      <c r="F59" s="93">
        <v>0.29053644633093162</v>
      </c>
      <c r="G59" s="13">
        <v>201774</v>
      </c>
      <c r="H59" s="95">
        <v>1.6613480703667628E-2</v>
      </c>
      <c r="I59" s="13">
        <v>32827</v>
      </c>
      <c r="J59" s="195">
        <v>0.44847959210944904</v>
      </c>
      <c r="K59" s="13">
        <v>20808</v>
      </c>
      <c r="L59" s="195">
        <v>0.42741653087548098</v>
      </c>
      <c r="M59" s="190">
        <v>16129296</v>
      </c>
    </row>
    <row r="60" spans="1:13" x14ac:dyDescent="0.25">
      <c r="A60" s="144" t="s">
        <v>15</v>
      </c>
      <c r="B60" s="93">
        <v>0</v>
      </c>
      <c r="C60" s="13">
        <v>0</v>
      </c>
      <c r="D60" s="12">
        <v>1.876079793447839</v>
      </c>
      <c r="E60" s="13">
        <v>2263465</v>
      </c>
      <c r="F60" s="93">
        <v>1.8979672700917656</v>
      </c>
      <c r="G60" s="13">
        <v>1318115</v>
      </c>
      <c r="H60" s="95">
        <v>0.41371752332624645</v>
      </c>
      <c r="I60" s="13">
        <v>817475</v>
      </c>
      <c r="J60" s="195">
        <v>1.876079277949581</v>
      </c>
      <c r="K60" s="13">
        <v>87044</v>
      </c>
      <c r="L60" s="195">
        <v>1.8471223366227338</v>
      </c>
      <c r="M60" s="190">
        <v>69704330</v>
      </c>
    </row>
    <row r="61" spans="1:13" x14ac:dyDescent="0.25">
      <c r="A61" s="144" t="s">
        <v>16</v>
      </c>
      <c r="B61" s="93">
        <v>0</v>
      </c>
      <c r="C61" s="13">
        <v>0</v>
      </c>
      <c r="D61" s="12">
        <v>35.764153952054485</v>
      </c>
      <c r="E61" s="13">
        <v>43148970</v>
      </c>
      <c r="F61" s="93">
        <v>37.034751686185274</v>
      </c>
      <c r="G61" s="13">
        <v>25720181</v>
      </c>
      <c r="H61" s="95">
        <v>50.947757144425523</v>
      </c>
      <c r="I61" s="13">
        <v>100668972</v>
      </c>
      <c r="J61" s="195">
        <v>35.764156807501216</v>
      </c>
      <c r="K61" s="13">
        <v>1659341</v>
      </c>
      <c r="L61" s="195">
        <v>36.146934122255978</v>
      </c>
      <c r="M61" s="190">
        <v>1364066567</v>
      </c>
    </row>
    <row r="62" spans="1:13" x14ac:dyDescent="0.25">
      <c r="A62" s="144" t="s">
        <v>17</v>
      </c>
      <c r="B62" s="93">
        <v>0</v>
      </c>
      <c r="C62" s="13">
        <v>0</v>
      </c>
      <c r="D62" s="12">
        <v>0.65864307660359867</v>
      </c>
      <c r="E62" s="13">
        <v>794644</v>
      </c>
      <c r="F62" s="93">
        <v>0.58100521688115048</v>
      </c>
      <c r="G62" s="13">
        <v>403501</v>
      </c>
      <c r="H62" s="95">
        <v>0.12264227635425666</v>
      </c>
      <c r="I62" s="13">
        <v>242332</v>
      </c>
      <c r="J62" s="195">
        <v>0.65864512953059651</v>
      </c>
      <c r="K62" s="13">
        <v>30559</v>
      </c>
      <c r="L62" s="195">
        <v>0.65169654309479563</v>
      </c>
      <c r="M62" s="190">
        <v>24592887</v>
      </c>
    </row>
    <row r="63" spans="1:13" x14ac:dyDescent="0.25">
      <c r="A63" s="144" t="s">
        <v>18</v>
      </c>
      <c r="B63" s="93">
        <v>0</v>
      </c>
      <c r="C63" s="13">
        <v>0</v>
      </c>
      <c r="D63" s="12">
        <v>19.295609541533796</v>
      </c>
      <c r="E63" s="13">
        <v>23279893</v>
      </c>
      <c r="F63" s="93">
        <v>20.026261370719087</v>
      </c>
      <c r="G63" s="13">
        <v>13907993</v>
      </c>
      <c r="H63" s="95">
        <v>29.500074418291955</v>
      </c>
      <c r="I63" s="13">
        <v>58289949</v>
      </c>
      <c r="J63" s="195">
        <v>19.295614607571736</v>
      </c>
      <c r="K63" s="13">
        <v>895254</v>
      </c>
      <c r="L63" s="195">
        <v>19.698583682565459</v>
      </c>
      <c r="M63" s="190">
        <v>743359847</v>
      </c>
    </row>
    <row r="64" spans="1:13" x14ac:dyDescent="0.25">
      <c r="A64" s="144" t="s">
        <v>19</v>
      </c>
      <c r="B64" s="93">
        <v>0</v>
      </c>
      <c r="C64" s="13">
        <v>0</v>
      </c>
      <c r="D64" s="12">
        <v>1.9529393336865517</v>
      </c>
      <c r="E64" s="13">
        <v>2356195</v>
      </c>
      <c r="F64" s="93">
        <v>1.9874864889623538</v>
      </c>
      <c r="G64" s="13">
        <v>1380285</v>
      </c>
      <c r="H64" s="95">
        <v>0.90787684509297961</v>
      </c>
      <c r="I64" s="13">
        <v>1793897</v>
      </c>
      <c r="J64" s="195">
        <v>1.9529596463201311</v>
      </c>
      <c r="K64" s="13">
        <v>90611</v>
      </c>
      <c r="L64" s="195">
        <v>1.9281374160845621</v>
      </c>
      <c r="M64" s="190">
        <v>72761573</v>
      </c>
    </row>
    <row r="65" spans="1:13" x14ac:dyDescent="0.25">
      <c r="A65" s="144" t="s">
        <v>20</v>
      </c>
      <c r="B65" s="93">
        <v>0</v>
      </c>
      <c r="C65" s="13">
        <v>0</v>
      </c>
      <c r="D65" s="12">
        <v>0.65107067544301556</v>
      </c>
      <c r="E65" s="13">
        <v>785508</v>
      </c>
      <c r="F65" s="93">
        <v>0.57227792098964914</v>
      </c>
      <c r="G65" s="13">
        <v>397440</v>
      </c>
      <c r="H65" s="95">
        <v>1.0133403360265369</v>
      </c>
      <c r="I65" s="13">
        <v>2002285</v>
      </c>
      <c r="J65" s="195">
        <v>0.65105839287053668</v>
      </c>
      <c r="K65" s="13">
        <v>30207</v>
      </c>
      <c r="L65" s="195">
        <v>0.68980431117245111</v>
      </c>
      <c r="M65" s="190">
        <v>26030949</v>
      </c>
    </row>
    <row r="66" spans="1:13" x14ac:dyDescent="0.25">
      <c r="A66" s="144" t="s">
        <v>21</v>
      </c>
      <c r="B66" s="93">
        <v>0</v>
      </c>
      <c r="C66" s="13">
        <v>0</v>
      </c>
      <c r="D66" s="12">
        <v>0.44210688369641388</v>
      </c>
      <c r="E66" s="13">
        <v>533396</v>
      </c>
      <c r="F66" s="93">
        <v>0.27942033937128968</v>
      </c>
      <c r="G66" s="13">
        <v>194054</v>
      </c>
      <c r="H66" s="95">
        <v>0</v>
      </c>
      <c r="I66" s="13">
        <v>0</v>
      </c>
      <c r="J66" s="195">
        <v>0.44225070888570667</v>
      </c>
      <c r="K66" s="13">
        <v>20519</v>
      </c>
      <c r="L66" s="195">
        <v>0.42063565455870527</v>
      </c>
      <c r="M66" s="190">
        <v>15873408</v>
      </c>
    </row>
    <row r="67" spans="1:13" x14ac:dyDescent="0.25">
      <c r="A67" s="144" t="s">
        <v>22</v>
      </c>
      <c r="B67" s="93">
        <v>0</v>
      </c>
      <c r="C67" s="13">
        <v>0</v>
      </c>
      <c r="D67" s="12">
        <v>0.46634834787587726</v>
      </c>
      <c r="E67" s="13">
        <v>562643</v>
      </c>
      <c r="F67" s="93">
        <v>0.3212598108643358</v>
      </c>
      <c r="G67" s="13">
        <v>223111</v>
      </c>
      <c r="H67" s="95">
        <v>0</v>
      </c>
      <c r="I67" s="13">
        <v>0</v>
      </c>
      <c r="J67" s="195">
        <v>0.46634721907305599</v>
      </c>
      <c r="K67" s="13">
        <v>21637</v>
      </c>
      <c r="L67" s="195">
        <v>0.44967138242278354</v>
      </c>
      <c r="M67" s="190">
        <v>16969121</v>
      </c>
    </row>
    <row r="68" spans="1:13" x14ac:dyDescent="0.25">
      <c r="A68" s="144" t="s">
        <v>23</v>
      </c>
      <c r="B68" s="93">
        <v>0</v>
      </c>
      <c r="C68" s="13">
        <v>0</v>
      </c>
      <c r="D68" s="12">
        <v>8.4802538160123504</v>
      </c>
      <c r="E68" s="13">
        <v>10231312</v>
      </c>
      <c r="F68" s="93">
        <v>8.7819894415990696</v>
      </c>
      <c r="G68" s="13">
        <v>6098984</v>
      </c>
      <c r="H68" s="95">
        <v>0.21404602660396876</v>
      </c>
      <c r="I68" s="13">
        <v>422939</v>
      </c>
      <c r="J68" s="195">
        <v>8.4802473276151176</v>
      </c>
      <c r="K68" s="13">
        <v>393456</v>
      </c>
      <c r="L68" s="195">
        <v>7.9336846757641393</v>
      </c>
      <c r="M68" s="190">
        <v>299391201</v>
      </c>
    </row>
    <row r="69" spans="1:13" x14ac:dyDescent="0.25">
      <c r="A69" s="144" t="s">
        <v>24</v>
      </c>
      <c r="B69" s="93">
        <v>0</v>
      </c>
      <c r="C69" s="13">
        <v>0</v>
      </c>
      <c r="D69" s="12">
        <v>1.4618464078500735</v>
      </c>
      <c r="E69" s="13">
        <v>1763698</v>
      </c>
      <c r="F69" s="93">
        <v>1.4672498034306551</v>
      </c>
      <c r="G69" s="13">
        <v>1018987</v>
      </c>
      <c r="H69" s="95">
        <v>0.8982838720300127</v>
      </c>
      <c r="I69" s="13">
        <v>1774942</v>
      </c>
      <c r="J69" s="195">
        <v>1.4618477669561409</v>
      </c>
      <c r="K69" s="13">
        <v>67825</v>
      </c>
      <c r="L69" s="195">
        <v>1.4496750541784831</v>
      </c>
      <c r="M69" s="190">
        <v>54705975</v>
      </c>
    </row>
    <row r="70" spans="1:13" x14ac:dyDescent="0.25">
      <c r="A70" s="144" t="s">
        <v>25</v>
      </c>
      <c r="B70" s="93">
        <v>0</v>
      </c>
      <c r="C70" s="13">
        <v>0</v>
      </c>
      <c r="D70" s="12">
        <v>2.502574148092644</v>
      </c>
      <c r="E70" s="13">
        <v>3019322</v>
      </c>
      <c r="F70" s="93">
        <v>2.606450619272271</v>
      </c>
      <c r="G70" s="13">
        <v>1810148</v>
      </c>
      <c r="H70" s="95">
        <v>1.7146157672170117</v>
      </c>
      <c r="I70" s="13">
        <v>3387953</v>
      </c>
      <c r="J70" s="195">
        <v>2.5025669895915144</v>
      </c>
      <c r="K70" s="13">
        <v>116111</v>
      </c>
      <c r="L70" s="195">
        <v>2.386955779000357</v>
      </c>
      <c r="M70" s="190">
        <v>90075871</v>
      </c>
    </row>
    <row r="71" spans="1:13" x14ac:dyDescent="0.25">
      <c r="A71" s="144" t="s">
        <v>26</v>
      </c>
      <c r="B71" s="93">
        <v>0</v>
      </c>
      <c r="C71" s="13">
        <v>0</v>
      </c>
      <c r="D71" s="12">
        <v>0.78305557211649934</v>
      </c>
      <c r="E71" s="13">
        <v>944746</v>
      </c>
      <c r="F71" s="93">
        <v>0.727416728767595</v>
      </c>
      <c r="G71" s="13">
        <v>505182</v>
      </c>
      <c r="H71" s="95">
        <v>0.9556994985676307</v>
      </c>
      <c r="I71" s="13">
        <v>1888391</v>
      </c>
      <c r="J71" s="195">
        <v>0.78305036817226026</v>
      </c>
      <c r="K71" s="13">
        <v>36331</v>
      </c>
      <c r="L71" s="195">
        <v>0.80816193578081041</v>
      </c>
      <c r="M71" s="190">
        <v>30497377</v>
      </c>
    </row>
    <row r="72" spans="1:13" x14ac:dyDescent="0.25">
      <c r="A72" s="144" t="s">
        <v>27</v>
      </c>
      <c r="B72" s="93">
        <v>0</v>
      </c>
      <c r="C72" s="13">
        <v>0</v>
      </c>
      <c r="D72" s="12">
        <v>1.0776067263676785</v>
      </c>
      <c r="E72" s="13">
        <v>1300118</v>
      </c>
      <c r="F72" s="93">
        <v>1.0512986161569966</v>
      </c>
      <c r="G72" s="13">
        <v>730114</v>
      </c>
      <c r="H72" s="95">
        <v>0.25355207093360588</v>
      </c>
      <c r="I72" s="13">
        <v>501000</v>
      </c>
      <c r="J72" s="195">
        <v>1.0775967977074261</v>
      </c>
      <c r="K72" s="13">
        <v>49997</v>
      </c>
      <c r="L72" s="195">
        <v>1.0604889040655734</v>
      </c>
      <c r="M72" s="190">
        <v>40019368</v>
      </c>
    </row>
    <row r="73" spans="1:13" x14ac:dyDescent="0.25">
      <c r="A73" s="144" t="s">
        <v>28</v>
      </c>
      <c r="B73" s="93">
        <v>0</v>
      </c>
      <c r="C73" s="13">
        <v>0</v>
      </c>
      <c r="D73" s="12">
        <v>0.5819095220234245</v>
      </c>
      <c r="E73" s="13">
        <v>702066</v>
      </c>
      <c r="F73" s="93">
        <v>0.48025613814291379</v>
      </c>
      <c r="G73" s="13">
        <v>333532</v>
      </c>
      <c r="H73" s="95">
        <v>0.11753985723419157</v>
      </c>
      <c r="I73" s="13">
        <v>232250</v>
      </c>
      <c r="J73" s="195">
        <v>0.58189408053493397</v>
      </c>
      <c r="K73" s="13">
        <v>26998</v>
      </c>
      <c r="L73" s="195">
        <v>0.58358274543037436</v>
      </c>
      <c r="M73" s="190">
        <v>22022496</v>
      </c>
    </row>
    <row r="74" spans="1:13" x14ac:dyDescent="0.25">
      <c r="A74" s="144" t="s">
        <v>29</v>
      </c>
      <c r="B74" s="93">
        <v>0</v>
      </c>
      <c r="C74" s="13">
        <v>0</v>
      </c>
      <c r="D74" s="12">
        <v>0.67773736354934688</v>
      </c>
      <c r="E74" s="13">
        <v>817681</v>
      </c>
      <c r="F74" s="93">
        <v>0.59994867583983558</v>
      </c>
      <c r="G74" s="13">
        <v>416657</v>
      </c>
      <c r="H74" s="95">
        <v>1.5132655634702097E-2</v>
      </c>
      <c r="I74" s="13">
        <v>29901</v>
      </c>
      <c r="J74" s="195">
        <v>0.6777412905556337</v>
      </c>
      <c r="K74" s="13">
        <v>31445</v>
      </c>
      <c r="L74" s="195">
        <v>0.67181220475610104</v>
      </c>
      <c r="M74" s="190">
        <v>25351986</v>
      </c>
    </row>
    <row r="75" spans="1:13" x14ac:dyDescent="0.25">
      <c r="A75" s="144" t="s">
        <v>30</v>
      </c>
      <c r="B75" s="93">
        <v>0</v>
      </c>
      <c r="C75" s="13">
        <v>0</v>
      </c>
      <c r="D75" s="12">
        <v>0.4718544184658241</v>
      </c>
      <c r="E75" s="13">
        <v>569286</v>
      </c>
      <c r="F75" s="93">
        <v>0.32963288883976555</v>
      </c>
      <c r="G75" s="13">
        <v>228926</v>
      </c>
      <c r="H75" s="95">
        <v>0.13209253148508146</v>
      </c>
      <c r="I75" s="13">
        <v>261005</v>
      </c>
      <c r="J75" s="195">
        <v>0.47184329250576978</v>
      </c>
      <c r="K75" s="13">
        <v>21892</v>
      </c>
      <c r="L75" s="195">
        <v>0.45434669658149768</v>
      </c>
      <c r="M75" s="190">
        <v>17145552</v>
      </c>
    </row>
    <row r="76" spans="1:13" x14ac:dyDescent="0.25">
      <c r="A76" s="144" t="s">
        <v>31</v>
      </c>
      <c r="B76" s="93">
        <v>0</v>
      </c>
      <c r="C76" s="13">
        <v>0</v>
      </c>
      <c r="D76" s="12">
        <v>0.77018845788522816</v>
      </c>
      <c r="E76" s="13">
        <v>929222</v>
      </c>
      <c r="F76" s="93">
        <v>0.71446617617756647</v>
      </c>
      <c r="G76" s="13">
        <v>496188</v>
      </c>
      <c r="H76" s="95">
        <v>6.1744231053975619E-2</v>
      </c>
      <c r="I76" s="13">
        <v>122002</v>
      </c>
      <c r="J76" s="195">
        <v>0.77016153714181768</v>
      </c>
      <c r="K76" s="13">
        <v>35733</v>
      </c>
      <c r="L76" s="195">
        <v>0.75694560766468233</v>
      </c>
      <c r="M76" s="190">
        <v>28564641</v>
      </c>
    </row>
    <row r="77" spans="1:13" x14ac:dyDescent="0.25">
      <c r="A77" s="144" t="s">
        <v>32</v>
      </c>
      <c r="B77" s="93">
        <v>0</v>
      </c>
      <c r="C77" s="13">
        <v>0</v>
      </c>
      <c r="D77" s="12">
        <v>0.70304639041432149</v>
      </c>
      <c r="E77" s="13">
        <v>848216</v>
      </c>
      <c r="F77" s="93">
        <v>0.6355778145198071</v>
      </c>
      <c r="G77" s="13">
        <v>441401</v>
      </c>
      <c r="H77" s="95">
        <v>2.0748758092087774E-2</v>
      </c>
      <c r="I77" s="13">
        <v>40998</v>
      </c>
      <c r="J77" s="195">
        <v>0.70304478157526518</v>
      </c>
      <c r="K77" s="13">
        <v>32619</v>
      </c>
      <c r="L77" s="195">
        <v>0.67898127066036995</v>
      </c>
      <c r="M77" s="190">
        <v>25622523</v>
      </c>
    </row>
    <row r="78" spans="1:13" x14ac:dyDescent="0.25">
      <c r="A78" s="144" t="s">
        <v>33</v>
      </c>
      <c r="B78" s="93">
        <v>0</v>
      </c>
      <c r="C78" s="13">
        <v>0</v>
      </c>
      <c r="D78" s="12">
        <v>1.3972787578490413</v>
      </c>
      <c r="E78" s="13">
        <v>1685798</v>
      </c>
      <c r="F78" s="93">
        <v>1.3978806882897603</v>
      </c>
      <c r="G78" s="13">
        <v>970811</v>
      </c>
      <c r="H78" s="95">
        <v>1.6747524219650609</v>
      </c>
      <c r="I78" s="13">
        <v>3309186</v>
      </c>
      <c r="J78" s="195">
        <v>1.3972958456581883</v>
      </c>
      <c r="K78" s="13">
        <v>64830</v>
      </c>
      <c r="L78" s="195">
        <v>1.4511107117169919</v>
      </c>
      <c r="M78" s="190">
        <v>54760152</v>
      </c>
    </row>
    <row r="79" spans="1:13" x14ac:dyDescent="0.25">
      <c r="A79" s="144" t="s">
        <v>34</v>
      </c>
      <c r="B79" s="93">
        <v>0</v>
      </c>
      <c r="C79" s="13">
        <v>0</v>
      </c>
      <c r="D79" s="12">
        <v>2.7088309058866988</v>
      </c>
      <c r="E79" s="13">
        <v>3268168</v>
      </c>
      <c r="F79" s="93">
        <v>2.7709229251476777</v>
      </c>
      <c r="G79" s="13">
        <v>1924372</v>
      </c>
      <c r="H79" s="95">
        <v>0</v>
      </c>
      <c r="I79" s="13">
        <v>0</v>
      </c>
      <c r="J79" s="195">
        <v>2.7088313925368928</v>
      </c>
      <c r="K79" s="13">
        <v>125681</v>
      </c>
      <c r="L79" s="195">
        <v>2.605474266999428</v>
      </c>
      <c r="M79" s="190">
        <v>98322041</v>
      </c>
    </row>
    <row r="80" spans="1:13" x14ac:dyDescent="0.25">
      <c r="A80" s="144" t="s">
        <v>35</v>
      </c>
      <c r="B80" s="93">
        <v>0</v>
      </c>
      <c r="C80" s="13">
        <v>0</v>
      </c>
      <c r="D80" s="12">
        <v>0.78305225670443246</v>
      </c>
      <c r="E80" s="13">
        <v>944742</v>
      </c>
      <c r="F80" s="93">
        <v>0.72451242983785424</v>
      </c>
      <c r="G80" s="13">
        <v>503165</v>
      </c>
      <c r="H80" s="95">
        <v>0.32886867611591974</v>
      </c>
      <c r="I80" s="13">
        <v>649820</v>
      </c>
      <c r="J80" s="195">
        <v>0.78302881494311227</v>
      </c>
      <c r="K80" s="13">
        <v>36330</v>
      </c>
      <c r="L80" s="195">
        <v>0.77683658098464337</v>
      </c>
      <c r="M80" s="190">
        <v>29315261</v>
      </c>
    </row>
    <row r="81" spans="1:13" x14ac:dyDescent="0.25">
      <c r="A81" s="144" t="s">
        <v>36</v>
      </c>
      <c r="B81" s="93">
        <v>0</v>
      </c>
      <c r="C81" s="13">
        <v>0</v>
      </c>
      <c r="D81" s="12">
        <v>0.42019366764086458</v>
      </c>
      <c r="E81" s="13">
        <v>506958</v>
      </c>
      <c r="F81" s="93">
        <v>0.23442026492793092</v>
      </c>
      <c r="G81" s="13">
        <v>162802</v>
      </c>
      <c r="H81" s="95">
        <v>0</v>
      </c>
      <c r="I81" s="13">
        <v>0</v>
      </c>
      <c r="J81" s="195">
        <v>0.42020175546740762</v>
      </c>
      <c r="K81" s="13">
        <v>19496</v>
      </c>
      <c r="L81" s="195">
        <v>0.39984407291595486</v>
      </c>
      <c r="M81" s="190">
        <v>15088802</v>
      </c>
    </row>
    <row r="82" spans="1:13" x14ac:dyDescent="0.25">
      <c r="A82" s="144" t="s">
        <v>37</v>
      </c>
      <c r="B82" s="93">
        <v>0</v>
      </c>
      <c r="C82" s="13">
        <v>0</v>
      </c>
      <c r="D82" s="12">
        <v>1.0040335883401865</v>
      </c>
      <c r="E82" s="13">
        <v>1211353</v>
      </c>
      <c r="F82" s="93">
        <v>0.96326250482117948</v>
      </c>
      <c r="G82" s="13">
        <v>668974</v>
      </c>
      <c r="H82" s="95">
        <v>0.88241029776886981</v>
      </c>
      <c r="I82" s="13">
        <v>1743577</v>
      </c>
      <c r="J82" s="195">
        <v>1.0040356266256523</v>
      </c>
      <c r="K82" s="13">
        <v>46584</v>
      </c>
      <c r="L82" s="195">
        <v>1.058893402196956</v>
      </c>
      <c r="M82" s="190">
        <v>39959159</v>
      </c>
    </row>
    <row r="83" spans="1:13" x14ac:dyDescent="0.25">
      <c r="A83" s="144" t="s">
        <v>38</v>
      </c>
      <c r="B83" s="93">
        <v>0</v>
      </c>
      <c r="C83" s="13">
        <v>0</v>
      </c>
      <c r="D83" s="12">
        <v>0.48144922098715848</v>
      </c>
      <c r="E83" s="13">
        <v>580862</v>
      </c>
      <c r="F83" s="93">
        <v>0.34500249061272126</v>
      </c>
      <c r="G83" s="13">
        <v>239600</v>
      </c>
      <c r="H83" s="95">
        <v>2.4629471225658416E-2</v>
      </c>
      <c r="I83" s="13">
        <v>48666</v>
      </c>
      <c r="J83" s="195">
        <v>0.48145603270573201</v>
      </c>
      <c r="K83" s="13">
        <v>22338</v>
      </c>
      <c r="L83" s="195">
        <v>0.46716699623818669</v>
      </c>
      <c r="M83" s="190">
        <v>17629348</v>
      </c>
    </row>
    <row r="84" spans="1:13" x14ac:dyDescent="0.25">
      <c r="A84" s="144" t="s">
        <v>39</v>
      </c>
      <c r="B84" s="93">
        <v>0</v>
      </c>
      <c r="C84" s="13">
        <v>0</v>
      </c>
      <c r="D84" s="12">
        <v>0.74675263883799847</v>
      </c>
      <c r="E84" s="13">
        <v>900947</v>
      </c>
      <c r="F84" s="93">
        <v>0.6828745457767188</v>
      </c>
      <c r="G84" s="13">
        <v>474248</v>
      </c>
      <c r="H84" s="95">
        <v>0.15497851591559761</v>
      </c>
      <c r="I84" s="13">
        <v>306226</v>
      </c>
      <c r="J84" s="195">
        <v>0.74675473028720107</v>
      </c>
      <c r="K84" s="13">
        <v>34647</v>
      </c>
      <c r="L84" s="195">
        <v>0.73836759970013965</v>
      </c>
      <c r="M84" s="190">
        <v>27863568</v>
      </c>
    </row>
    <row r="85" spans="1:13" x14ac:dyDescent="0.25">
      <c r="A85" s="144" t="s">
        <v>40</v>
      </c>
      <c r="B85" s="93">
        <v>0</v>
      </c>
      <c r="C85" s="13">
        <v>0</v>
      </c>
      <c r="D85" s="12">
        <v>0.4072768222285913</v>
      </c>
      <c r="E85" s="13">
        <v>491374</v>
      </c>
      <c r="F85" s="93">
        <v>0.20251041436671005</v>
      </c>
      <c r="G85" s="13">
        <v>140641</v>
      </c>
      <c r="H85" s="95">
        <v>0.10452266598372592</v>
      </c>
      <c r="I85" s="13">
        <v>206529</v>
      </c>
      <c r="J85" s="195">
        <v>0.40726981797866924</v>
      </c>
      <c r="K85" s="13">
        <v>18896</v>
      </c>
      <c r="L85" s="195">
        <v>0.38263852144096411</v>
      </c>
      <c r="M85" s="190">
        <v>14439521</v>
      </c>
    </row>
    <row r="86" spans="1:13" x14ac:dyDescent="0.25">
      <c r="A86" s="144" t="s">
        <v>41</v>
      </c>
      <c r="B86" s="93">
        <v>0</v>
      </c>
      <c r="C86" s="13">
        <v>0</v>
      </c>
      <c r="D86" s="12">
        <v>0.40076120866430232</v>
      </c>
      <c r="E86" s="13">
        <v>483513</v>
      </c>
      <c r="F86" s="93">
        <v>0.18260221555530987</v>
      </c>
      <c r="G86" s="13">
        <v>126815</v>
      </c>
      <c r="H86" s="95">
        <v>0</v>
      </c>
      <c r="I86" s="13">
        <v>0</v>
      </c>
      <c r="J86" s="195">
        <v>0.40076074277600415</v>
      </c>
      <c r="K86" s="13">
        <v>18594</v>
      </c>
      <c r="L86" s="195">
        <v>0.37056251019603836</v>
      </c>
      <c r="M86" s="190">
        <v>13983812</v>
      </c>
    </row>
    <row r="87" spans="1:13" x14ac:dyDescent="0.25">
      <c r="A87" s="144" t="s">
        <v>42</v>
      </c>
      <c r="B87" s="93">
        <v>0</v>
      </c>
      <c r="C87" s="13">
        <v>0</v>
      </c>
      <c r="D87" s="12">
        <v>0.53025540202259858</v>
      </c>
      <c r="E87" s="13">
        <v>639746</v>
      </c>
      <c r="F87" s="93">
        <v>0.41602174287482746</v>
      </c>
      <c r="G87" s="13">
        <v>288922</v>
      </c>
      <c r="H87" s="95">
        <v>2.1135918439920527E-2</v>
      </c>
      <c r="I87" s="13">
        <v>41763</v>
      </c>
      <c r="J87" s="195">
        <v>0.5302525434965718</v>
      </c>
      <c r="K87" s="13">
        <v>24602</v>
      </c>
      <c r="L87" s="195">
        <v>0.51182946832534393</v>
      </c>
      <c r="M87" s="190">
        <v>19314763</v>
      </c>
    </row>
    <row r="88" spans="1:13" x14ac:dyDescent="0.25">
      <c r="A88" s="144" t="s">
        <v>43</v>
      </c>
      <c r="B88" s="93">
        <v>0</v>
      </c>
      <c r="C88" s="13">
        <v>0</v>
      </c>
      <c r="D88" s="12">
        <v>2.600445112304735</v>
      </c>
      <c r="E88" s="13">
        <v>3137402</v>
      </c>
      <c r="F88" s="93">
        <v>2.659646662733024</v>
      </c>
      <c r="G88" s="13">
        <v>1847092</v>
      </c>
      <c r="H88" s="95">
        <v>3.8295710229437856</v>
      </c>
      <c r="I88" s="13">
        <v>7566947</v>
      </c>
      <c r="J88" s="195">
        <v>2.6004186499229687</v>
      </c>
      <c r="K88" s="13">
        <v>120651</v>
      </c>
      <c r="L88" s="195">
        <v>2.7014973298905636</v>
      </c>
      <c r="M88" s="190">
        <v>101945636</v>
      </c>
    </row>
    <row r="89" spans="1:13" x14ac:dyDescent="0.25">
      <c r="A89" s="144" t="s">
        <v>44</v>
      </c>
      <c r="B89" s="93">
        <v>0</v>
      </c>
      <c r="C89" s="13">
        <v>0</v>
      </c>
      <c r="D89" s="12">
        <v>0.53449332749699241</v>
      </c>
      <c r="E89" s="13">
        <v>644859</v>
      </c>
      <c r="F89" s="93">
        <v>0.42455033115487395</v>
      </c>
      <c r="G89" s="13">
        <v>294845</v>
      </c>
      <c r="H89" s="95">
        <v>1.4378072525396694E-3</v>
      </c>
      <c r="I89" s="13">
        <v>2841</v>
      </c>
      <c r="J89" s="195">
        <v>0.53449852963870759</v>
      </c>
      <c r="K89" s="13">
        <v>24799</v>
      </c>
      <c r="L89" s="195">
        <v>0.51375870353172426</v>
      </c>
      <c r="M89" s="190">
        <v>19387566</v>
      </c>
    </row>
    <row r="90" spans="1:13" x14ac:dyDescent="0.25">
      <c r="A90" s="144" t="s">
        <v>45</v>
      </c>
      <c r="B90" s="93">
        <v>0</v>
      </c>
      <c r="C90" s="13">
        <v>0</v>
      </c>
      <c r="D90" s="12">
        <v>1.436814217892677</v>
      </c>
      <c r="E90" s="13">
        <v>1733497</v>
      </c>
      <c r="F90" s="93">
        <v>1.4356005766206901</v>
      </c>
      <c r="G90" s="13">
        <v>997007</v>
      </c>
      <c r="H90" s="95">
        <v>0.59094384171338366</v>
      </c>
      <c r="I90" s="13">
        <v>1167661</v>
      </c>
      <c r="J90" s="195">
        <v>1.436802914686284</v>
      </c>
      <c r="K90" s="13">
        <v>66663</v>
      </c>
      <c r="L90" s="195">
        <v>1.4407818318593972</v>
      </c>
      <c r="M90" s="190">
        <v>54370374</v>
      </c>
    </row>
    <row r="91" spans="1:13" x14ac:dyDescent="0.25">
      <c r="A91" s="144" t="s">
        <v>46</v>
      </c>
      <c r="B91" s="93">
        <v>0</v>
      </c>
      <c r="C91" s="13">
        <v>0</v>
      </c>
      <c r="D91" s="12">
        <v>0.71384966063400646</v>
      </c>
      <c r="E91" s="13">
        <v>861250</v>
      </c>
      <c r="F91" s="93">
        <v>0.64875011328493715</v>
      </c>
      <c r="G91" s="13">
        <v>450549</v>
      </c>
      <c r="H91" s="95">
        <v>4.0141695828823994E-2</v>
      </c>
      <c r="I91" s="13">
        <v>79317</v>
      </c>
      <c r="J91" s="195">
        <v>0.71384294937836168</v>
      </c>
      <c r="K91" s="13">
        <v>33120</v>
      </c>
      <c r="L91" s="195">
        <v>0.70569027244412452</v>
      </c>
      <c r="M91" s="190">
        <v>26630433</v>
      </c>
    </row>
    <row r="92" spans="1:13" x14ac:dyDescent="0.25">
      <c r="A92" s="144" t="s">
        <v>47</v>
      </c>
      <c r="B92" s="93">
        <v>0</v>
      </c>
      <c r="C92" s="13">
        <v>0</v>
      </c>
      <c r="D92" s="12">
        <v>1.1877977618200179</v>
      </c>
      <c r="E92" s="13">
        <v>1433062</v>
      </c>
      <c r="F92" s="93">
        <v>1.1639183148143117</v>
      </c>
      <c r="G92" s="13">
        <v>808327</v>
      </c>
      <c r="H92" s="95">
        <v>0.53385160793689646</v>
      </c>
      <c r="I92" s="13">
        <v>1054851</v>
      </c>
      <c r="J92" s="195">
        <v>1.1877769051114775</v>
      </c>
      <c r="K92" s="13">
        <v>55109</v>
      </c>
      <c r="L92" s="195">
        <v>1.190122152295086</v>
      </c>
      <c r="M92" s="190">
        <v>44911301</v>
      </c>
    </row>
    <row r="93" spans="1:13" x14ac:dyDescent="0.25">
      <c r="A93" s="144" t="s">
        <v>48</v>
      </c>
      <c r="B93" s="93">
        <v>0</v>
      </c>
      <c r="C93" s="13">
        <v>0</v>
      </c>
      <c r="D93" s="12">
        <v>0.62814791641312406</v>
      </c>
      <c r="E93" s="13">
        <v>757852</v>
      </c>
      <c r="F93" s="93">
        <v>0.54443149709165495</v>
      </c>
      <c r="G93" s="13">
        <v>378101</v>
      </c>
      <c r="H93" s="95">
        <v>0.27598915179741929</v>
      </c>
      <c r="I93" s="13">
        <v>545334</v>
      </c>
      <c r="J93" s="195">
        <v>0.62814731028632176</v>
      </c>
      <c r="K93" s="13">
        <v>29144</v>
      </c>
      <c r="L93" s="195">
        <v>0.61516991421551237</v>
      </c>
      <c r="M93" s="190">
        <v>23214492</v>
      </c>
    </row>
    <row r="94" spans="1:13" x14ac:dyDescent="0.25">
      <c r="A94" s="144" t="s">
        <v>49</v>
      </c>
      <c r="B94" s="93">
        <v>0</v>
      </c>
      <c r="C94" s="13">
        <v>0</v>
      </c>
      <c r="D94" s="12">
        <v>1.2811116921462853</v>
      </c>
      <c r="E94" s="13">
        <v>1545644</v>
      </c>
      <c r="F94" s="93">
        <v>1.2810247737418661</v>
      </c>
      <c r="G94" s="13">
        <v>889656</v>
      </c>
      <c r="H94" s="95">
        <v>1.1629380822451965</v>
      </c>
      <c r="I94" s="13">
        <v>2297879</v>
      </c>
      <c r="J94" s="195">
        <v>1.2810808340927256</v>
      </c>
      <c r="K94" s="13">
        <v>59438</v>
      </c>
      <c r="L94" s="195">
        <v>1.2890805527933356</v>
      </c>
      <c r="M94" s="190">
        <v>48645666</v>
      </c>
    </row>
    <row r="95" spans="1:13" ht="15.75" thickBot="1" x14ac:dyDescent="0.3">
      <c r="A95" s="145" t="s">
        <v>50</v>
      </c>
      <c r="B95" s="93">
        <v>0</v>
      </c>
      <c r="C95" s="13">
        <v>0</v>
      </c>
      <c r="D95" s="12">
        <v>1.5131151111981334</v>
      </c>
      <c r="E95" s="13">
        <v>1825553</v>
      </c>
      <c r="F95" s="93">
        <v>1.5226978664878952</v>
      </c>
      <c r="G95" s="13">
        <v>1057495</v>
      </c>
      <c r="H95" s="95">
        <v>1.4147102277626877</v>
      </c>
      <c r="I95" s="13">
        <v>2795362</v>
      </c>
      <c r="J95" s="195">
        <v>1.513101345869841</v>
      </c>
      <c r="K95" s="13">
        <v>70203</v>
      </c>
      <c r="L95" s="195">
        <v>1.5447293788110352</v>
      </c>
      <c r="M95" s="190">
        <v>58293013</v>
      </c>
    </row>
    <row r="96" spans="1:13" ht="16.5" thickTop="1" thickBot="1" x14ac:dyDescent="0.3">
      <c r="A96" s="24" t="s">
        <v>51</v>
      </c>
      <c r="B96" s="142">
        <v>0</v>
      </c>
      <c r="C96" s="19">
        <v>0</v>
      </c>
      <c r="D96" s="94">
        <v>100.00000000000001</v>
      </c>
      <c r="E96" s="19">
        <v>120648653</v>
      </c>
      <c r="F96" s="142">
        <v>100</v>
      </c>
      <c r="G96" s="19">
        <v>69448774</v>
      </c>
      <c r="H96" s="94">
        <v>99.999999999999972</v>
      </c>
      <c r="I96" s="19">
        <v>197592549</v>
      </c>
      <c r="J96" s="94">
        <v>100.00000000000001</v>
      </c>
      <c r="K96" s="191">
        <v>4639676</v>
      </c>
      <c r="L96" s="94">
        <v>100.00000000000001</v>
      </c>
      <c r="M96" s="191">
        <v>3773671544</v>
      </c>
    </row>
    <row r="97" spans="11:11" ht="15.75" thickTop="1" x14ac:dyDescent="0.25"/>
    <row r="98" spans="11:11" x14ac:dyDescent="0.25">
      <c r="K98" s="138"/>
    </row>
  </sheetData>
  <mergeCells count="22">
    <mergeCell ref="A2:M2"/>
    <mergeCell ref="A3:M3"/>
    <mergeCell ref="A4:M4"/>
    <mergeCell ref="A5:M5"/>
    <mergeCell ref="J7:K7"/>
    <mergeCell ref="A7:A8"/>
    <mergeCell ref="B7:C7"/>
    <mergeCell ref="D7:E7"/>
    <mergeCell ref="F7:G7"/>
    <mergeCell ref="H7:I7"/>
    <mergeCell ref="L7:M7"/>
    <mergeCell ref="A53:M53"/>
    <mergeCell ref="A55:A56"/>
    <mergeCell ref="B55:C55"/>
    <mergeCell ref="D55:E55"/>
    <mergeCell ref="F55:G55"/>
    <mergeCell ref="H55:I55"/>
    <mergeCell ref="J55:K55"/>
    <mergeCell ref="L55:M55"/>
    <mergeCell ref="A50:M50"/>
    <mergeCell ref="A51:M51"/>
    <mergeCell ref="A52:M5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workbookViewId="0">
      <selection activeCell="A6" sqref="A6:C6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</cols>
  <sheetData>
    <row r="1" spans="1:3" ht="15.75" thickBot="1" x14ac:dyDescent="0.3"/>
    <row r="2" spans="1:3" ht="15.75" thickTop="1" x14ac:dyDescent="0.25">
      <c r="A2" s="316" t="s">
        <v>0</v>
      </c>
      <c r="B2" s="317"/>
      <c r="C2" s="318"/>
    </row>
    <row r="3" spans="1:3" x14ac:dyDescent="0.25">
      <c r="A3" s="293" t="s">
        <v>53</v>
      </c>
      <c r="B3" s="294"/>
      <c r="C3" s="295"/>
    </row>
    <row r="4" spans="1:3" x14ac:dyDescent="0.25">
      <c r="A4" s="293" t="s">
        <v>2</v>
      </c>
      <c r="B4" s="294"/>
      <c r="C4" s="295"/>
    </row>
    <row r="5" spans="1:3" x14ac:dyDescent="0.25">
      <c r="A5" s="293" t="s">
        <v>178</v>
      </c>
      <c r="B5" s="294"/>
      <c r="C5" s="295"/>
    </row>
    <row r="6" spans="1:3" x14ac:dyDescent="0.25">
      <c r="A6" s="293" t="s">
        <v>270</v>
      </c>
      <c r="B6" s="294"/>
      <c r="C6" s="295"/>
    </row>
    <row r="7" spans="1:3" x14ac:dyDescent="0.25">
      <c r="A7" s="293"/>
      <c r="B7" s="294"/>
      <c r="C7" s="295"/>
    </row>
    <row r="8" spans="1:3" ht="15.75" thickBot="1" x14ac:dyDescent="0.3">
      <c r="A8" s="66"/>
      <c r="B8" s="58">
        <f>+C51</f>
        <v>27224808</v>
      </c>
      <c r="C8" s="67" t="s">
        <v>177</v>
      </c>
    </row>
    <row r="9" spans="1:3" ht="16.5" thickTop="1" thickBot="1" x14ac:dyDescent="0.3"/>
    <row r="10" spans="1:3" ht="15.75" thickTop="1" x14ac:dyDescent="0.25">
      <c r="A10" s="68"/>
      <c r="B10" s="147" t="s">
        <v>7</v>
      </c>
      <c r="C10" s="5" t="s">
        <v>98</v>
      </c>
    </row>
    <row r="11" spans="1:3" ht="15.75" thickBot="1" x14ac:dyDescent="0.3">
      <c r="A11" s="57" t="s">
        <v>99</v>
      </c>
      <c r="B11" s="146" t="s">
        <v>100</v>
      </c>
      <c r="C11" s="10" t="s">
        <v>101</v>
      </c>
    </row>
    <row r="12" spans="1:3" ht="15.75" thickTop="1" x14ac:dyDescent="0.25">
      <c r="A12" s="69" t="s">
        <v>54</v>
      </c>
      <c r="B12" s="70">
        <v>1.140598557789464</v>
      </c>
      <c r="C12" s="71">
        <v>310526</v>
      </c>
    </row>
    <row r="13" spans="1:3" x14ac:dyDescent="0.25">
      <c r="A13" s="72" t="s">
        <v>55</v>
      </c>
      <c r="B13" s="73">
        <v>6.686097294919098E-2</v>
      </c>
      <c r="C13" s="74">
        <v>18203</v>
      </c>
    </row>
    <row r="14" spans="1:3" x14ac:dyDescent="0.25">
      <c r="A14" s="72" t="s">
        <v>56</v>
      </c>
      <c r="B14" s="73">
        <v>2.7969733442128816E-2</v>
      </c>
      <c r="C14" s="74">
        <v>7615</v>
      </c>
    </row>
    <row r="15" spans="1:3" x14ac:dyDescent="0.25">
      <c r="A15" s="72" t="s">
        <v>57</v>
      </c>
      <c r="B15" s="73">
        <v>0.71849784183370557</v>
      </c>
      <c r="C15" s="74">
        <v>195610</v>
      </c>
    </row>
    <row r="16" spans="1:3" x14ac:dyDescent="0.25">
      <c r="A16" s="72" t="s">
        <v>58</v>
      </c>
      <c r="B16" s="73">
        <v>65.931002310177846</v>
      </c>
      <c r="C16" s="74">
        <v>17949591</v>
      </c>
    </row>
    <row r="17" spans="1:3" x14ac:dyDescent="0.25">
      <c r="A17" s="72" t="s">
        <v>59</v>
      </c>
      <c r="B17" s="73">
        <v>4.6837568671796198E-2</v>
      </c>
      <c r="C17" s="74">
        <v>12751</v>
      </c>
    </row>
    <row r="18" spans="1:3" x14ac:dyDescent="0.25">
      <c r="A18" s="72" t="s">
        <v>60</v>
      </c>
      <c r="B18" s="73">
        <v>14.791810932115759</v>
      </c>
      <c r="C18" s="74">
        <v>4027042</v>
      </c>
    </row>
    <row r="19" spans="1:3" x14ac:dyDescent="0.25">
      <c r="A19" s="72" t="s">
        <v>61</v>
      </c>
      <c r="B19" s="73">
        <v>1.0472218312829256</v>
      </c>
      <c r="C19" s="74">
        <v>285104</v>
      </c>
    </row>
    <row r="20" spans="1:3" x14ac:dyDescent="0.25">
      <c r="A20" s="72" t="s">
        <v>62</v>
      </c>
      <c r="B20" s="73">
        <v>0.16479234989766658</v>
      </c>
      <c r="C20" s="74">
        <v>44864</v>
      </c>
    </row>
    <row r="21" spans="1:3" x14ac:dyDescent="0.25">
      <c r="A21" s="72" t="s">
        <v>63</v>
      </c>
      <c r="B21" s="73">
        <v>0.11342097742807296</v>
      </c>
      <c r="C21" s="74">
        <v>30879</v>
      </c>
    </row>
    <row r="22" spans="1:3" x14ac:dyDescent="0.25">
      <c r="A22" s="72" t="s">
        <v>64</v>
      </c>
      <c r="B22" s="73">
        <v>0.10413350875799025</v>
      </c>
      <c r="C22" s="74">
        <v>28350</v>
      </c>
    </row>
    <row r="23" spans="1:3" x14ac:dyDescent="0.25">
      <c r="A23" s="72" t="s">
        <v>65</v>
      </c>
      <c r="B23" s="73">
        <v>6.2021238640203711</v>
      </c>
      <c r="C23" s="74">
        <v>1688516</v>
      </c>
    </row>
    <row r="24" spans="1:3" x14ac:dyDescent="0.25">
      <c r="A24" s="72" t="s">
        <v>66</v>
      </c>
      <c r="B24" s="73">
        <v>1.1140801156259124</v>
      </c>
      <c r="C24" s="74">
        <v>303306</v>
      </c>
    </row>
    <row r="25" spans="1:3" x14ac:dyDescent="0.25">
      <c r="A25" s="72" t="s">
        <v>67</v>
      </c>
      <c r="B25" s="73">
        <v>0.14081732725000357</v>
      </c>
      <c r="C25" s="74">
        <v>38337</v>
      </c>
    </row>
    <row r="26" spans="1:3" x14ac:dyDescent="0.25">
      <c r="A26" s="72" t="s">
        <v>68</v>
      </c>
      <c r="B26" s="73">
        <v>0.11530840098451384</v>
      </c>
      <c r="C26" s="74">
        <v>31392</v>
      </c>
    </row>
    <row r="27" spans="1:3" x14ac:dyDescent="0.25">
      <c r="A27" s="72" t="s">
        <v>69</v>
      </c>
      <c r="B27" s="73">
        <v>0.54103632347403652</v>
      </c>
      <c r="C27" s="74">
        <v>147296</v>
      </c>
    </row>
    <row r="28" spans="1:3" x14ac:dyDescent="0.25">
      <c r="A28" s="72" t="s">
        <v>70</v>
      </c>
      <c r="B28" s="73">
        <v>0.16886104928931142</v>
      </c>
      <c r="C28" s="74">
        <v>45972</v>
      </c>
    </row>
    <row r="29" spans="1:3" x14ac:dyDescent="0.25">
      <c r="A29" s="72" t="s">
        <v>71</v>
      </c>
      <c r="B29" s="73">
        <v>0.45434197540671084</v>
      </c>
      <c r="C29" s="74">
        <v>123694</v>
      </c>
    </row>
    <row r="30" spans="1:3" x14ac:dyDescent="0.25">
      <c r="A30" s="72" t="s">
        <v>72</v>
      </c>
      <c r="B30" s="182">
        <v>1.3453442009061354E-2</v>
      </c>
      <c r="C30" s="75">
        <v>3663</v>
      </c>
    </row>
    <row r="31" spans="1:3" x14ac:dyDescent="0.25">
      <c r="A31" s="72" t="s">
        <v>73</v>
      </c>
      <c r="B31" s="73">
        <v>0.31207526374689948</v>
      </c>
      <c r="C31" s="74">
        <v>84962</v>
      </c>
    </row>
    <row r="32" spans="1:3" x14ac:dyDescent="0.25">
      <c r="A32" s="72" t="s">
        <v>74</v>
      </c>
      <c r="B32" s="73">
        <v>0.28461207037916186</v>
      </c>
      <c r="C32" s="74">
        <v>77485</v>
      </c>
    </row>
    <row r="33" spans="1:3" x14ac:dyDescent="0.25">
      <c r="A33" s="72" t="s">
        <v>75</v>
      </c>
      <c r="B33" s="73">
        <v>0.77591831435212588</v>
      </c>
      <c r="C33" s="74">
        <v>211242</v>
      </c>
    </row>
    <row r="34" spans="1:3" x14ac:dyDescent="0.25">
      <c r="A34" s="72" t="s">
        <v>76</v>
      </c>
      <c r="B34" s="73">
        <v>0.3154719242123365</v>
      </c>
      <c r="C34" s="74">
        <v>85887</v>
      </c>
    </row>
    <row r="35" spans="1:3" x14ac:dyDescent="0.25">
      <c r="A35" s="72" t="s">
        <v>77</v>
      </c>
      <c r="B35" s="73">
        <v>0.17181114288860677</v>
      </c>
      <c r="C35" s="74">
        <v>46775</v>
      </c>
    </row>
    <row r="36" spans="1:3" x14ac:dyDescent="0.25">
      <c r="A36" s="72" t="s">
        <v>78</v>
      </c>
      <c r="B36" s="73">
        <v>0.10465511764549287</v>
      </c>
      <c r="C36" s="74">
        <v>28492</v>
      </c>
    </row>
    <row r="37" spans="1:3" x14ac:dyDescent="0.25">
      <c r="A37" s="72" t="s">
        <v>79</v>
      </c>
      <c r="B37" s="73">
        <v>0.25080156297171902</v>
      </c>
      <c r="C37" s="74">
        <v>68280</v>
      </c>
    </row>
    <row r="38" spans="1:3" x14ac:dyDescent="0.25">
      <c r="A38" s="72" t="s">
        <v>80</v>
      </c>
      <c r="B38" s="73">
        <v>8.5486716613995331E-2</v>
      </c>
      <c r="C38" s="74">
        <v>23274</v>
      </c>
    </row>
    <row r="39" spans="1:3" x14ac:dyDescent="0.25">
      <c r="A39" s="72" t="s">
        <v>81</v>
      </c>
      <c r="B39" s="73">
        <v>0.25125949372072343</v>
      </c>
      <c r="C39" s="74">
        <v>68405</v>
      </c>
    </row>
    <row r="40" spans="1:3" x14ac:dyDescent="0.25">
      <c r="A40" s="72" t="s">
        <v>82</v>
      </c>
      <c r="B40" s="73">
        <v>5.7876805023481158E-2</v>
      </c>
      <c r="C40" s="74">
        <v>15757</v>
      </c>
    </row>
    <row r="41" spans="1:3" x14ac:dyDescent="0.25">
      <c r="A41" s="72" t="s">
        <v>83</v>
      </c>
      <c r="B41" s="73">
        <v>4.0185275879369722E-2</v>
      </c>
      <c r="C41" s="74">
        <v>10940</v>
      </c>
    </row>
    <row r="42" spans="1:3" x14ac:dyDescent="0.25">
      <c r="A42" s="72" t="s">
        <v>84</v>
      </c>
      <c r="B42" s="73">
        <v>0.1274722768108312</v>
      </c>
      <c r="C42" s="74">
        <v>34704</v>
      </c>
    </row>
    <row r="43" spans="1:3" x14ac:dyDescent="0.25">
      <c r="A43" s="72" t="s">
        <v>85</v>
      </c>
      <c r="B43" s="73">
        <v>1.8032426980578431</v>
      </c>
      <c r="C43" s="74">
        <v>490929</v>
      </c>
    </row>
    <row r="44" spans="1:3" x14ac:dyDescent="0.25">
      <c r="A44" s="72" t="s">
        <v>86</v>
      </c>
      <c r="B44" s="73">
        <v>0.14490861708980254</v>
      </c>
      <c r="C44" s="74">
        <v>39451</v>
      </c>
    </row>
    <row r="45" spans="1:3" x14ac:dyDescent="0.25">
      <c r="A45" s="72" t="s">
        <v>87</v>
      </c>
      <c r="B45" s="73">
        <v>6.4970833030080319E-2</v>
      </c>
      <c r="C45" s="74">
        <v>17688</v>
      </c>
    </row>
    <row r="46" spans="1:3" x14ac:dyDescent="0.25">
      <c r="A46" s="72" t="s">
        <v>88</v>
      </c>
      <c r="B46" s="73">
        <v>0.58237117577877484</v>
      </c>
      <c r="C46" s="74">
        <v>158549</v>
      </c>
    </row>
    <row r="47" spans="1:3" x14ac:dyDescent="0.25">
      <c r="A47" s="72" t="s">
        <v>89</v>
      </c>
      <c r="B47" s="73">
        <v>0.1446888506311004</v>
      </c>
      <c r="C47" s="74">
        <v>39391</v>
      </c>
    </row>
    <row r="48" spans="1:3" x14ac:dyDescent="0.25">
      <c r="A48" s="72" t="s">
        <v>90</v>
      </c>
      <c r="B48" s="73">
        <v>6.1547834912291641E-2</v>
      </c>
      <c r="C48" s="74">
        <v>16756</v>
      </c>
    </row>
    <row r="49" spans="1:3" x14ac:dyDescent="0.25">
      <c r="A49" s="72" t="s">
        <v>91</v>
      </c>
      <c r="B49" s="73">
        <v>0.76073609109214646</v>
      </c>
      <c r="C49" s="74">
        <v>207109</v>
      </c>
    </row>
    <row r="50" spans="1:3" ht="15.75" thickBot="1" x14ac:dyDescent="0.3">
      <c r="A50" s="76" t="s">
        <v>92</v>
      </c>
      <c r="B50" s="77">
        <v>0.75673885275670516</v>
      </c>
      <c r="C50" s="78">
        <v>206021</v>
      </c>
    </row>
    <row r="51" spans="1:3" ht="16.5" thickTop="1" thickBot="1" x14ac:dyDescent="0.3">
      <c r="A51" s="183" t="s">
        <v>102</v>
      </c>
      <c r="B51" s="79">
        <v>99.999999999999929</v>
      </c>
      <c r="C51" s="79">
        <v>27224808</v>
      </c>
    </row>
    <row r="52" spans="1:3" ht="15.75" thickTop="1" x14ac:dyDescent="0.25"/>
  </sheetData>
  <mergeCells count="6">
    <mergeCell ref="A7:C7"/>
    <mergeCell ref="A2:C2"/>
    <mergeCell ref="A3:C3"/>
    <mergeCell ref="A4:C4"/>
    <mergeCell ref="A5:C5"/>
    <mergeCell ref="A6:C6"/>
  </mergeCells>
  <pageMargins left="0.7" right="0.25" top="0.41" bottom="0.3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5"/>
  <sheetViews>
    <sheetView workbookViewId="0">
      <selection activeCell="B10" sqref="B10:E10"/>
    </sheetView>
  </sheetViews>
  <sheetFormatPr baseColWidth="10" defaultRowHeight="15" x14ac:dyDescent="0.25"/>
  <cols>
    <col min="2" max="2" width="28.7109375" customWidth="1"/>
    <col min="3" max="3" width="21.5703125" customWidth="1"/>
    <col min="4" max="4" width="19.28515625" customWidth="1"/>
    <col min="5" max="5" width="21.5703125" customWidth="1"/>
  </cols>
  <sheetData>
    <row r="3" spans="2:5" ht="15.75" thickBot="1" x14ac:dyDescent="0.3">
      <c r="E3" s="20"/>
    </row>
    <row r="4" spans="2:5" ht="15.75" thickTop="1" x14ac:dyDescent="0.25">
      <c r="B4" s="105"/>
      <c r="C4" s="106"/>
      <c r="D4" s="106"/>
      <c r="E4" s="107"/>
    </row>
    <row r="5" spans="2:5" x14ac:dyDescent="0.25">
      <c r="B5" s="293" t="s">
        <v>0</v>
      </c>
      <c r="C5" s="294"/>
      <c r="D5" s="294"/>
      <c r="E5" s="295"/>
    </row>
    <row r="6" spans="2:5" x14ac:dyDescent="0.25">
      <c r="B6" s="293" t="s">
        <v>1</v>
      </c>
      <c r="C6" s="294"/>
      <c r="D6" s="294"/>
      <c r="E6" s="295"/>
    </row>
    <row r="7" spans="2:5" x14ac:dyDescent="0.25">
      <c r="B7" s="293" t="s">
        <v>2</v>
      </c>
      <c r="C7" s="294"/>
      <c r="D7" s="294"/>
      <c r="E7" s="295"/>
    </row>
    <row r="8" spans="2:5" x14ac:dyDescent="0.25">
      <c r="B8" s="293" t="s">
        <v>133</v>
      </c>
      <c r="C8" s="294"/>
      <c r="D8" s="294"/>
      <c r="E8" s="295"/>
    </row>
    <row r="9" spans="2:5" x14ac:dyDescent="0.25">
      <c r="B9" s="293" t="s">
        <v>134</v>
      </c>
      <c r="C9" s="294"/>
      <c r="D9" s="294"/>
      <c r="E9" s="295"/>
    </row>
    <row r="10" spans="2:5" ht="15.75" thickBot="1" x14ac:dyDescent="0.3">
      <c r="B10" s="355" t="s">
        <v>135</v>
      </c>
      <c r="C10" s="356"/>
      <c r="D10" s="356"/>
      <c r="E10" s="357"/>
    </row>
    <row r="11" spans="2:5" ht="16.5" thickTop="1" thickBot="1" x14ac:dyDescent="0.3">
      <c r="B11" s="59"/>
      <c r="C11" s="59"/>
      <c r="D11" s="59"/>
      <c r="E11" s="108"/>
    </row>
    <row r="12" spans="2:5" ht="15.75" thickTop="1" x14ac:dyDescent="0.25">
      <c r="B12" s="105"/>
      <c r="C12" s="109" t="s">
        <v>136</v>
      </c>
      <c r="D12" s="109" t="s">
        <v>137</v>
      </c>
      <c r="E12" s="107"/>
    </row>
    <row r="13" spans="2:5" x14ac:dyDescent="0.25">
      <c r="B13" s="17" t="s">
        <v>94</v>
      </c>
      <c r="C13" s="110" t="s">
        <v>138</v>
      </c>
      <c r="D13" s="110" t="s">
        <v>111</v>
      </c>
      <c r="E13" s="104"/>
    </row>
    <row r="14" spans="2:5" ht="15.75" thickBot="1" x14ac:dyDescent="0.3">
      <c r="B14" s="21"/>
      <c r="C14" s="111" t="s">
        <v>8</v>
      </c>
      <c r="D14" s="112" t="s">
        <v>139</v>
      </c>
      <c r="E14" s="113" t="s">
        <v>140</v>
      </c>
    </row>
    <row r="15" spans="2:5" ht="15.75" thickTop="1" x14ac:dyDescent="0.25">
      <c r="B15" s="114" t="s">
        <v>141</v>
      </c>
      <c r="C15" s="115">
        <v>31401</v>
      </c>
      <c r="D15" s="116">
        <v>1.9229803531557308</v>
      </c>
      <c r="E15" s="117">
        <v>15034236</v>
      </c>
    </row>
    <row r="16" spans="2:5" x14ac:dyDescent="0.25">
      <c r="B16" s="118" t="s">
        <v>55</v>
      </c>
      <c r="C16" s="115">
        <v>4122</v>
      </c>
      <c r="D16" s="116">
        <v>0.25242906326893799</v>
      </c>
      <c r="E16" s="117">
        <v>1973539</v>
      </c>
    </row>
    <row r="17" spans="2:5" x14ac:dyDescent="0.25">
      <c r="B17" s="118" t="s">
        <v>56</v>
      </c>
      <c r="C17" s="115">
        <v>4530</v>
      </c>
      <c r="D17" s="116">
        <v>0.27741476385450975</v>
      </c>
      <c r="E17" s="117">
        <v>2168882</v>
      </c>
    </row>
    <row r="18" spans="2:5" x14ac:dyDescent="0.25">
      <c r="B18" s="118" t="s">
        <v>142</v>
      </c>
      <c r="C18" s="115">
        <v>33664</v>
      </c>
      <c r="D18" s="116">
        <v>2.0615652561585462</v>
      </c>
      <c r="E18" s="117">
        <v>16117717</v>
      </c>
    </row>
    <row r="19" spans="2:5" x14ac:dyDescent="0.25">
      <c r="B19" s="118" t="s">
        <v>58</v>
      </c>
      <c r="C19" s="115">
        <v>582267</v>
      </c>
      <c r="D19" s="116">
        <v>35.657717948184064</v>
      </c>
      <c r="E19" s="117">
        <v>278778946</v>
      </c>
    </row>
    <row r="20" spans="2:5" x14ac:dyDescent="0.25">
      <c r="B20" s="118" t="s">
        <v>143</v>
      </c>
      <c r="C20" s="115">
        <v>10629</v>
      </c>
      <c r="D20" s="116">
        <v>0.65091424393147546</v>
      </c>
      <c r="E20" s="117">
        <v>5088974</v>
      </c>
    </row>
    <row r="21" spans="2:5" x14ac:dyDescent="0.25">
      <c r="B21" s="118" t="s">
        <v>144</v>
      </c>
      <c r="C21" s="115">
        <v>327985</v>
      </c>
      <c r="D21" s="116">
        <v>20.085625016075358</v>
      </c>
      <c r="E21" s="117">
        <v>157033308</v>
      </c>
    </row>
    <row r="22" spans="2:5" x14ac:dyDescent="0.25">
      <c r="B22" s="118" t="s">
        <v>61</v>
      </c>
      <c r="C22" s="115">
        <v>34052</v>
      </c>
      <c r="D22" s="116">
        <v>2.0853261674997277</v>
      </c>
      <c r="E22" s="117">
        <v>16303484</v>
      </c>
    </row>
    <row r="23" spans="2:5" x14ac:dyDescent="0.25">
      <c r="B23" s="118" t="s">
        <v>145</v>
      </c>
      <c r="C23" s="115">
        <v>10149</v>
      </c>
      <c r="D23" s="116">
        <v>0.62151930206609696</v>
      </c>
      <c r="E23" s="117">
        <v>4859158</v>
      </c>
    </row>
    <row r="24" spans="2:5" x14ac:dyDescent="0.25">
      <c r="B24" s="118" t="s">
        <v>63</v>
      </c>
      <c r="C24" s="115">
        <v>4265</v>
      </c>
      <c r="D24" s="116">
        <v>0.261186306366332</v>
      </c>
      <c r="E24" s="117">
        <v>2042005</v>
      </c>
    </row>
    <row r="25" spans="2:5" x14ac:dyDescent="0.25">
      <c r="B25" s="118" t="s">
        <v>146</v>
      </c>
      <c r="C25" s="115">
        <v>5280</v>
      </c>
      <c r="D25" s="116">
        <v>0.32334436051916365</v>
      </c>
      <c r="E25" s="117">
        <v>2527969</v>
      </c>
    </row>
    <row r="26" spans="2:5" x14ac:dyDescent="0.25">
      <c r="B26" s="118" t="s">
        <v>65</v>
      </c>
      <c r="C26" s="115">
        <v>141043</v>
      </c>
      <c r="D26" s="116">
        <v>8.637397469830379</v>
      </c>
      <c r="E26" s="117">
        <v>67528847</v>
      </c>
    </row>
    <row r="27" spans="2:5" x14ac:dyDescent="0.25">
      <c r="B27" s="118" t="s">
        <v>147</v>
      </c>
      <c r="C27" s="115">
        <v>25137</v>
      </c>
      <c r="D27" s="116">
        <v>1.5393763618125411</v>
      </c>
      <c r="E27" s="117">
        <v>12035143</v>
      </c>
    </row>
    <row r="28" spans="2:5" x14ac:dyDescent="0.25">
      <c r="B28" s="118" t="s">
        <v>67</v>
      </c>
      <c r="C28" s="115">
        <v>33396</v>
      </c>
      <c r="D28" s="116">
        <v>2.0451530802837103</v>
      </c>
      <c r="E28" s="117">
        <v>15989403</v>
      </c>
    </row>
    <row r="29" spans="2:5" x14ac:dyDescent="0.25">
      <c r="B29" s="118" t="s">
        <v>68</v>
      </c>
      <c r="C29" s="115">
        <v>12411</v>
      </c>
      <c r="D29" s="116">
        <v>0.76004296560669327</v>
      </c>
      <c r="E29" s="117">
        <v>5942163</v>
      </c>
    </row>
    <row r="30" spans="2:5" x14ac:dyDescent="0.25">
      <c r="B30" s="118" t="s">
        <v>69</v>
      </c>
      <c r="C30" s="115">
        <v>18488</v>
      </c>
      <c r="D30" s="116">
        <v>1.1321951775148291</v>
      </c>
      <c r="E30" s="117">
        <v>8851721</v>
      </c>
    </row>
    <row r="31" spans="2:5" x14ac:dyDescent="0.25">
      <c r="B31" s="118" t="s">
        <v>70</v>
      </c>
      <c r="C31" s="115">
        <v>9626</v>
      </c>
      <c r="D31" s="116">
        <v>0.58949106332527834</v>
      </c>
      <c r="E31" s="117">
        <v>4608755</v>
      </c>
    </row>
    <row r="32" spans="2:5" x14ac:dyDescent="0.25">
      <c r="B32" s="118" t="s">
        <v>71</v>
      </c>
      <c r="C32" s="115">
        <v>11320</v>
      </c>
      <c r="D32" s="116">
        <v>0.69323071232517663</v>
      </c>
      <c r="E32" s="117">
        <v>5419812</v>
      </c>
    </row>
    <row r="33" spans="2:5" x14ac:dyDescent="0.25">
      <c r="B33" s="118" t="s">
        <v>148</v>
      </c>
      <c r="C33" s="115">
        <v>5208</v>
      </c>
      <c r="D33" s="116">
        <v>0.31893511923935691</v>
      </c>
      <c r="E33" s="117">
        <v>2493497</v>
      </c>
    </row>
    <row r="34" spans="2:5" x14ac:dyDescent="0.25">
      <c r="B34" s="118" t="s">
        <v>149</v>
      </c>
      <c r="C34" s="115">
        <v>11927</v>
      </c>
      <c r="D34" s="116">
        <v>0.73040306589243664</v>
      </c>
      <c r="E34" s="117">
        <v>5710433</v>
      </c>
    </row>
    <row r="35" spans="2:5" x14ac:dyDescent="0.25">
      <c r="B35" s="118" t="s">
        <v>150</v>
      </c>
      <c r="C35" s="115">
        <v>10473</v>
      </c>
      <c r="D35" s="116">
        <v>0.64136088782522749</v>
      </c>
      <c r="E35" s="117">
        <v>5014284</v>
      </c>
    </row>
    <row r="36" spans="2:5" x14ac:dyDescent="0.25">
      <c r="B36" s="118" t="s">
        <v>75</v>
      </c>
      <c r="C36" s="115">
        <v>24918</v>
      </c>
      <c r="D36" s="116">
        <v>1.5259649195864622</v>
      </c>
      <c r="E36" s="117">
        <v>11930289</v>
      </c>
    </row>
    <row r="37" spans="2:5" x14ac:dyDescent="0.25">
      <c r="B37" s="118" t="s">
        <v>76</v>
      </c>
      <c r="C37" s="115">
        <v>49162</v>
      </c>
      <c r="D37" s="116">
        <v>3.0106544416369552</v>
      </c>
      <c r="E37" s="117">
        <v>23537880</v>
      </c>
    </row>
    <row r="38" spans="2:5" x14ac:dyDescent="0.25">
      <c r="B38" s="118" t="s">
        <v>77</v>
      </c>
      <c r="C38" s="115">
        <v>12788</v>
      </c>
      <c r="D38" s="116">
        <v>0.78313024286345934</v>
      </c>
      <c r="E38" s="117">
        <v>6122664</v>
      </c>
    </row>
    <row r="39" spans="2:5" x14ac:dyDescent="0.25">
      <c r="B39" s="118" t="s">
        <v>78</v>
      </c>
      <c r="C39" s="115">
        <v>3433</v>
      </c>
      <c r="D39" s="116">
        <v>0.21023507379967593</v>
      </c>
      <c r="E39" s="117">
        <v>1643659</v>
      </c>
    </row>
    <row r="40" spans="2:5" x14ac:dyDescent="0.25">
      <c r="B40" s="118" t="s">
        <v>79</v>
      </c>
      <c r="C40" s="115">
        <v>19691</v>
      </c>
      <c r="D40" s="116">
        <v>1.205866250564934</v>
      </c>
      <c r="E40" s="117">
        <v>9427696</v>
      </c>
    </row>
    <row r="41" spans="2:5" x14ac:dyDescent="0.25">
      <c r="B41" s="118" t="s">
        <v>80</v>
      </c>
      <c r="C41" s="115">
        <v>5947</v>
      </c>
      <c r="D41" s="116">
        <v>0.36419108181959586</v>
      </c>
      <c r="E41" s="117">
        <v>2847316</v>
      </c>
    </row>
    <row r="42" spans="2:5" x14ac:dyDescent="0.25">
      <c r="B42" s="118" t="s">
        <v>151</v>
      </c>
      <c r="C42" s="115">
        <v>11855</v>
      </c>
      <c r="D42" s="116">
        <v>0.72599382461262973</v>
      </c>
      <c r="E42" s="117">
        <v>5675960</v>
      </c>
    </row>
    <row r="43" spans="2:5" x14ac:dyDescent="0.25">
      <c r="B43" s="118" t="s">
        <v>82</v>
      </c>
      <c r="C43" s="115">
        <v>2181</v>
      </c>
      <c r="D43" s="116">
        <v>0.13356326710081362</v>
      </c>
      <c r="E43" s="117">
        <v>1044223</v>
      </c>
    </row>
    <row r="44" spans="2:5" x14ac:dyDescent="0.25">
      <c r="B44" s="118" t="s">
        <v>83</v>
      </c>
      <c r="C44" s="115">
        <v>1709</v>
      </c>
      <c r="D44" s="116">
        <v>0.10465824093319141</v>
      </c>
      <c r="E44" s="117">
        <v>818238</v>
      </c>
    </row>
    <row r="45" spans="2:5" x14ac:dyDescent="0.25">
      <c r="B45" s="118" t="s">
        <v>84</v>
      </c>
      <c r="C45" s="115">
        <v>7003</v>
      </c>
      <c r="D45" s="116">
        <v>0.42885995392342863</v>
      </c>
      <c r="E45" s="117">
        <v>3352910</v>
      </c>
    </row>
    <row r="46" spans="2:5" x14ac:dyDescent="0.25">
      <c r="B46" s="118" t="s">
        <v>85</v>
      </c>
      <c r="C46" s="115">
        <v>44966</v>
      </c>
      <c r="D46" s="116">
        <v>2.7536936581637717</v>
      </c>
      <c r="E46" s="117">
        <v>21528910</v>
      </c>
    </row>
    <row r="47" spans="2:5" x14ac:dyDescent="0.25">
      <c r="B47" s="118" t="s">
        <v>152</v>
      </c>
      <c r="C47" s="115">
        <v>6761</v>
      </c>
      <c r="D47" s="116">
        <v>0.41404000406630032</v>
      </c>
      <c r="E47" s="117">
        <v>3237045</v>
      </c>
    </row>
    <row r="48" spans="2:5" x14ac:dyDescent="0.25">
      <c r="B48" s="118" t="s">
        <v>87</v>
      </c>
      <c r="C48" s="115">
        <v>26368</v>
      </c>
      <c r="D48" s="116">
        <v>1.6147621398047933</v>
      </c>
      <c r="E48" s="117">
        <v>12624523</v>
      </c>
    </row>
    <row r="49" spans="2:5" x14ac:dyDescent="0.25">
      <c r="B49" s="118" t="s">
        <v>88</v>
      </c>
      <c r="C49" s="115">
        <v>10745</v>
      </c>
      <c r="D49" s="116">
        <v>0.65801802154894196</v>
      </c>
      <c r="E49" s="117">
        <v>5144512</v>
      </c>
    </row>
    <row r="50" spans="2:5" x14ac:dyDescent="0.25">
      <c r="B50" s="118" t="s">
        <v>89</v>
      </c>
      <c r="C50" s="115">
        <v>22244</v>
      </c>
      <c r="D50" s="116">
        <v>1.3622105976114161</v>
      </c>
      <c r="E50" s="117">
        <v>10650026</v>
      </c>
    </row>
    <row r="51" spans="2:5" x14ac:dyDescent="0.25">
      <c r="B51" s="118" t="s">
        <v>90</v>
      </c>
      <c r="C51" s="115">
        <v>8581</v>
      </c>
      <c r="D51" s="116">
        <v>0.52549582530586048</v>
      </c>
      <c r="E51" s="117">
        <v>4108428</v>
      </c>
    </row>
    <row r="52" spans="2:5" x14ac:dyDescent="0.25">
      <c r="B52" s="118" t="s">
        <v>91</v>
      </c>
      <c r="C52" s="115">
        <v>21117</v>
      </c>
      <c r="D52" s="116">
        <v>1.293193723689996</v>
      </c>
      <c r="E52" s="117">
        <v>10110439</v>
      </c>
    </row>
    <row r="53" spans="2:5" ht="15.75" thickBot="1" x14ac:dyDescent="0.3">
      <c r="B53" s="119" t="s">
        <v>92</v>
      </c>
      <c r="C53" s="115">
        <v>26092</v>
      </c>
      <c r="D53" s="120">
        <v>1.5978600482322005</v>
      </c>
      <c r="E53" s="117">
        <v>12492379</v>
      </c>
    </row>
    <row r="54" spans="2:5" ht="16.5" thickTop="1" thickBot="1" x14ac:dyDescent="0.3">
      <c r="B54" s="121" t="s">
        <v>51</v>
      </c>
      <c r="C54" s="122">
        <v>1632934</v>
      </c>
      <c r="D54" s="123">
        <v>100.00000000000001</v>
      </c>
      <c r="E54" s="124">
        <v>781819373</v>
      </c>
    </row>
    <row r="55" spans="2:5" ht="15.75" thickTop="1" x14ac:dyDescent="0.25"/>
  </sheetData>
  <mergeCells count="6">
    <mergeCell ref="B10:E10"/>
    <mergeCell ref="B5:E5"/>
    <mergeCell ref="B6:E6"/>
    <mergeCell ref="B7:E7"/>
    <mergeCell ref="B8:E8"/>
    <mergeCell ref="B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E55"/>
  <sheetViews>
    <sheetView workbookViewId="0">
      <selection activeCell="E54" sqref="E54"/>
    </sheetView>
  </sheetViews>
  <sheetFormatPr baseColWidth="10" defaultRowHeight="15" x14ac:dyDescent="0.25"/>
  <cols>
    <col min="3" max="3" width="33.28515625" customWidth="1"/>
    <col min="4" max="4" width="28.28515625" customWidth="1"/>
    <col min="5" max="5" width="24.7109375" customWidth="1"/>
  </cols>
  <sheetData>
    <row r="3" spans="3:5" ht="15.75" thickBot="1" x14ac:dyDescent="0.3"/>
    <row r="4" spans="3:5" ht="15.75" thickTop="1" x14ac:dyDescent="0.25">
      <c r="C4" s="316" t="s">
        <v>0</v>
      </c>
      <c r="D4" s="317"/>
      <c r="E4" s="318"/>
    </row>
    <row r="5" spans="3:5" x14ac:dyDescent="0.25">
      <c r="C5" s="293" t="s">
        <v>1</v>
      </c>
      <c r="D5" s="294"/>
      <c r="E5" s="295"/>
    </row>
    <row r="6" spans="3:5" x14ac:dyDescent="0.25">
      <c r="C6" s="293" t="s">
        <v>2</v>
      </c>
      <c r="D6" s="294"/>
      <c r="E6" s="295"/>
    </row>
    <row r="7" spans="3:5" x14ac:dyDescent="0.25">
      <c r="C7" s="293" t="s">
        <v>153</v>
      </c>
      <c r="D7" s="294"/>
      <c r="E7" s="295"/>
    </row>
    <row r="8" spans="3:5" x14ac:dyDescent="0.25">
      <c r="C8" s="293" t="s">
        <v>154</v>
      </c>
      <c r="D8" s="294"/>
      <c r="E8" s="295"/>
    </row>
    <row r="9" spans="3:5" x14ac:dyDescent="0.25">
      <c r="C9" s="293" t="s">
        <v>155</v>
      </c>
      <c r="D9" s="294"/>
      <c r="E9" s="295"/>
    </row>
    <row r="10" spans="3:5" ht="15.75" thickBot="1" x14ac:dyDescent="0.3">
      <c r="C10" s="358"/>
      <c r="D10" s="359"/>
      <c r="E10" s="360"/>
    </row>
    <row r="11" spans="3:5" ht="16.5" thickTop="1" thickBot="1" x14ac:dyDescent="0.3">
      <c r="C11" s="361"/>
      <c r="D11" s="361"/>
      <c r="E11" s="361"/>
    </row>
    <row r="12" spans="3:5" ht="15.75" thickTop="1" x14ac:dyDescent="0.25">
      <c r="C12" s="125"/>
      <c r="D12" s="109"/>
      <c r="E12" s="109"/>
    </row>
    <row r="13" spans="3:5" x14ac:dyDescent="0.25">
      <c r="C13" s="126" t="s">
        <v>94</v>
      </c>
      <c r="D13" s="127" t="s">
        <v>156</v>
      </c>
      <c r="E13" s="110" t="s">
        <v>140</v>
      </c>
    </row>
    <row r="14" spans="3:5" ht="15.75" thickBot="1" x14ac:dyDescent="0.3">
      <c r="C14" s="128"/>
      <c r="D14" s="111"/>
      <c r="E14" s="111"/>
    </row>
    <row r="15" spans="3:5" ht="15.75" thickTop="1" x14ac:dyDescent="0.25">
      <c r="C15" s="114" t="s">
        <v>141</v>
      </c>
      <c r="D15" s="116">
        <v>2.7062157198845154</v>
      </c>
      <c r="E15" s="117">
        <v>18399388.940000001</v>
      </c>
    </row>
    <row r="16" spans="3:5" x14ac:dyDescent="0.25">
      <c r="C16" s="118" t="s">
        <v>55</v>
      </c>
      <c r="D16" s="116">
        <v>0.90910586872673171</v>
      </c>
      <c r="E16" s="117">
        <v>6180953.1100000003</v>
      </c>
    </row>
    <row r="17" spans="3:5" x14ac:dyDescent="0.25">
      <c r="C17" s="118" t="s">
        <v>56</v>
      </c>
      <c r="D17" s="116">
        <v>0.68076022757302002</v>
      </c>
      <c r="E17" s="117">
        <v>4628445.59</v>
      </c>
    </row>
    <row r="18" spans="3:5" x14ac:dyDescent="0.25">
      <c r="C18" s="118" t="s">
        <v>142</v>
      </c>
      <c r="D18" s="116">
        <v>2.6099900624019212</v>
      </c>
      <c r="E18" s="117">
        <v>17745156.800000001</v>
      </c>
    </row>
    <row r="19" spans="3:5" x14ac:dyDescent="0.25">
      <c r="C19" s="118" t="s">
        <v>58</v>
      </c>
      <c r="D19" s="116">
        <v>16.48534268081778</v>
      </c>
      <c r="E19" s="117">
        <v>112082798.73</v>
      </c>
    </row>
    <row r="20" spans="3:5" x14ac:dyDescent="0.25">
      <c r="C20" s="118" t="s">
        <v>143</v>
      </c>
      <c r="D20" s="116">
        <v>1.4451624189660728</v>
      </c>
      <c r="E20" s="117">
        <v>9825567.5800000001</v>
      </c>
    </row>
    <row r="21" spans="3:5" x14ac:dyDescent="0.25">
      <c r="C21" s="118" t="s">
        <v>144</v>
      </c>
      <c r="D21" s="116">
        <v>11.84694039808295</v>
      </c>
      <c r="E21" s="117">
        <v>80546595.959999993</v>
      </c>
    </row>
    <row r="22" spans="3:5" x14ac:dyDescent="0.25">
      <c r="C22" s="118" t="s">
        <v>61</v>
      </c>
      <c r="D22" s="116">
        <v>2.6452860031575391</v>
      </c>
      <c r="E22" s="117">
        <v>17985131.670000002</v>
      </c>
    </row>
    <row r="23" spans="3:5" x14ac:dyDescent="0.25">
      <c r="C23" s="118" t="s">
        <v>145</v>
      </c>
      <c r="D23" s="116">
        <v>1.2460056672380369</v>
      </c>
      <c r="E23" s="117">
        <v>8471513.4600000009</v>
      </c>
    </row>
    <row r="24" spans="3:5" x14ac:dyDescent="0.25">
      <c r="C24" s="118" t="s">
        <v>63</v>
      </c>
      <c r="D24" s="116">
        <v>0.44276122142082569</v>
      </c>
      <c r="E24" s="117">
        <v>3010305.45</v>
      </c>
    </row>
    <row r="25" spans="3:5" x14ac:dyDescent="0.25">
      <c r="C25" s="118" t="s">
        <v>146</v>
      </c>
      <c r="D25" s="116">
        <v>0.44575314858535092</v>
      </c>
      <c r="E25" s="117">
        <v>3030647.37</v>
      </c>
    </row>
    <row r="26" spans="3:5" x14ac:dyDescent="0.25">
      <c r="C26" s="118" t="s">
        <v>65</v>
      </c>
      <c r="D26" s="116">
        <v>4.5367647569987559</v>
      </c>
      <c r="E26" s="117">
        <v>30845175.68</v>
      </c>
    </row>
    <row r="27" spans="3:5" x14ac:dyDescent="0.25">
      <c r="C27" s="118" t="s">
        <v>147</v>
      </c>
      <c r="D27" s="116">
        <v>1.780363858822221</v>
      </c>
      <c r="E27" s="117">
        <v>12104580.890000001</v>
      </c>
    </row>
    <row r="28" spans="3:5" x14ac:dyDescent="0.25">
      <c r="C28" s="118" t="s">
        <v>67</v>
      </c>
      <c r="D28" s="116">
        <v>10.113804989531335</v>
      </c>
      <c r="E28" s="117">
        <v>68763118.299999997</v>
      </c>
    </row>
    <row r="29" spans="3:5" x14ac:dyDescent="0.25">
      <c r="C29" s="118" t="s">
        <v>68</v>
      </c>
      <c r="D29" s="116">
        <v>0.96901481030345815</v>
      </c>
      <c r="E29" s="117">
        <v>6588270.2000000002</v>
      </c>
    </row>
    <row r="30" spans="3:5" x14ac:dyDescent="0.25">
      <c r="C30" s="118" t="s">
        <v>69</v>
      </c>
      <c r="D30" s="116">
        <v>1.5344010465409232</v>
      </c>
      <c r="E30" s="117">
        <v>10432295.34</v>
      </c>
    </row>
    <row r="31" spans="3:5" x14ac:dyDescent="0.25">
      <c r="C31" s="118" t="s">
        <v>70</v>
      </c>
      <c r="D31" s="116">
        <v>0.83750201185102369</v>
      </c>
      <c r="E31" s="117">
        <v>5694123.0300000003</v>
      </c>
    </row>
    <row r="32" spans="3:5" x14ac:dyDescent="0.25">
      <c r="C32" s="118" t="s">
        <v>71</v>
      </c>
      <c r="D32" s="116">
        <v>0.87392432518622787</v>
      </c>
      <c r="E32" s="117">
        <v>5941756.0300000003</v>
      </c>
    </row>
    <row r="33" spans="3:5" x14ac:dyDescent="0.25">
      <c r="C33" s="118" t="s">
        <v>148</v>
      </c>
      <c r="D33" s="116">
        <v>1.2843199345155143</v>
      </c>
      <c r="E33" s="117">
        <v>8732009.7300000004</v>
      </c>
    </row>
    <row r="34" spans="3:5" x14ac:dyDescent="0.25">
      <c r="C34" s="118" t="s">
        <v>149</v>
      </c>
      <c r="D34" s="116">
        <v>1.2105601301241924</v>
      </c>
      <c r="E34" s="117">
        <v>8230521.5</v>
      </c>
    </row>
    <row r="35" spans="3:5" x14ac:dyDescent="0.25">
      <c r="C35" s="118" t="s">
        <v>150</v>
      </c>
      <c r="D35" s="116">
        <v>1.0871167352301976</v>
      </c>
      <c r="E35" s="117">
        <v>7391237.6900000004</v>
      </c>
    </row>
    <row r="36" spans="3:5" x14ac:dyDescent="0.25">
      <c r="C36" s="118" t="s">
        <v>75</v>
      </c>
      <c r="D36" s="116">
        <v>1.9044056391491209</v>
      </c>
      <c r="E36" s="117">
        <v>12947933.09</v>
      </c>
    </row>
    <row r="37" spans="3:5" x14ac:dyDescent="0.25">
      <c r="C37" s="118" t="s">
        <v>76</v>
      </c>
      <c r="D37" s="116">
        <v>5.9346723263368881</v>
      </c>
      <c r="E37" s="117">
        <v>40349460.530000001</v>
      </c>
    </row>
    <row r="38" spans="3:5" x14ac:dyDescent="0.25">
      <c r="C38" s="118" t="s">
        <v>77</v>
      </c>
      <c r="D38" s="116">
        <v>1.056167888648919</v>
      </c>
      <c r="E38" s="117">
        <v>7180818.4500000002</v>
      </c>
    </row>
    <row r="39" spans="3:5" x14ac:dyDescent="0.25">
      <c r="C39" s="118" t="s">
        <v>78</v>
      </c>
      <c r="D39" s="116">
        <v>0.50003902704992553</v>
      </c>
      <c r="E39" s="117">
        <v>3399733.61</v>
      </c>
    </row>
    <row r="40" spans="3:5" x14ac:dyDescent="0.25">
      <c r="C40" s="118" t="s">
        <v>79</v>
      </c>
      <c r="D40" s="116">
        <v>3.580694431574758</v>
      </c>
      <c r="E40" s="117">
        <v>24344914.210000001</v>
      </c>
    </row>
    <row r="41" spans="3:5" x14ac:dyDescent="0.25">
      <c r="C41" s="118" t="s">
        <v>80</v>
      </c>
      <c r="D41" s="116">
        <v>0.95475915734307382</v>
      </c>
      <c r="E41" s="117">
        <v>6491346.9199999999</v>
      </c>
    </row>
    <row r="42" spans="3:5" x14ac:dyDescent="0.25">
      <c r="C42" s="118" t="s">
        <v>151</v>
      </c>
      <c r="D42" s="116">
        <v>1.3415537412157239</v>
      </c>
      <c r="E42" s="117">
        <v>9121138.75</v>
      </c>
    </row>
    <row r="43" spans="3:5" x14ac:dyDescent="0.25">
      <c r="C43" s="118" t="s">
        <v>82</v>
      </c>
      <c r="D43" s="116">
        <v>0.23456708969876841</v>
      </c>
      <c r="E43" s="117">
        <v>1594806.76</v>
      </c>
    </row>
    <row r="44" spans="3:5" x14ac:dyDescent="0.25">
      <c r="C44" s="118" t="s">
        <v>83</v>
      </c>
      <c r="D44" s="116">
        <v>0.17513333655405494</v>
      </c>
      <c r="E44" s="117">
        <v>1190720.44</v>
      </c>
    </row>
    <row r="45" spans="3:5" x14ac:dyDescent="0.25">
      <c r="C45" s="118" t="s">
        <v>84</v>
      </c>
      <c r="D45" s="116">
        <v>1.037582741085751</v>
      </c>
      <c r="E45" s="117">
        <v>7054459.21</v>
      </c>
    </row>
    <row r="46" spans="3:5" x14ac:dyDescent="0.25">
      <c r="C46" s="118" t="s">
        <v>85</v>
      </c>
      <c r="D46" s="116">
        <v>4.6391326649544045</v>
      </c>
      <c r="E46" s="117">
        <v>31541168.59</v>
      </c>
    </row>
    <row r="47" spans="3:5" x14ac:dyDescent="0.25">
      <c r="C47" s="118" t="s">
        <v>152</v>
      </c>
      <c r="D47" s="116">
        <v>0.78333933038734105</v>
      </c>
      <c r="E47" s="117">
        <v>5325874.4000000004</v>
      </c>
    </row>
    <row r="48" spans="3:5" x14ac:dyDescent="0.25">
      <c r="C48" s="118" t="s">
        <v>87</v>
      </c>
      <c r="D48" s="116">
        <v>5.648309697548723</v>
      </c>
      <c r="E48" s="117">
        <v>38402499.189999998</v>
      </c>
    </row>
    <row r="49" spans="3:5" x14ac:dyDescent="0.25">
      <c r="C49" s="118" t="s">
        <v>88</v>
      </c>
      <c r="D49" s="116">
        <v>1.3259165218881912</v>
      </c>
      <c r="E49" s="117">
        <v>9014822.2899999991</v>
      </c>
    </row>
    <row r="50" spans="3:5" x14ac:dyDescent="0.25">
      <c r="C50" s="118" t="s">
        <v>89</v>
      </c>
      <c r="D50" s="116">
        <v>0.98660558207371019</v>
      </c>
      <c r="E50" s="117">
        <v>6707868.7400000002</v>
      </c>
    </row>
    <row r="51" spans="3:5" x14ac:dyDescent="0.25">
      <c r="C51" s="118" t="s">
        <v>90</v>
      </c>
      <c r="D51" s="116">
        <v>0.85546237462395225</v>
      </c>
      <c r="E51" s="117">
        <v>5816234.4000000004</v>
      </c>
    </row>
    <row r="52" spans="3:5" x14ac:dyDescent="0.25">
      <c r="C52" s="118" t="s">
        <v>91</v>
      </c>
      <c r="D52" s="116">
        <v>1.4408329243632894</v>
      </c>
      <c r="E52" s="117">
        <v>9796131.6199999992</v>
      </c>
    </row>
    <row r="53" spans="3:5" ht="15.75" thickBot="1" x14ac:dyDescent="0.3">
      <c r="C53" s="119" t="s">
        <v>92</v>
      </c>
      <c r="D53" s="116">
        <v>1.9097295095448199</v>
      </c>
      <c r="E53" s="117">
        <v>12984129.75</v>
      </c>
    </row>
    <row r="54" spans="3:5" ht="16.5" thickTop="1" thickBot="1" x14ac:dyDescent="0.3">
      <c r="C54" s="121" t="s">
        <v>51</v>
      </c>
      <c r="D54" s="129">
        <v>100</v>
      </c>
      <c r="E54" s="130">
        <v>679893654</v>
      </c>
    </row>
    <row r="55" spans="3:5" ht="15.75" thickTop="1" x14ac:dyDescent="0.25"/>
  </sheetData>
  <mergeCells count="8">
    <mergeCell ref="C10:E10"/>
    <mergeCell ref="C11:E11"/>
    <mergeCell ref="C4:E4"/>
    <mergeCell ref="C5:E5"/>
    <mergeCell ref="C6:E6"/>
    <mergeCell ref="C7:E7"/>
    <mergeCell ref="C8:E8"/>
    <mergeCell ref="C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1" sqref="B11"/>
    </sheetView>
  </sheetViews>
  <sheetFormatPr baseColWidth="10" defaultRowHeight="15" x14ac:dyDescent="0.25"/>
  <cols>
    <col min="1" max="1" width="67.140625" bestFit="1" customWidth="1"/>
    <col min="2" max="2" width="15.5703125" bestFit="1" customWidth="1"/>
  </cols>
  <sheetData>
    <row r="1" spans="1:2" x14ac:dyDescent="0.25">
      <c r="A1" s="137" t="s">
        <v>126</v>
      </c>
      <c r="B1" s="137" t="s">
        <v>166</v>
      </c>
    </row>
    <row r="2" spans="1:2" x14ac:dyDescent="0.25">
      <c r="A2" s="131" t="s">
        <v>157</v>
      </c>
      <c r="B2" s="132">
        <v>14165956</v>
      </c>
    </row>
    <row r="3" spans="1:2" x14ac:dyDescent="0.25">
      <c r="A3" s="131" t="s">
        <v>158</v>
      </c>
      <c r="B3" s="132">
        <v>6969829</v>
      </c>
    </row>
    <row r="4" spans="1:2" x14ac:dyDescent="0.25">
      <c r="A4" s="131" t="s">
        <v>159</v>
      </c>
      <c r="B4" s="132">
        <v>269653</v>
      </c>
    </row>
    <row r="5" spans="1:2" x14ac:dyDescent="0.25">
      <c r="A5" s="131" t="s">
        <v>160</v>
      </c>
      <c r="B5" s="132">
        <v>62087</v>
      </c>
    </row>
    <row r="6" spans="1:2" x14ac:dyDescent="0.25">
      <c r="A6" s="131" t="s">
        <v>161</v>
      </c>
      <c r="B6" s="132">
        <v>38872</v>
      </c>
    </row>
    <row r="7" spans="1:2" x14ac:dyDescent="0.25">
      <c r="A7" s="131" t="s">
        <v>162</v>
      </c>
      <c r="B7" s="132">
        <v>17077</v>
      </c>
    </row>
    <row r="8" spans="1:2" x14ac:dyDescent="0.25">
      <c r="A8" s="131" t="s">
        <v>163</v>
      </c>
      <c r="B8" s="132">
        <v>734844</v>
      </c>
    </row>
    <row r="9" spans="1:2" x14ac:dyDescent="0.25">
      <c r="A9" s="131" t="s">
        <v>164</v>
      </c>
      <c r="B9" s="132">
        <v>657953</v>
      </c>
    </row>
    <row r="10" spans="1:2" x14ac:dyDescent="0.25">
      <c r="A10" s="131" t="s">
        <v>165</v>
      </c>
      <c r="B10" s="132">
        <v>121209</v>
      </c>
    </row>
    <row r="11" spans="1:2" ht="3" customHeight="1" x14ac:dyDescent="0.25">
      <c r="A11" s="133"/>
      <c r="B11" s="134"/>
    </row>
    <row r="12" spans="1:2" ht="15.75" thickBot="1" x14ac:dyDescent="0.3">
      <c r="A12" s="135" t="s">
        <v>11</v>
      </c>
      <c r="B12" s="136">
        <f>SUM(B2:B10)</f>
        <v>23037480</v>
      </c>
    </row>
    <row r="13" spans="1:2" ht="15.75" thickTop="1" x14ac:dyDescent="0.25"/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C13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264" t="s">
        <v>231</v>
      </c>
      <c r="B1" s="265" t="s">
        <v>232</v>
      </c>
      <c r="C1" s="265" t="s">
        <v>233</v>
      </c>
    </row>
    <row r="2" spans="1:3" ht="15.75" thickBot="1" x14ac:dyDescent="0.3">
      <c r="A2" s="266" t="s">
        <v>234</v>
      </c>
      <c r="B2" s="362" t="s">
        <v>235</v>
      </c>
      <c r="C2" s="267" t="s">
        <v>278</v>
      </c>
    </row>
    <row r="3" spans="1:3" ht="15.75" thickBot="1" x14ac:dyDescent="0.3">
      <c r="A3" s="266" t="s">
        <v>236</v>
      </c>
      <c r="B3" s="363"/>
      <c r="C3" s="267" t="s">
        <v>283</v>
      </c>
    </row>
    <row r="4" spans="1:3" ht="15.75" thickBot="1" x14ac:dyDescent="0.3">
      <c r="A4" s="266" t="s">
        <v>237</v>
      </c>
      <c r="B4" s="363"/>
      <c r="C4" s="267" t="s">
        <v>284</v>
      </c>
    </row>
    <row r="5" spans="1:3" ht="15.75" thickBot="1" x14ac:dyDescent="0.3">
      <c r="A5" s="266" t="s">
        <v>238</v>
      </c>
      <c r="B5" s="363"/>
      <c r="C5" s="267" t="s">
        <v>279</v>
      </c>
    </row>
    <row r="6" spans="1:3" ht="15.75" thickBot="1" x14ac:dyDescent="0.3">
      <c r="A6" s="266" t="s">
        <v>239</v>
      </c>
      <c r="B6" s="363"/>
      <c r="C6" s="267" t="s">
        <v>280</v>
      </c>
    </row>
    <row r="7" spans="1:3" ht="15.75" thickBot="1" x14ac:dyDescent="0.3">
      <c r="A7" s="266" t="s">
        <v>240</v>
      </c>
      <c r="B7" s="363"/>
      <c r="C7" s="267" t="s">
        <v>285</v>
      </c>
    </row>
    <row r="8" spans="1:3" ht="15.75" thickBot="1" x14ac:dyDescent="0.3">
      <c r="A8" s="266" t="s">
        <v>241</v>
      </c>
      <c r="B8" s="363"/>
      <c r="C8" s="267" t="s">
        <v>281</v>
      </c>
    </row>
    <row r="9" spans="1:3" ht="15.75" thickBot="1" x14ac:dyDescent="0.3">
      <c r="A9" s="266" t="s">
        <v>242</v>
      </c>
      <c r="B9" s="363"/>
      <c r="C9" s="267" t="s">
        <v>286</v>
      </c>
    </row>
    <row r="10" spans="1:3" ht="15.75" thickBot="1" x14ac:dyDescent="0.3">
      <c r="A10" s="266" t="s">
        <v>243</v>
      </c>
      <c r="B10" s="363"/>
      <c r="C10" s="267" t="s">
        <v>287</v>
      </c>
    </row>
    <row r="11" spans="1:3" ht="15.75" thickBot="1" x14ac:dyDescent="0.3">
      <c r="A11" s="266" t="s">
        <v>244</v>
      </c>
      <c r="B11" s="363"/>
      <c r="C11" s="267" t="s">
        <v>282</v>
      </c>
    </row>
    <row r="12" spans="1:3" ht="15.75" thickBot="1" x14ac:dyDescent="0.3">
      <c r="A12" s="266" t="s">
        <v>245</v>
      </c>
      <c r="B12" s="363"/>
      <c r="C12" s="267" t="s">
        <v>288</v>
      </c>
    </row>
    <row r="13" spans="1:3" ht="15.75" thickBot="1" x14ac:dyDescent="0.3">
      <c r="A13" s="266" t="s">
        <v>246</v>
      </c>
      <c r="B13" s="364"/>
      <c r="C13" s="267" t="s">
        <v>289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12</vt:i4>
      </vt:variant>
    </vt:vector>
  </HeadingPairs>
  <TitlesOfParts>
    <vt:vector size="32" baseType="lpstr">
      <vt:lpstr>GENERAL</vt:lpstr>
      <vt:lpstr>CALCULO COE DE EFECTIVO</vt:lpstr>
      <vt:lpstr>FONDO GENERAL PUBLICAR</vt:lpstr>
      <vt:lpstr>FFM PARA PUBLICAR</vt:lpstr>
      <vt:lpstr>BASE 2013 FFM</vt:lpstr>
      <vt:lpstr>IEPS PP</vt:lpstr>
      <vt:lpstr>ISAN PP</vt:lpstr>
      <vt:lpstr>FONDO ISAN PP</vt:lpstr>
      <vt:lpstr>TENENCIA PP</vt:lpstr>
      <vt:lpstr>FONDO FISCALIZACION PP</vt:lpstr>
      <vt:lpstr>IEPS GASOLINA Y DIESEL pp</vt:lpstr>
      <vt:lpstr>ISR PARTICIPABLE PP</vt:lpstr>
      <vt:lpstr>ENAJ BI ART 126 LISR PP</vt:lpstr>
      <vt:lpstr>VENTA FINAL BA</vt:lpstr>
      <vt:lpstr> RESUMEN 2</vt:lpstr>
      <vt:lpstr>FONDO ESTATAL PP</vt:lpstr>
      <vt:lpstr>FORTAMUN</vt:lpstr>
      <vt:lpstr>FAISM</vt:lpstr>
      <vt:lpstr>Hoja2</vt:lpstr>
      <vt:lpstr>CALENDARIO</vt:lpstr>
      <vt:lpstr>'CALCULO COE DE EFECTIVO'!Área_de_impresión</vt:lpstr>
      <vt:lpstr>CALENDARIO!Área_de_impresión</vt:lpstr>
      <vt:lpstr>FAISM!Área_de_impresión</vt:lpstr>
      <vt:lpstr>'FONDO FISCALIZACION PP'!Área_de_impresión</vt:lpstr>
      <vt:lpstr>'FONDO GENERAL PUBLICAR'!Área_de_impresión</vt:lpstr>
      <vt:lpstr>'FONDO ISAN PP'!Área_de_impresión</vt:lpstr>
      <vt:lpstr>FORTAMUN!Área_de_impresión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Irving Jesús Ibarra Fragoso</cp:lastModifiedBy>
  <cp:lastPrinted>2023-01-11T21:55:36Z</cp:lastPrinted>
  <dcterms:created xsi:type="dcterms:W3CDTF">2012-01-06T15:59:40Z</dcterms:created>
  <dcterms:modified xsi:type="dcterms:W3CDTF">2023-01-30T19:16:04Z</dcterms:modified>
</cp:coreProperties>
</file>