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PC\Documents\CIERRE CUENTA PUBLICA DIC-2020\"/>
    </mc:Choice>
  </mc:AlternateContent>
  <xr:revisionPtr revIDLastSave="0" documentId="13_ncr:1_{58AF86FD-D759-4B64-BE64-0D356618F7F4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ALTAS_DICIEMBRE_20" sheetId="10" r:id="rId1"/>
  </sheets>
  <definedNames>
    <definedName name="_xlnm.Print_Area" localSheetId="0">ALTAS_DICIEMBRE_20!$A$2:$E$55</definedName>
  </definedNames>
  <calcPr calcId="191029"/>
</workbook>
</file>

<file path=xl/calcChain.xml><?xml version="1.0" encoding="utf-8"?>
<calcChain xmlns="http://schemas.openxmlformats.org/spreadsheetml/2006/main">
  <c r="B51" i="10" l="1"/>
  <c r="B42" i="10"/>
  <c r="B36" i="10"/>
  <c r="B35" i="10"/>
  <c r="B32" i="10"/>
  <c r="B30" i="10"/>
  <c r="D52" i="10" l="1"/>
  <c r="C52" i="10"/>
  <c r="E51" i="10"/>
  <c r="B52" i="10"/>
  <c r="E50" i="10"/>
  <c r="D48" i="10"/>
  <c r="C48" i="10"/>
  <c r="E48" i="10" s="1"/>
  <c r="E47" i="10"/>
  <c r="E46" i="10"/>
  <c r="E45" i="10"/>
  <c r="E44" i="10"/>
  <c r="E43" i="10"/>
  <c r="E42" i="10"/>
  <c r="E41" i="10"/>
  <c r="B41" i="10"/>
  <c r="E40" i="10"/>
  <c r="E39" i="10"/>
  <c r="E38" i="10"/>
  <c r="E37" i="10"/>
  <c r="E36" i="10"/>
  <c r="E35" i="10"/>
  <c r="E34" i="10"/>
  <c r="E33" i="10"/>
  <c r="E32" i="10"/>
  <c r="E31" i="10"/>
  <c r="B31" i="10"/>
  <c r="E30" i="10"/>
  <c r="D27" i="10"/>
  <c r="D54" i="10" s="1"/>
  <c r="C27" i="10"/>
  <c r="C54" i="10" s="1"/>
  <c r="B27" i="10"/>
  <c r="B54" i="10" s="1"/>
  <c r="E26" i="10"/>
  <c r="E25" i="10"/>
  <c r="E24" i="10"/>
  <c r="E23" i="10"/>
  <c r="E22" i="10"/>
  <c r="E21" i="10"/>
  <c r="E20" i="10"/>
  <c r="E19" i="10"/>
  <c r="E18" i="10"/>
  <c r="E17" i="10"/>
  <c r="E16" i="10"/>
  <c r="E15" i="10"/>
  <c r="E14" i="10"/>
  <c r="E13" i="10"/>
  <c r="D11" i="10"/>
  <c r="C11" i="10"/>
  <c r="E10" i="10"/>
  <c r="E9" i="10"/>
  <c r="E6" i="10"/>
  <c r="B48" i="10" l="1"/>
  <c r="B53" i="10" s="1"/>
  <c r="D53" i="10"/>
  <c r="E52" i="10"/>
  <c r="C53" i="10"/>
  <c r="E11" i="10"/>
  <c r="E27" i="10"/>
  <c r="E54" i="10" s="1"/>
  <c r="E53" i="10" l="1"/>
</calcChain>
</file>

<file path=xl/sharedStrings.xml><?xml version="1.0" encoding="utf-8"?>
<sst xmlns="http://schemas.openxmlformats.org/spreadsheetml/2006/main" count="66" uniqueCount="42">
  <si>
    <t>ÁREA DE CONTROL PATRIMONIAL</t>
  </si>
  <si>
    <t>BIENES INMUEBLES-COMODATO</t>
  </si>
  <si>
    <t xml:space="preserve">Categoria </t>
  </si>
  <si>
    <t>Cantidad</t>
  </si>
  <si>
    <t xml:space="preserve">Costo </t>
  </si>
  <si>
    <t xml:space="preserve">Valor en Libros </t>
  </si>
  <si>
    <t xml:space="preserve">Depreciación </t>
  </si>
  <si>
    <t>BIENES INMUEBLES-PROPIO</t>
  </si>
  <si>
    <t>Terrenos</t>
  </si>
  <si>
    <t>Total</t>
  </si>
  <si>
    <t>BIENES MUEBLES-COMODATO</t>
  </si>
  <si>
    <t>Equipos Audiovisuales</t>
  </si>
  <si>
    <t xml:space="preserve">Camaras Fotograficas y de Video </t>
  </si>
  <si>
    <t>Equipo de Servicio</t>
  </si>
  <si>
    <t>Software</t>
  </si>
  <si>
    <t>Licencias Informaticas e Intelectuales</t>
  </si>
  <si>
    <t>BIENES MUEBLES-PROPIO</t>
  </si>
  <si>
    <t>Equipo Médico y de Laboratorio</t>
  </si>
  <si>
    <t>Maquinaria y Equipo de Construcción</t>
  </si>
  <si>
    <t>Eq. y Aparatos de Com. y Telecom.</t>
  </si>
  <si>
    <t>Maquinaria y Equipo Electrico</t>
  </si>
  <si>
    <t>Otros Equipos de Transporte</t>
  </si>
  <si>
    <t>NOTA: EL VALOR EN LIBROS VARIA DE ACUERDO A LA FECHA DE CONSULTA.</t>
  </si>
  <si>
    <t>Edificios y Locales</t>
  </si>
  <si>
    <t>Edificos y Locales</t>
  </si>
  <si>
    <t>Muebles de Oficina y Estantería</t>
  </si>
  <si>
    <t>Muebles excepto de Oficina y Estantería</t>
  </si>
  <si>
    <t>Eq. de Computo y de Tec. de la Inform.</t>
  </si>
  <si>
    <t xml:space="preserve">Otros Mobiliarios y Equipo de Administracion </t>
  </si>
  <si>
    <t xml:space="preserve">Otros Equipos Educacionales </t>
  </si>
  <si>
    <t>Equipos y Aparatos de Comunicación</t>
  </si>
  <si>
    <t>Herramientas y Maquinas-Herramientas</t>
  </si>
  <si>
    <t>Automóviles y Equipo Terrestre</t>
  </si>
  <si>
    <t>Otros Equipos Recreativos</t>
  </si>
  <si>
    <t xml:space="preserve">Equipo deDefensa y  Seguridad </t>
  </si>
  <si>
    <t>Bienes Artisticos, Culturales y Cientificos</t>
  </si>
  <si>
    <t>Sub Total</t>
  </si>
  <si>
    <t>TOTAL PROPIOS</t>
  </si>
  <si>
    <t>TOTAL COMODATOS</t>
  </si>
  <si>
    <t>ACTIVOS INTANGIBLES</t>
  </si>
  <si>
    <t xml:space="preserve">Equipo de Defensa y  Seguridad </t>
  </si>
  <si>
    <t>CIERRE AL 31 DE DICIEMBRE DEL AÑO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</si>
</sst>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Century Gothic"/>
      <family val="2"/>
    </font>
    <font>
      <b/>
      <sz val="9"/>
      <color rgb="FF000000"/>
      <name val="Century Gothic"/>
      <family val="2"/>
    </font>
    <font>
      <sz val="9"/>
      <color theme="1"/>
      <name val="Century Gothic"/>
      <family val="2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  <font>
      <sz val="9"/>
      <name val="Century Gothic"/>
      <family val="2"/>
    </font>
    <font>
      <b/>
      <sz val="9"/>
      <color theme="1"/>
      <name val="Century Gothic"/>
      <family val="2"/>
    </font>
    <font>
      <b/>
      <sz val="9"/>
      <name val="Century Gothic"/>
      <family val="2"/>
    </font>
    <font>
      <b/>
      <sz val="11"/>
      <color theme="1"/>
      <name val="Century Gothic"/>
      <family val="2"/>
    </font>
    <font>
      <b/>
      <sz val="11"/>
      <name val="Century Gothic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8" applyNumberFormat="0" applyFill="0" applyAlignment="0" applyProtection="0"/>
    <xf numFmtId="0" fontId="14" fillId="0" borderId="19" applyNumberFormat="0" applyFill="0" applyAlignment="0" applyProtection="0"/>
    <xf numFmtId="0" fontId="15" fillId="0" borderId="20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6" borderId="0" applyNumberFormat="0" applyBorder="0" applyAlignment="0" applyProtection="0"/>
    <xf numFmtId="0" fontId="19" fillId="7" borderId="21" applyNumberFormat="0" applyAlignment="0" applyProtection="0"/>
    <xf numFmtId="0" fontId="20" fillId="8" borderId="22" applyNumberFormat="0" applyAlignment="0" applyProtection="0"/>
    <xf numFmtId="0" fontId="21" fillId="8" borderId="21" applyNumberFormat="0" applyAlignment="0" applyProtection="0"/>
    <xf numFmtId="0" fontId="22" fillId="0" borderId="23" applyNumberFormat="0" applyFill="0" applyAlignment="0" applyProtection="0"/>
    <xf numFmtId="0" fontId="23" fillId="9" borderId="24" applyNumberFormat="0" applyAlignment="0" applyProtection="0"/>
    <xf numFmtId="0" fontId="24" fillId="0" borderId="0" applyNumberFormat="0" applyFill="0" applyBorder="0" applyAlignment="0" applyProtection="0"/>
    <xf numFmtId="0" fontId="1" fillId="10" borderId="25" applyNumberFormat="0" applyFont="0" applyAlignment="0" applyProtection="0"/>
    <xf numFmtId="0" fontId="25" fillId="0" borderId="0" applyNumberFormat="0" applyFill="0" applyBorder="0" applyAlignment="0" applyProtection="0"/>
    <xf numFmtId="0" fontId="26" fillId="0" borderId="26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2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6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0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7" fillId="34" borderId="0" applyNumberFormat="0" applyBorder="0" applyAlignment="0" applyProtection="0"/>
  </cellStyleXfs>
  <cellXfs count="73">
    <xf numFmtId="0" fontId="0" fillId="0" borderId="0" xfId="0"/>
    <xf numFmtId="44" fontId="2" fillId="3" borderId="8" xfId="0" applyNumberFormat="1" applyFont="1" applyFill="1" applyBorder="1" applyAlignment="1">
      <alignment vertical="top" wrapText="1"/>
    </xf>
    <xf numFmtId="44" fontId="2" fillId="3" borderId="7" xfId="0" applyNumberFormat="1" applyFont="1" applyFill="1" applyBorder="1" applyAlignment="1">
      <alignment vertical="top" wrapText="1"/>
    </xf>
    <xf numFmtId="44" fontId="2" fillId="2" borderId="7" xfId="2" applyFont="1" applyFill="1" applyBorder="1" applyAlignment="1">
      <alignment horizontal="center" wrapText="1"/>
    </xf>
    <xf numFmtId="3" fontId="3" fillId="3" borderId="8" xfId="0" applyNumberFormat="1" applyFont="1" applyFill="1" applyBorder="1" applyAlignment="1">
      <alignment horizontal="center" vertical="center" wrapText="1"/>
    </xf>
    <xf numFmtId="44" fontId="3" fillId="3" borderId="7" xfId="2" applyFont="1" applyFill="1" applyBorder="1" applyAlignment="1">
      <alignment horizontal="center" vertical="center" wrapText="1"/>
    </xf>
    <xf numFmtId="3" fontId="2" fillId="2" borderId="7" xfId="0" applyNumberFormat="1" applyFont="1" applyFill="1" applyBorder="1" applyAlignment="1">
      <alignment horizontal="center" vertical="center" wrapText="1"/>
    </xf>
    <xf numFmtId="44" fontId="2" fillId="2" borderId="7" xfId="0" applyNumberFormat="1" applyFont="1" applyFill="1" applyBorder="1" applyAlignment="1">
      <alignment vertical="center" wrapText="1"/>
    </xf>
    <xf numFmtId="44" fontId="5" fillId="3" borderId="7" xfId="0" applyNumberFormat="1" applyFont="1" applyFill="1" applyBorder="1" applyAlignment="1">
      <alignment vertical="center" wrapText="1"/>
    </xf>
    <xf numFmtId="3" fontId="2" fillId="0" borderId="7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4" fontId="6" fillId="3" borderId="8" xfId="0" applyNumberFormat="1" applyFont="1" applyFill="1" applyBorder="1" applyAlignment="1">
      <alignment vertical="top" wrapText="1"/>
    </xf>
    <xf numFmtId="44" fontId="7" fillId="0" borderId="7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wrapText="1"/>
    </xf>
    <xf numFmtId="0" fontId="2" fillId="2" borderId="17" xfId="0" applyFont="1" applyFill="1" applyBorder="1" applyAlignment="1">
      <alignment horizontal="center" vertical="center" wrapText="1"/>
    </xf>
    <xf numFmtId="44" fontId="3" fillId="3" borderId="10" xfId="2" applyFont="1" applyFill="1" applyBorder="1" applyAlignment="1">
      <alignment horizontal="center" vertical="center" wrapText="1"/>
    </xf>
    <xf numFmtId="44" fontId="2" fillId="2" borderId="12" xfId="1" applyNumberFormat="1" applyFont="1" applyFill="1" applyBorder="1" applyAlignment="1">
      <alignment horizontal="center" vertical="center" wrapText="1"/>
    </xf>
    <xf numFmtId="44" fontId="2" fillId="2" borderId="8" xfId="1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3" fontId="9" fillId="2" borderId="7" xfId="0" applyNumberFormat="1" applyFont="1" applyFill="1" applyBorder="1" applyAlignment="1">
      <alignment horizontal="center" vertical="center" wrapText="1"/>
    </xf>
    <xf numFmtId="44" fontId="9" fillId="2" borderId="7" xfId="2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  <xf numFmtId="0" fontId="4" fillId="0" borderId="7" xfId="0" applyFont="1" applyBorder="1" applyAlignment="1">
      <alignment vertical="center"/>
    </xf>
    <xf numFmtId="0" fontId="7" fillId="0" borderId="11" xfId="0" applyFont="1" applyFill="1" applyBorder="1" applyAlignment="1">
      <alignment vertical="center" wrapText="1"/>
    </xf>
    <xf numFmtId="44" fontId="7" fillId="2" borderId="7" xfId="0" applyNumberFormat="1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8" fillId="0" borderId="7" xfId="0" applyNumberFormat="1" applyFont="1" applyFill="1" applyBorder="1" applyAlignment="1">
      <alignment horizontal="center" wrapText="1"/>
    </xf>
    <xf numFmtId="44" fontId="3" fillId="0" borderId="7" xfId="0" applyNumberFormat="1" applyFont="1" applyFill="1" applyBorder="1" applyAlignment="1">
      <alignment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wrapText="1"/>
    </xf>
    <xf numFmtId="44" fontId="9" fillId="0" borderId="7" xfId="0" applyNumberFormat="1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3" fontId="7" fillId="0" borderId="7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44" fontId="7" fillId="0" borderId="7" xfId="0" applyNumberFormat="1" applyFont="1" applyFill="1" applyBorder="1" applyAlignment="1">
      <alignment horizontal="center" wrapText="1"/>
    </xf>
    <xf numFmtId="0" fontId="9" fillId="0" borderId="7" xfId="0" applyFont="1" applyFill="1" applyBorder="1" applyAlignment="1">
      <alignment horizontal="center" vertical="center" wrapText="1"/>
    </xf>
    <xf numFmtId="3" fontId="9" fillId="0" borderId="7" xfId="1" applyNumberFormat="1" applyFont="1" applyFill="1" applyBorder="1" applyAlignment="1">
      <alignment horizontal="center" vertical="center" wrapText="1"/>
    </xf>
    <xf numFmtId="44" fontId="2" fillId="0" borderId="8" xfId="0" applyNumberFormat="1" applyFont="1" applyFill="1" applyBorder="1" applyAlignment="1">
      <alignment vertical="top" wrapText="1"/>
    </xf>
    <xf numFmtId="44" fontId="3" fillId="3" borderId="10" xfId="0" applyNumberFormat="1" applyFont="1" applyFill="1" applyBorder="1" applyAlignment="1">
      <alignment vertical="center" wrapText="1"/>
    </xf>
    <xf numFmtId="44" fontId="2" fillId="3" borderId="8" xfId="0" applyNumberFormat="1" applyFont="1" applyFill="1" applyBorder="1" applyAlignment="1">
      <alignment vertical="center" wrapText="1"/>
    </xf>
    <xf numFmtId="0" fontId="4" fillId="0" borderId="0" xfId="0" applyFont="1"/>
    <xf numFmtId="44" fontId="2" fillId="0" borderId="8" xfId="0" applyNumberFormat="1" applyFont="1" applyFill="1" applyBorder="1" applyAlignment="1">
      <alignment vertical="center" wrapText="1"/>
    </xf>
    <xf numFmtId="0" fontId="0" fillId="0" borderId="0" xfId="0" applyFill="1"/>
    <xf numFmtId="0" fontId="2" fillId="0" borderId="16" xfId="0" applyFont="1" applyFill="1" applyBorder="1" applyAlignment="1">
      <alignment horizontal="center" vertical="center" wrapText="1"/>
    </xf>
    <xf numFmtId="44" fontId="4" fillId="0" borderId="0" xfId="1" applyNumberFormat="1" applyFont="1" applyAlignment="1">
      <alignment vertical="center"/>
    </xf>
    <xf numFmtId="44" fontId="2" fillId="0" borderId="0" xfId="0" applyNumberFormat="1" applyFont="1"/>
    <xf numFmtId="0" fontId="4" fillId="0" borderId="27" xfId="0" applyNumberFormat="1" applyFont="1" applyFill="1" applyBorder="1" applyAlignment="1">
      <alignment horizontal="center" wrapText="1"/>
    </xf>
    <xf numFmtId="44" fontId="7" fillId="0" borderId="27" xfId="0" applyNumberFormat="1" applyFont="1" applyFill="1" applyBorder="1" applyAlignment="1">
      <alignment horizontal="center" vertical="center" wrapText="1"/>
    </xf>
    <xf numFmtId="44" fontId="2" fillId="0" borderId="9" xfId="0" applyNumberFormat="1" applyFont="1" applyBorder="1" applyAlignment="1">
      <alignment vertical="center"/>
    </xf>
    <xf numFmtId="0" fontId="28" fillId="0" borderId="0" xfId="0" applyFont="1" applyFill="1" applyBorder="1" applyAlignment="1">
      <alignment horizontal="center" vertical="top" wrapText="1"/>
    </xf>
    <xf numFmtId="0" fontId="4" fillId="0" borderId="0" xfId="0" applyFont="1" applyBorder="1"/>
    <xf numFmtId="0" fontId="28" fillId="3" borderId="0" xfId="0" applyFont="1" applyFill="1" applyBorder="1" applyAlignment="1">
      <alignment horizontal="center" vertical="top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</cellXfs>
  <cellStyles count="44">
    <cellStyle name="20% - Énfasis1" xfId="21" builtinId="30" customBuiltin="1"/>
    <cellStyle name="20% - Énfasis2" xfId="25" builtinId="34" customBuiltin="1"/>
    <cellStyle name="20% - Énfasis3" xfId="29" builtinId="38" customBuiltin="1"/>
    <cellStyle name="20% - Énfasis4" xfId="33" builtinId="42" customBuiltin="1"/>
    <cellStyle name="20% - Énfasis5" xfId="37" builtinId="46" customBuiltin="1"/>
    <cellStyle name="20% - Énfasis6" xfId="41" builtinId="50" customBuiltin="1"/>
    <cellStyle name="40% - Énfasis1" xfId="22" builtinId="31" customBuiltin="1"/>
    <cellStyle name="40% - Énfasis2" xfId="26" builtinId="35" customBuiltin="1"/>
    <cellStyle name="40% - Énfasis3" xfId="30" builtinId="39" customBuiltin="1"/>
    <cellStyle name="40% - Énfasis4" xfId="34" builtinId="43" customBuiltin="1"/>
    <cellStyle name="40% - Énfasis5" xfId="38" builtinId="47" customBuiltin="1"/>
    <cellStyle name="40% - Énfasis6" xfId="42" builtinId="51" customBuiltin="1"/>
    <cellStyle name="60% - Énfasis1" xfId="23" builtinId="32" customBuiltin="1"/>
    <cellStyle name="60% - Énfasis2" xfId="27" builtinId="36" customBuiltin="1"/>
    <cellStyle name="60% - Énfasis3" xfId="31" builtinId="40" customBuiltin="1"/>
    <cellStyle name="60% - Énfasis4" xfId="35" builtinId="44" customBuiltin="1"/>
    <cellStyle name="60% - Énfasis5" xfId="39" builtinId="48" customBuiltin="1"/>
    <cellStyle name="60% - Énfasis6" xfId="43" builtinId="52" customBuiltin="1"/>
    <cellStyle name="Bueno" xfId="8" builtinId="26" customBuiltin="1"/>
    <cellStyle name="Cálculo" xfId="13" builtinId="22" customBuiltin="1"/>
    <cellStyle name="Celda de comprobación" xfId="15" builtinId="23" customBuiltin="1"/>
    <cellStyle name="Celda vinculada" xfId="14" builtinId="24" customBuiltin="1"/>
    <cellStyle name="Encabezado 1" xfId="4" builtinId="16" customBuiltin="1"/>
    <cellStyle name="Encabezado 4" xfId="7" builtinId="19" customBuiltin="1"/>
    <cellStyle name="Énfasis1" xfId="20" builtinId="29" customBuiltin="1"/>
    <cellStyle name="Énfasis2" xfId="24" builtinId="33" customBuiltin="1"/>
    <cellStyle name="Énfasis3" xfId="28" builtinId="37" customBuiltin="1"/>
    <cellStyle name="Énfasis4" xfId="32" builtinId="41" customBuiltin="1"/>
    <cellStyle name="Énfasis5" xfId="36" builtinId="45" customBuiltin="1"/>
    <cellStyle name="Énfasis6" xfId="40" builtinId="49" customBuiltin="1"/>
    <cellStyle name="Entrada" xfId="11" builtinId="20" customBuiltin="1"/>
    <cellStyle name="Incorrecto" xfId="9" builtinId="27" customBuiltin="1"/>
    <cellStyle name="Millares" xfId="1" builtinId="3"/>
    <cellStyle name="Moneda" xfId="2" builtinId="4"/>
    <cellStyle name="Neutral" xfId="10" builtinId="28" customBuiltin="1"/>
    <cellStyle name="Normal" xfId="0" builtinId="0"/>
    <cellStyle name="Notas" xfId="17" builtinId="10" customBuiltin="1"/>
    <cellStyle name="Salida" xfId="12" builtinId="21" customBuiltin="1"/>
    <cellStyle name="Texto de advertencia" xfId="16" builtinId="11" customBuiltin="1"/>
    <cellStyle name="Texto explicativo" xfId="18" builtinId="53" customBuiltin="1"/>
    <cellStyle name="Título" xfId="3" builtinId="15" customBuiltin="1"/>
    <cellStyle name="Título 2" xfId="5" builtinId="17" customBuiltin="1"/>
    <cellStyle name="Título 3" xfId="6" builtinId="18" customBuiltin="1"/>
    <cellStyle name="Total" xfId="19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82"/>
  <sheetViews>
    <sheetView tabSelected="1" zoomScale="130" zoomScaleNormal="130" workbookViewId="0">
      <selection activeCell="C30" sqref="C30"/>
    </sheetView>
  </sheetViews>
  <sheetFormatPr baseColWidth="10" defaultRowHeight="15.75" x14ac:dyDescent="0.3"/>
  <cols>
    <col min="1" max="1" width="39.140625" customWidth="1"/>
    <col min="2" max="2" width="14.7109375" customWidth="1"/>
    <col min="3" max="3" width="15.7109375" customWidth="1"/>
    <col min="4" max="4" width="17.7109375" customWidth="1"/>
    <col min="5" max="5" width="18.140625" customWidth="1"/>
    <col min="7" max="7" width="16.42578125" customWidth="1"/>
    <col min="8" max="8" width="16.85546875" style="47" customWidth="1"/>
    <col min="9" max="9" width="16.28515625" customWidth="1"/>
    <col min="10" max="10" width="18.28515625" customWidth="1"/>
    <col min="12" max="12" width="19.140625" customWidth="1"/>
    <col min="13" max="13" width="20.5703125" customWidth="1"/>
    <col min="15" max="16" width="15.42578125" bestFit="1" customWidth="1"/>
  </cols>
  <sheetData>
    <row r="1" spans="1:5" ht="16.899999999999999" customHeight="1" thickBot="1" x14ac:dyDescent="0.35"/>
    <row r="2" spans="1:5" ht="16.899999999999999" customHeight="1" thickBot="1" x14ac:dyDescent="0.35">
      <c r="A2" s="63" t="s">
        <v>0</v>
      </c>
      <c r="B2" s="64"/>
      <c r="C2" s="64"/>
      <c r="D2" s="64"/>
      <c r="E2" s="65"/>
    </row>
    <row r="3" spans="1:5" ht="16.899999999999999" customHeight="1" x14ac:dyDescent="0.3">
      <c r="A3" s="66" t="s">
        <v>41</v>
      </c>
      <c r="B3" s="67"/>
      <c r="C3" s="67"/>
      <c r="D3" s="67"/>
      <c r="E3" s="68"/>
    </row>
    <row r="4" spans="1:5" ht="16.899999999999999" customHeight="1" x14ac:dyDescent="0.3">
      <c r="A4" s="69" t="s">
        <v>1</v>
      </c>
      <c r="B4" s="69"/>
      <c r="C4" s="69"/>
      <c r="D4" s="69"/>
      <c r="E4" s="69"/>
    </row>
    <row r="5" spans="1:5" ht="16.899999999999999" customHeight="1" x14ac:dyDescent="0.3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</row>
    <row r="6" spans="1:5" ht="16.899999999999999" customHeight="1" x14ac:dyDescent="0.3">
      <c r="A6" s="30" t="s">
        <v>23</v>
      </c>
      <c r="B6" s="31">
        <v>14</v>
      </c>
      <c r="C6" s="32">
        <v>14</v>
      </c>
      <c r="D6" s="32">
        <v>14</v>
      </c>
      <c r="E6" s="12">
        <f>C6-D6</f>
        <v>0</v>
      </c>
    </row>
    <row r="7" spans="1:5" ht="16.899999999999999" customHeight="1" x14ac:dyDescent="0.3">
      <c r="A7" s="70" t="s">
        <v>7</v>
      </c>
      <c r="B7" s="70"/>
      <c r="C7" s="70"/>
      <c r="D7" s="70"/>
      <c r="E7" s="70"/>
    </row>
    <row r="8" spans="1:5" ht="16.899999999999999" customHeight="1" x14ac:dyDescent="0.3">
      <c r="A8" s="33" t="s">
        <v>2</v>
      </c>
      <c r="B8" s="33" t="s">
        <v>3</v>
      </c>
      <c r="C8" s="33" t="s">
        <v>4</v>
      </c>
      <c r="D8" s="38" t="s">
        <v>5</v>
      </c>
      <c r="E8" s="33" t="s">
        <v>6</v>
      </c>
    </row>
    <row r="9" spans="1:5" ht="16.899999999999999" customHeight="1" x14ac:dyDescent="0.3">
      <c r="A9" s="30" t="s">
        <v>8</v>
      </c>
      <c r="B9" s="34">
        <v>13</v>
      </c>
      <c r="C9" s="2">
        <v>23542255.960000001</v>
      </c>
      <c r="D9" s="55">
        <v>23542255.960000001</v>
      </c>
      <c r="E9" s="37">
        <f>C9-D9</f>
        <v>0</v>
      </c>
    </row>
    <row r="10" spans="1:5" ht="16.899999999999999" customHeight="1" x14ac:dyDescent="0.3">
      <c r="A10" s="30" t="s">
        <v>24</v>
      </c>
      <c r="B10" s="53">
        <v>15</v>
      </c>
      <c r="C10" s="51">
        <v>43304773.020000003</v>
      </c>
      <c r="D10" s="52">
        <v>31095337.23</v>
      </c>
      <c r="E10" s="54">
        <f>C10-D10</f>
        <v>12209435.790000003</v>
      </c>
    </row>
    <row r="11" spans="1:5" ht="16.899999999999999" customHeight="1" x14ac:dyDescent="0.3">
      <c r="A11" s="35" t="s">
        <v>9</v>
      </c>
      <c r="B11" s="36">
        <v>28</v>
      </c>
      <c r="C11" s="8">
        <f>SUM(C9:C10)</f>
        <v>66847028.980000004</v>
      </c>
      <c r="D11" s="45">
        <f>SUM(D9:D10)</f>
        <v>54637593.189999998</v>
      </c>
      <c r="E11" s="37">
        <f>C11-D11</f>
        <v>12209435.790000007</v>
      </c>
    </row>
    <row r="12" spans="1:5" ht="16.899999999999999" customHeight="1" x14ac:dyDescent="0.3">
      <c r="A12" s="71" t="s">
        <v>10</v>
      </c>
      <c r="B12" s="71"/>
      <c r="C12" s="71"/>
      <c r="D12" s="71"/>
      <c r="E12" s="71"/>
    </row>
    <row r="13" spans="1:5" ht="16.899999999999999" customHeight="1" x14ac:dyDescent="0.3">
      <c r="A13" s="18" t="s">
        <v>25</v>
      </c>
      <c r="B13" s="39">
        <v>2272</v>
      </c>
      <c r="C13" s="12">
        <v>2272</v>
      </c>
      <c r="D13" s="12">
        <v>2272</v>
      </c>
      <c r="E13" s="12">
        <f t="shared" ref="E13:E27" si="0">C13-D13</f>
        <v>0</v>
      </c>
    </row>
    <row r="14" spans="1:5" ht="16.899999999999999" customHeight="1" x14ac:dyDescent="0.3">
      <c r="A14" s="18" t="s">
        <v>26</v>
      </c>
      <c r="B14" s="40">
        <v>51</v>
      </c>
      <c r="C14" s="12">
        <v>51</v>
      </c>
      <c r="D14" s="12">
        <v>51</v>
      </c>
      <c r="E14" s="12">
        <f t="shared" si="0"/>
        <v>0</v>
      </c>
    </row>
    <row r="15" spans="1:5" ht="16.899999999999999" customHeight="1" x14ac:dyDescent="0.3">
      <c r="A15" s="18" t="s">
        <v>27</v>
      </c>
      <c r="B15" s="39">
        <v>2292</v>
      </c>
      <c r="C15" s="41">
        <v>2292</v>
      </c>
      <c r="D15" s="41">
        <v>2292</v>
      </c>
      <c r="E15" s="41">
        <f t="shared" si="0"/>
        <v>0</v>
      </c>
    </row>
    <row r="16" spans="1:5" ht="16.899999999999999" customHeight="1" x14ac:dyDescent="0.3">
      <c r="A16" s="18" t="s">
        <v>28</v>
      </c>
      <c r="B16" s="40">
        <v>12</v>
      </c>
      <c r="C16" s="41">
        <v>12</v>
      </c>
      <c r="D16" s="41">
        <v>12</v>
      </c>
      <c r="E16" s="41">
        <f t="shared" si="0"/>
        <v>0</v>
      </c>
    </row>
    <row r="17" spans="1:8" ht="16.899999999999999" customHeight="1" x14ac:dyDescent="0.3">
      <c r="A17" s="18" t="s">
        <v>11</v>
      </c>
      <c r="B17" s="40">
        <v>81</v>
      </c>
      <c r="C17" s="41">
        <v>81</v>
      </c>
      <c r="D17" s="41">
        <v>81</v>
      </c>
      <c r="E17" s="41">
        <f t="shared" si="0"/>
        <v>0</v>
      </c>
    </row>
    <row r="18" spans="1:8" ht="16.899999999999999" customHeight="1" x14ac:dyDescent="0.3">
      <c r="A18" s="18" t="s">
        <v>12</v>
      </c>
      <c r="B18" s="40">
        <v>63</v>
      </c>
      <c r="C18" s="41">
        <v>63</v>
      </c>
      <c r="D18" s="41">
        <v>63</v>
      </c>
      <c r="E18" s="41">
        <f t="shared" si="0"/>
        <v>0</v>
      </c>
    </row>
    <row r="19" spans="1:8" ht="16.899999999999999" customHeight="1" x14ac:dyDescent="0.3">
      <c r="A19" s="18" t="s">
        <v>29</v>
      </c>
      <c r="B19" s="40">
        <v>88</v>
      </c>
      <c r="C19" s="41">
        <v>88</v>
      </c>
      <c r="D19" s="41">
        <v>88</v>
      </c>
      <c r="E19" s="41">
        <f t="shared" si="0"/>
        <v>0</v>
      </c>
    </row>
    <row r="20" spans="1:8" ht="16.899999999999999" customHeight="1" x14ac:dyDescent="0.3">
      <c r="A20" s="25" t="s">
        <v>34</v>
      </c>
      <c r="B20" s="40">
        <v>6</v>
      </c>
      <c r="C20" s="41">
        <v>6</v>
      </c>
      <c r="D20" s="41">
        <v>6</v>
      </c>
      <c r="E20" s="41">
        <f t="shared" si="0"/>
        <v>0</v>
      </c>
    </row>
    <row r="21" spans="1:8" ht="16.899999999999999" customHeight="1" x14ac:dyDescent="0.3">
      <c r="A21" s="18" t="s">
        <v>13</v>
      </c>
      <c r="B21" s="40">
        <v>5</v>
      </c>
      <c r="C21" s="41">
        <v>5</v>
      </c>
      <c r="D21" s="41">
        <v>5</v>
      </c>
      <c r="E21" s="41">
        <f t="shared" si="0"/>
        <v>0</v>
      </c>
    </row>
    <row r="22" spans="1:8" ht="16.899999999999999" customHeight="1" x14ac:dyDescent="0.3">
      <c r="A22" s="18" t="s">
        <v>30</v>
      </c>
      <c r="B22" s="40">
        <v>26</v>
      </c>
      <c r="C22" s="12">
        <v>26</v>
      </c>
      <c r="D22" s="12">
        <v>26</v>
      </c>
      <c r="E22" s="12">
        <f t="shared" si="0"/>
        <v>0</v>
      </c>
      <c r="H22" s="57"/>
    </row>
    <row r="23" spans="1:8" ht="16.899999999999999" customHeight="1" x14ac:dyDescent="0.3">
      <c r="A23" s="18" t="s">
        <v>14</v>
      </c>
      <c r="B23" s="40">
        <v>48</v>
      </c>
      <c r="C23" s="41">
        <v>48</v>
      </c>
      <c r="D23" s="41">
        <v>48</v>
      </c>
      <c r="E23" s="41">
        <f t="shared" si="0"/>
        <v>0</v>
      </c>
      <c r="H23" s="58"/>
    </row>
    <row r="24" spans="1:8" ht="16.899999999999999" customHeight="1" x14ac:dyDescent="0.3">
      <c r="A24" s="18" t="s">
        <v>31</v>
      </c>
      <c r="B24" s="40">
        <v>3</v>
      </c>
      <c r="C24" s="41">
        <v>3</v>
      </c>
      <c r="D24" s="41">
        <v>3</v>
      </c>
      <c r="E24" s="41">
        <f t="shared" si="0"/>
        <v>0</v>
      </c>
      <c r="H24" s="58"/>
    </row>
    <row r="25" spans="1:8" ht="16.899999999999999" customHeight="1" x14ac:dyDescent="0.3">
      <c r="A25" s="18" t="s">
        <v>15</v>
      </c>
      <c r="B25" s="40">
        <v>12</v>
      </c>
      <c r="C25" s="41">
        <v>12</v>
      </c>
      <c r="D25" s="41">
        <v>12</v>
      </c>
      <c r="E25" s="41">
        <f t="shared" si="0"/>
        <v>0</v>
      </c>
      <c r="H25" s="56"/>
    </row>
    <row r="26" spans="1:8" ht="16.899999999999999" customHeight="1" x14ac:dyDescent="0.3">
      <c r="A26" s="18" t="s">
        <v>32</v>
      </c>
      <c r="B26" s="40">
        <v>1</v>
      </c>
      <c r="C26" s="41">
        <v>1</v>
      </c>
      <c r="D26" s="41">
        <v>1</v>
      </c>
      <c r="E26" s="41">
        <f>C26-D26</f>
        <v>0</v>
      </c>
      <c r="H26"/>
    </row>
    <row r="27" spans="1:8" ht="16.899999999999999" customHeight="1" x14ac:dyDescent="0.25">
      <c r="A27" s="42" t="s">
        <v>9</v>
      </c>
      <c r="B27" s="43">
        <f>SUM(B13:B26)</f>
        <v>4960</v>
      </c>
      <c r="C27" s="37">
        <f>SUM(C13:C26)</f>
        <v>4960</v>
      </c>
      <c r="D27" s="37">
        <f>SUM(D13:D26)</f>
        <v>4960</v>
      </c>
      <c r="E27" s="12">
        <f t="shared" si="0"/>
        <v>0</v>
      </c>
      <c r="H27"/>
    </row>
    <row r="28" spans="1:8" ht="16.899999999999999" customHeight="1" x14ac:dyDescent="0.25">
      <c r="A28" s="72" t="s">
        <v>16</v>
      </c>
      <c r="B28" s="72"/>
      <c r="C28" s="72"/>
      <c r="D28" s="72"/>
      <c r="E28" s="72"/>
      <c r="H28"/>
    </row>
    <row r="29" spans="1:8" ht="16.899999999999999" customHeight="1" x14ac:dyDescent="0.25">
      <c r="A29" s="21" t="s">
        <v>2</v>
      </c>
      <c r="B29" s="21" t="s">
        <v>3</v>
      </c>
      <c r="C29" s="21" t="s">
        <v>4</v>
      </c>
      <c r="D29" s="29" t="s">
        <v>5</v>
      </c>
      <c r="E29" s="21" t="s">
        <v>6</v>
      </c>
      <c r="H29"/>
    </row>
    <row r="30" spans="1:8" s="49" customFormat="1" ht="16.899999999999999" customHeight="1" x14ac:dyDescent="0.25">
      <c r="A30" s="18" t="s">
        <v>25</v>
      </c>
      <c r="B30" s="9">
        <f>6054+64+348+2</f>
        <v>6468</v>
      </c>
      <c r="C30" s="48">
        <v>9698470.8300000001</v>
      </c>
      <c r="D30" s="48">
        <v>5138162.21</v>
      </c>
      <c r="E30" s="12">
        <f t="shared" ref="E30:E48" si="1">C30-D30</f>
        <v>4560308.62</v>
      </c>
    </row>
    <row r="31" spans="1:8" ht="16.899999999999999" customHeight="1" x14ac:dyDescent="0.25">
      <c r="A31" s="18" t="s">
        <v>26</v>
      </c>
      <c r="B31" s="10">
        <f>572+15</f>
        <v>587</v>
      </c>
      <c r="C31" s="46">
        <v>874959.96</v>
      </c>
      <c r="D31" s="46">
        <v>463004.42</v>
      </c>
      <c r="E31" s="12">
        <f t="shared" si="1"/>
        <v>411955.54</v>
      </c>
      <c r="H31"/>
    </row>
    <row r="32" spans="1:8" s="49" customFormat="1" ht="16.899999999999999" customHeight="1" x14ac:dyDescent="0.25">
      <c r="A32" s="18" t="s">
        <v>27</v>
      </c>
      <c r="B32" s="9">
        <f>2503+20+1+280</f>
        <v>2804</v>
      </c>
      <c r="C32" s="48">
        <v>21623586.710000001</v>
      </c>
      <c r="D32" s="48">
        <v>9196138.1899999995</v>
      </c>
      <c r="E32" s="12">
        <f t="shared" si="1"/>
        <v>12427448.520000001</v>
      </c>
    </row>
    <row r="33" spans="1:8" ht="16.899999999999999" customHeight="1" x14ac:dyDescent="0.25">
      <c r="A33" s="18" t="s">
        <v>28</v>
      </c>
      <c r="B33" s="10">
        <v>375</v>
      </c>
      <c r="C33" s="46">
        <v>656871.61</v>
      </c>
      <c r="D33" s="46">
        <v>346792.95</v>
      </c>
      <c r="E33" s="12">
        <f t="shared" si="1"/>
        <v>310078.65999999997</v>
      </c>
      <c r="H33"/>
    </row>
    <row r="34" spans="1:8" s="49" customFormat="1" ht="16.899999999999999" customHeight="1" x14ac:dyDescent="0.25">
      <c r="A34" s="24" t="s">
        <v>11</v>
      </c>
      <c r="B34" s="10">
        <v>60</v>
      </c>
      <c r="C34" s="48">
        <v>397182.92</v>
      </c>
      <c r="D34" s="48">
        <v>153008.01</v>
      </c>
      <c r="E34" s="12">
        <f t="shared" si="1"/>
        <v>244174.90999999997</v>
      </c>
    </row>
    <row r="35" spans="1:8" s="49" customFormat="1" ht="16.899999999999999" customHeight="1" x14ac:dyDescent="0.25">
      <c r="A35" s="25" t="s">
        <v>12</v>
      </c>
      <c r="B35" s="10">
        <f>233+15</f>
        <v>248</v>
      </c>
      <c r="C35" s="48">
        <v>2463195.08</v>
      </c>
      <c r="D35" s="48">
        <v>1413865.96</v>
      </c>
      <c r="E35" s="12">
        <f t="shared" si="1"/>
        <v>1049329.1200000001</v>
      </c>
    </row>
    <row r="36" spans="1:8" s="49" customFormat="1" ht="16.899999999999999" customHeight="1" x14ac:dyDescent="0.25">
      <c r="A36" s="18" t="s">
        <v>29</v>
      </c>
      <c r="B36" s="10">
        <f>61+28</f>
        <v>89</v>
      </c>
      <c r="C36" s="48">
        <v>422259.51</v>
      </c>
      <c r="D36" s="48">
        <v>277555.94</v>
      </c>
      <c r="E36" s="12">
        <f t="shared" si="1"/>
        <v>144703.57</v>
      </c>
    </row>
    <row r="37" spans="1:8" ht="16.899999999999999" customHeight="1" x14ac:dyDescent="0.25">
      <c r="A37" s="24" t="s">
        <v>33</v>
      </c>
      <c r="B37" s="10">
        <v>5</v>
      </c>
      <c r="C37" s="46">
        <v>32671.39</v>
      </c>
      <c r="D37" s="46">
        <v>17089.82</v>
      </c>
      <c r="E37" s="12">
        <f t="shared" si="1"/>
        <v>15581.57</v>
      </c>
      <c r="H37"/>
    </row>
    <row r="38" spans="1:8" ht="16.899999999999999" customHeight="1" x14ac:dyDescent="0.25">
      <c r="A38" s="25" t="s">
        <v>17</v>
      </c>
      <c r="B38" s="10">
        <v>1</v>
      </c>
      <c r="C38" s="46">
        <v>13100.01</v>
      </c>
      <c r="D38" s="46">
        <v>1</v>
      </c>
      <c r="E38" s="12">
        <f t="shared" si="1"/>
        <v>13099.01</v>
      </c>
      <c r="H38"/>
    </row>
    <row r="39" spans="1:8" ht="16.899999999999999" customHeight="1" x14ac:dyDescent="0.25">
      <c r="A39" s="25" t="s">
        <v>40</v>
      </c>
      <c r="B39" s="10">
        <v>1</v>
      </c>
      <c r="C39" s="46">
        <v>48314</v>
      </c>
      <c r="D39" s="46">
        <v>2234.5100000000002</v>
      </c>
      <c r="E39" s="12">
        <f t="shared" si="1"/>
        <v>46079.49</v>
      </c>
      <c r="H39"/>
    </row>
    <row r="40" spans="1:8" ht="16.899999999999999" customHeight="1" x14ac:dyDescent="0.25">
      <c r="A40" s="25" t="s">
        <v>18</v>
      </c>
      <c r="B40" s="10">
        <v>29</v>
      </c>
      <c r="C40" s="46">
        <v>15764.46</v>
      </c>
      <c r="D40" s="46">
        <v>8450.1299999999992</v>
      </c>
      <c r="E40" s="12">
        <f t="shared" si="1"/>
        <v>7314.33</v>
      </c>
      <c r="H40"/>
    </row>
    <row r="41" spans="1:8" ht="16.899999999999999" customHeight="1" x14ac:dyDescent="0.25">
      <c r="A41" s="25" t="s">
        <v>13</v>
      </c>
      <c r="B41" s="10">
        <f>183+2</f>
        <v>185</v>
      </c>
      <c r="C41" s="46">
        <v>2888649.28</v>
      </c>
      <c r="D41" s="46">
        <v>1102814.1499999999</v>
      </c>
      <c r="E41" s="12">
        <f t="shared" si="1"/>
        <v>1785835.13</v>
      </c>
      <c r="H41"/>
    </row>
    <row r="42" spans="1:8" s="49" customFormat="1" ht="16.899999999999999" customHeight="1" x14ac:dyDescent="0.25">
      <c r="A42" s="25" t="s">
        <v>19</v>
      </c>
      <c r="B42" s="10">
        <f>277+1+1+5</f>
        <v>284</v>
      </c>
      <c r="C42" s="48">
        <v>790235.14</v>
      </c>
      <c r="D42" s="48">
        <v>282767.31</v>
      </c>
      <c r="E42" s="12">
        <f t="shared" si="1"/>
        <v>507467.83</v>
      </c>
    </row>
    <row r="43" spans="1:8" ht="16.899999999999999" customHeight="1" x14ac:dyDescent="0.25">
      <c r="A43" s="24" t="s">
        <v>20</v>
      </c>
      <c r="B43" s="10">
        <v>8</v>
      </c>
      <c r="C43" s="46">
        <v>243913.12</v>
      </c>
      <c r="D43" s="46">
        <v>184271.77</v>
      </c>
      <c r="E43" s="12">
        <f t="shared" si="1"/>
        <v>59641.350000000006</v>
      </c>
      <c r="H43"/>
    </row>
    <row r="44" spans="1:8" ht="16.899999999999999" customHeight="1" x14ac:dyDescent="0.25">
      <c r="A44" s="25" t="s">
        <v>31</v>
      </c>
      <c r="B44" s="10">
        <v>49</v>
      </c>
      <c r="C44" s="46">
        <v>23884.45</v>
      </c>
      <c r="D44" s="46">
        <v>4776.1499999999996</v>
      </c>
      <c r="E44" s="12">
        <f t="shared" si="1"/>
        <v>19108.300000000003</v>
      </c>
      <c r="H44"/>
    </row>
    <row r="45" spans="1:8" ht="16.899999999999999" customHeight="1" x14ac:dyDescent="0.3">
      <c r="A45" s="25" t="s">
        <v>35</v>
      </c>
      <c r="B45" s="10">
        <v>1</v>
      </c>
      <c r="C45" s="46">
        <v>290000</v>
      </c>
      <c r="D45" s="46">
        <v>290000</v>
      </c>
      <c r="E45" s="12">
        <f t="shared" si="1"/>
        <v>0</v>
      </c>
    </row>
    <row r="46" spans="1:8" ht="16.899999999999999" customHeight="1" x14ac:dyDescent="0.25">
      <c r="A46" s="26" t="s">
        <v>32</v>
      </c>
      <c r="B46" s="10">
        <v>25</v>
      </c>
      <c r="C46" s="11">
        <v>7590049.0099999998</v>
      </c>
      <c r="D46" s="11">
        <v>2618739.6</v>
      </c>
      <c r="E46" s="12">
        <f t="shared" si="1"/>
        <v>4971309.41</v>
      </c>
      <c r="H46"/>
    </row>
    <row r="47" spans="1:8" ht="16.899999999999999" customHeight="1" x14ac:dyDescent="0.3">
      <c r="A47" s="27" t="s">
        <v>21</v>
      </c>
      <c r="B47" s="10">
        <v>5</v>
      </c>
      <c r="C47" s="11">
        <v>128200</v>
      </c>
      <c r="D47" s="11">
        <v>5286.2</v>
      </c>
      <c r="E47" s="12">
        <f t="shared" si="1"/>
        <v>122913.8</v>
      </c>
      <c r="G47" s="47"/>
      <c r="H47"/>
    </row>
    <row r="48" spans="1:8" ht="16.899999999999999" customHeight="1" x14ac:dyDescent="0.3">
      <c r="A48" s="19" t="s">
        <v>36</v>
      </c>
      <c r="B48" s="6">
        <f>SUM(B30:B47)</f>
        <v>11224</v>
      </c>
      <c r="C48" s="7">
        <f>SUM(C30:C47)</f>
        <v>48201307.479999997</v>
      </c>
      <c r="D48" s="7">
        <f>SUM(D30:D47)</f>
        <v>21504958.319999997</v>
      </c>
      <c r="E48" s="28">
        <f t="shared" si="1"/>
        <v>26696349.16</v>
      </c>
      <c r="G48" s="47"/>
      <c r="H48"/>
    </row>
    <row r="49" spans="1:12" ht="16.899999999999999" customHeight="1" x14ac:dyDescent="0.3">
      <c r="A49" s="59" t="s">
        <v>39</v>
      </c>
      <c r="B49" s="60"/>
      <c r="C49" s="60"/>
      <c r="D49" s="60"/>
      <c r="E49" s="61"/>
      <c r="G49" s="47"/>
      <c r="H49"/>
    </row>
    <row r="50" spans="1:12" ht="16.899999999999999" customHeight="1" x14ac:dyDescent="0.3">
      <c r="A50" s="18" t="s">
        <v>14</v>
      </c>
      <c r="B50" s="13">
        <v>7</v>
      </c>
      <c r="C50" s="1">
        <v>29775.38</v>
      </c>
      <c r="D50" s="1">
        <v>7</v>
      </c>
      <c r="E50" s="12">
        <f t="shared" ref="E50:E51" si="2">C50-D50</f>
        <v>29768.38</v>
      </c>
      <c r="G50" s="47"/>
      <c r="H50"/>
    </row>
    <row r="51" spans="1:12" s="49" customFormat="1" ht="16.899999999999999" customHeight="1" x14ac:dyDescent="0.3">
      <c r="A51" s="18" t="s">
        <v>15</v>
      </c>
      <c r="B51" s="50">
        <f>127+20+1</f>
        <v>148</v>
      </c>
      <c r="C51" s="44">
        <v>2950045.45</v>
      </c>
      <c r="D51" s="44">
        <v>299835.65999999997</v>
      </c>
      <c r="E51" s="12">
        <f t="shared" si="2"/>
        <v>2650209.79</v>
      </c>
      <c r="G51" s="47"/>
      <c r="H51"/>
      <c r="I51"/>
      <c r="J51"/>
      <c r="K51"/>
      <c r="L51"/>
    </row>
    <row r="52" spans="1:12" ht="16.899999999999999" customHeight="1" x14ac:dyDescent="0.3">
      <c r="A52" s="19" t="s">
        <v>36</v>
      </c>
      <c r="B52" s="14">
        <f>SUM(B50:B51)</f>
        <v>155</v>
      </c>
      <c r="C52" s="16">
        <f t="shared" ref="C52:D52" si="3">SUM(C50:C51)</f>
        <v>2979820.83</v>
      </c>
      <c r="D52" s="17">
        <f t="shared" si="3"/>
        <v>299842.65999999997</v>
      </c>
      <c r="E52" s="3">
        <f>SUM(E50:E51)</f>
        <v>2679978.17</v>
      </c>
      <c r="G52" s="47"/>
      <c r="H52"/>
    </row>
    <row r="53" spans="1:12" ht="16.899999999999999" customHeight="1" x14ac:dyDescent="0.3">
      <c r="A53" s="20" t="s">
        <v>37</v>
      </c>
      <c r="B53" s="4">
        <f>SUM(B11,B48,B52)</f>
        <v>11407</v>
      </c>
      <c r="C53" s="5">
        <f>SUM(C11,C48,C52)</f>
        <v>118028157.29000001</v>
      </c>
      <c r="D53" s="15">
        <f>SUM(D11,D48,D52)</f>
        <v>76442394.169999987</v>
      </c>
      <c r="E53" s="5">
        <f>SUM(E11,E48,E52)</f>
        <v>41585763.120000005</v>
      </c>
      <c r="G53" s="47"/>
      <c r="H53"/>
    </row>
    <row r="54" spans="1:12" ht="16.899999999999999" customHeight="1" x14ac:dyDescent="0.3">
      <c r="A54" s="21" t="s">
        <v>38</v>
      </c>
      <c r="B54" s="22">
        <f>SUM(B6,B27)</f>
        <v>4974</v>
      </c>
      <c r="C54" s="23">
        <f>SUM(C6,C27)</f>
        <v>4974</v>
      </c>
      <c r="D54" s="23">
        <f>SUM(D6,D27)</f>
        <v>4974</v>
      </c>
      <c r="E54" s="23">
        <f>SUM(E6,E27)</f>
        <v>0</v>
      </c>
      <c r="G54" s="47"/>
      <c r="H54"/>
    </row>
    <row r="55" spans="1:12" ht="16.899999999999999" customHeight="1" x14ac:dyDescent="0.3">
      <c r="A55" s="62" t="s">
        <v>22</v>
      </c>
      <c r="B55" s="62"/>
      <c r="C55" s="62"/>
      <c r="D55" s="62"/>
      <c r="E55" s="62"/>
      <c r="G55" s="47"/>
      <c r="H55"/>
    </row>
    <row r="56" spans="1:12" ht="16.899999999999999" customHeight="1" x14ac:dyDescent="0.3">
      <c r="G56" s="47"/>
      <c r="H56"/>
    </row>
    <row r="57" spans="1:12" ht="16.899999999999999" customHeight="1" x14ac:dyDescent="0.3">
      <c r="G57" s="47"/>
      <c r="H57"/>
    </row>
    <row r="58" spans="1:12" ht="16.899999999999999" customHeight="1" x14ac:dyDescent="0.3">
      <c r="G58" s="47"/>
      <c r="H58"/>
    </row>
    <row r="59" spans="1:12" ht="16.899999999999999" customHeight="1" x14ac:dyDescent="0.3">
      <c r="G59" s="47"/>
      <c r="H59"/>
    </row>
    <row r="60" spans="1:12" ht="16.899999999999999" customHeight="1" x14ac:dyDescent="0.3">
      <c r="G60" s="47"/>
      <c r="H60"/>
    </row>
    <row r="61" spans="1:12" ht="16.899999999999999" customHeight="1" x14ac:dyDescent="0.3">
      <c r="G61" s="47"/>
      <c r="H61"/>
    </row>
    <row r="62" spans="1:12" ht="16.899999999999999" customHeight="1" x14ac:dyDescent="0.3">
      <c r="G62" s="47"/>
      <c r="H62"/>
    </row>
    <row r="63" spans="1:12" ht="16.899999999999999" customHeight="1" x14ac:dyDescent="0.3">
      <c r="G63" s="47"/>
      <c r="H63"/>
    </row>
    <row r="64" spans="1:12" ht="16.899999999999999" customHeight="1" x14ac:dyDescent="0.3">
      <c r="G64" s="47"/>
      <c r="H64"/>
    </row>
    <row r="65" spans="7:8" ht="16.899999999999999" customHeight="1" x14ac:dyDescent="0.3">
      <c r="G65" s="47"/>
      <c r="H65"/>
    </row>
    <row r="66" spans="7:8" ht="16.899999999999999" customHeight="1" x14ac:dyDescent="0.3">
      <c r="G66" s="47"/>
      <c r="H66"/>
    </row>
    <row r="67" spans="7:8" ht="16.899999999999999" customHeight="1" x14ac:dyDescent="0.3">
      <c r="G67" s="47"/>
      <c r="H67"/>
    </row>
    <row r="68" spans="7:8" ht="16.899999999999999" customHeight="1" x14ac:dyDescent="0.3">
      <c r="G68" s="47"/>
      <c r="H68"/>
    </row>
    <row r="69" spans="7:8" ht="16.899999999999999" customHeight="1" x14ac:dyDescent="0.3"/>
    <row r="70" spans="7:8" ht="16.899999999999999" customHeight="1" x14ac:dyDescent="0.3"/>
    <row r="71" spans="7:8" ht="16.899999999999999" customHeight="1" x14ac:dyDescent="0.3"/>
    <row r="72" spans="7:8" ht="16.899999999999999" customHeight="1" x14ac:dyDescent="0.3"/>
    <row r="73" spans="7:8" ht="16.899999999999999" customHeight="1" x14ac:dyDescent="0.3"/>
    <row r="74" spans="7:8" ht="16.899999999999999" customHeight="1" x14ac:dyDescent="0.3"/>
    <row r="75" spans="7:8" ht="16.899999999999999" customHeight="1" x14ac:dyDescent="0.3"/>
    <row r="76" spans="7:8" ht="16.899999999999999" customHeight="1" x14ac:dyDescent="0.3"/>
    <row r="77" spans="7:8" ht="16.899999999999999" customHeight="1" x14ac:dyDescent="0.3"/>
    <row r="78" spans="7:8" ht="16.899999999999999" customHeight="1" x14ac:dyDescent="0.3"/>
    <row r="79" spans="7:8" ht="16.899999999999999" customHeight="1" x14ac:dyDescent="0.3"/>
    <row r="80" spans="7:8" ht="16.899999999999999" customHeight="1" x14ac:dyDescent="0.3"/>
    <row r="81" ht="16.899999999999999" customHeight="1" x14ac:dyDescent="0.3"/>
    <row r="82" ht="16.899999999999999" customHeight="1" x14ac:dyDescent="0.3"/>
  </sheetData>
  <mergeCells count="8">
    <mergeCell ref="A49:E49"/>
    <mergeCell ref="A55:E55"/>
    <mergeCell ref="A2:E2"/>
    <mergeCell ref="A3:E3"/>
    <mergeCell ref="A4:E4"/>
    <mergeCell ref="A7:E7"/>
    <mergeCell ref="A12:E12"/>
    <mergeCell ref="A28:E28"/>
  </mergeCells>
  <pageMargins left="0.9055118110236221" right="0.31496062992125984" top="0.35433070866141736" bottom="0" header="0.31496062992125984" footer="0.11811023622047245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ALTAS_DICIEMBRE_20</vt:lpstr>
      <vt:lpstr>ALTAS_DICIEMBRE_20!Área_de_impresión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patrimonio</dc:creator>
  <cp:lastModifiedBy>User-PC</cp:lastModifiedBy>
  <cp:lastPrinted>2021-01-29T21:56:57Z</cp:lastPrinted>
  <dcterms:created xsi:type="dcterms:W3CDTF">2019-02-05T18:40:52Z</dcterms:created>
  <dcterms:modified xsi:type="dcterms:W3CDTF">2021-02-08T18:47:54Z</dcterms:modified>
</cp:coreProperties>
</file>