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TITULO V\ESTADOS FINANCIEROS\2025\2 trim\"/>
    </mc:Choice>
  </mc:AlternateContent>
  <bookViews>
    <workbookView xWindow="0" yWindow="0" windowWidth="51600" windowHeight="14835"/>
  </bookViews>
  <sheets>
    <sheet name="1er Trim 202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G19" i="1"/>
  <c r="G18" i="1"/>
  <c r="G34" i="1" l="1"/>
  <c r="G33" i="1"/>
  <c r="G32" i="1"/>
  <c r="G31" i="1"/>
  <c r="G30" i="1"/>
  <c r="G29" i="1"/>
  <c r="G28" i="1"/>
  <c r="G27" i="1"/>
  <c r="G25" i="1"/>
  <c r="G24" i="1"/>
  <c r="I23" i="1"/>
  <c r="I22" i="1" s="1"/>
  <c r="H23" i="1"/>
  <c r="H22" i="1" s="1"/>
  <c r="F23" i="1"/>
  <c r="E23" i="1"/>
  <c r="E22" i="1" s="1"/>
  <c r="D23" i="1"/>
  <c r="D22" i="1" s="1"/>
  <c r="C23" i="1"/>
  <c r="C22" i="1" s="1"/>
  <c r="G17" i="1"/>
  <c r="G16" i="1"/>
  <c r="G15" i="1"/>
  <c r="G14" i="1"/>
  <c r="G13" i="1"/>
  <c r="G12" i="1"/>
  <c r="I11" i="1"/>
  <c r="I10" i="1" s="1"/>
  <c r="H10" i="1"/>
  <c r="F11" i="1"/>
  <c r="E11" i="1"/>
  <c r="E10" i="1" s="1"/>
  <c r="D11" i="1"/>
  <c r="D10" i="1" s="1"/>
  <c r="C11" i="1"/>
  <c r="C10" i="1" s="1"/>
  <c r="F9" i="1"/>
  <c r="H9" i="1" l="1"/>
  <c r="H38" i="1" s="1"/>
  <c r="I9" i="1"/>
  <c r="I38" i="1" s="1"/>
  <c r="D9" i="1"/>
  <c r="E9" i="1"/>
  <c r="G23" i="1"/>
  <c r="G22" i="1" s="1"/>
  <c r="G11" i="1"/>
  <c r="G10" i="1"/>
  <c r="C9" i="1"/>
  <c r="G9" i="1" l="1"/>
  <c r="G38" i="1" s="1"/>
  <c r="C38" i="1"/>
</calcChain>
</file>

<file path=xl/sharedStrings.xml><?xml version="1.0" encoding="utf-8"?>
<sst xmlns="http://schemas.openxmlformats.org/spreadsheetml/2006/main" count="94" uniqueCount="75">
  <si>
    <t xml:space="preserve">GOBIERNO DEL ESTADO DE DURANGO </t>
  </si>
  <si>
    <t>Informe Analítico de la Deuda Pública y Otros Pasivos - LDF</t>
  </si>
  <si>
    <t>(Cifras en Pesos)</t>
  </si>
  <si>
    <t>Denominación de la Deuda Pública y Otros Pasivos (c)</t>
  </si>
  <si>
    <t>Saldo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</si>
  <si>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</si>
  <si>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</si>
  <si>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</si>
  <si>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</si>
  <si>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</si>
  <si>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</si>
  <si>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al 31 de diciembre de 2024(d)</t>
  </si>
  <si>
    <t>h=d+e-f+g</t>
  </si>
  <si>
    <t>1. Deuda Pública (1=A+B)</t>
  </si>
  <si>
    <t>A. Corto Plazo (A=a1+a2+a3)</t>
  </si>
  <si>
    <t>a1) Instituciones de Crédito</t>
  </si>
  <si>
    <t>SANTANDER</t>
  </si>
  <si>
    <t xml:space="preserve">HSBC </t>
  </si>
  <si>
    <t>BANORTE</t>
  </si>
  <si>
    <t>BANSI</t>
  </si>
  <si>
    <t>a2) Títulos y Valores</t>
  </si>
  <si>
    <t>a3) Arrendamientos Financieros</t>
  </si>
  <si>
    <t>B. Largo Plazo (B=b1+b2+b3)</t>
  </si>
  <si>
    <t>b1) Instituciones de Crédito</t>
  </si>
  <si>
    <t>BANCOMER 980</t>
  </si>
  <si>
    <t>SANTANDER 3200</t>
  </si>
  <si>
    <t>BANORTE  2200</t>
  </si>
  <si>
    <t xml:space="preserve">BANOBRAS 760 </t>
  </si>
  <si>
    <t>BANOBRAS 500</t>
  </si>
  <si>
    <t xml:space="preserve">BANCO BANSI </t>
  </si>
  <si>
    <t>BANCA MULTIVA</t>
  </si>
  <si>
    <t xml:space="preserve">BANOBRAS 425 </t>
  </si>
  <si>
    <t xml:space="preserve">BANOBRAS 485 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</si>
  <si>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</si>
  <si>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</si>
  <si>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</si>
  <si>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</si>
  <si>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</si>
  <si>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BANOBRAS  FONREC 9830/10034/10367</t>
  </si>
  <si>
    <t>B. BANOBRAS PROFISE 10965</t>
  </si>
  <si>
    <t>C. BANOBRAS PROFISE 11202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</si>
  <si>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</si>
  <si>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</si>
  <si>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</si>
  <si>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</t>
  </si>
  <si>
    <t>Monto</t>
  </si>
  <si>
    <t>Plazo</t>
  </si>
  <si>
    <t>Tasa de Interés</t>
  </si>
  <si>
    <t>Comisiones y Costos Relacionados (o)</t>
  </si>
  <si>
    <t>Tasa Efectiva</t>
  </si>
  <si>
    <t>Contratado</t>
  </si>
  <si>
    <t>Pactado</t>
  </si>
  <si>
    <t>(n)</t>
  </si>
  <si>
    <t>(p)</t>
  </si>
  <si>
    <t>(k)</t>
  </si>
  <si>
    <t>(l)</t>
  </si>
  <si>
    <t>(m)</t>
  </si>
  <si>
    <t>6. Obligaciones a Corto Plazo (Informativo)</t>
  </si>
  <si>
    <t>M.Crédito 1</t>
  </si>
  <si>
    <t>12 MESES</t>
  </si>
  <si>
    <t>TIIE MAS 1.03%</t>
  </si>
  <si>
    <t>M.Crédito 2</t>
  </si>
  <si>
    <t>TIIE MAS 0.93%</t>
  </si>
  <si>
    <t>M.Crédito 3</t>
  </si>
  <si>
    <t>M.Crédito 4</t>
  </si>
  <si>
    <t>HSBC</t>
  </si>
  <si>
    <t>TIIE MAS 0.95%</t>
  </si>
  <si>
    <t>M.Crédito 5</t>
  </si>
  <si>
    <t>TIIE MAS 0.70%</t>
  </si>
  <si>
    <t>M.Crédito 6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</si>
  <si>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</si>
  <si>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</si>
  <si>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M.Crédito 7</t>
  </si>
  <si>
    <t>Del 1 de enero al 30 de Junio 2025 (b)</t>
  </si>
  <si>
    <t>Bansi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</si>
</sst>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_);_(* \(#,##0\);_(* &quot;-&quot;??_);_(@_)"/>
    <numFmt numFmtId="165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8"/>
      <color theme="1"/>
      <name val="Arial"/>
      <family val="2"/>
    </font>
    <font>
      <b/>
      <i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sz val="8"/>
      <color indexed="8"/>
      <name val="Arial Narrow"/>
      <family val="2"/>
    </font>
    <font>
      <b/>
      <i/>
      <sz val="8"/>
      <color theme="1"/>
      <name val="Arial"/>
      <family val="2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Arial"/>
      <family val="2"/>
    </font>
    <font>
      <b/>
      <sz val="8"/>
      <name val="Arial"/>
      <family val="2"/>
    </font>
    <font>
      <i/>
      <sz val="8"/>
      <color theme="1"/>
      <name val="Arial"/>
      <family val="2"/>
    </font>
    <font>
      <b/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95">
    <xf numFmtId="0" fontId="0" fillId="0" borderId="0" xfId="0"/>
    <xf numFmtId="0" fontId="3" fillId="3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164" fontId="8" fillId="0" borderId="0" xfId="2" applyNumberFormat="1" applyFont="1" applyFill="1" applyBorder="1" applyAlignment="1">
      <alignment horizontal="center"/>
    </xf>
    <xf numFmtId="164" fontId="8" fillId="0" borderId="0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43" fontId="0" fillId="0" borderId="0" xfId="2" applyFont="1"/>
    <xf numFmtId="3" fontId="5" fillId="0" borderId="11" xfId="0" applyNumberFormat="1" applyFont="1" applyBorder="1" applyAlignment="1">
      <alignment horizontal="justify" wrapText="1"/>
    </xf>
    <xf numFmtId="3" fontId="5" fillId="0" borderId="8" xfId="0" applyNumberFormat="1" applyFont="1" applyBorder="1" applyAlignment="1">
      <alignment horizontal="justify" wrapText="1"/>
    </xf>
    <xf numFmtId="0" fontId="11" fillId="6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3" fillId="0" borderId="0" xfId="0" applyFont="1" applyBorder="1" applyAlignment="1">
      <alignment horizontal="justify" vertical="center" wrapText="1"/>
    </xf>
    <xf numFmtId="3" fontId="9" fillId="4" borderId="10" xfId="0" applyNumberFormat="1" applyFont="1" applyFill="1" applyBorder="1" applyAlignment="1">
      <alignment horizontal="right" wrapText="1"/>
    </xf>
    <xf numFmtId="3" fontId="9" fillId="4" borderId="5" xfId="0" applyNumberFormat="1" applyFont="1" applyFill="1" applyBorder="1" applyAlignment="1">
      <alignment horizontal="right" wrapText="1"/>
    </xf>
    <xf numFmtId="3" fontId="4" fillId="0" borderId="10" xfId="0" applyNumberFormat="1" applyFont="1" applyBorder="1" applyAlignment="1">
      <alignment horizontal="right" wrapText="1"/>
    </xf>
    <xf numFmtId="3" fontId="4" fillId="0" borderId="5" xfId="0" applyNumberFormat="1" applyFont="1" applyBorder="1" applyAlignment="1">
      <alignment horizontal="right" wrapText="1"/>
    </xf>
    <xf numFmtId="3" fontId="6" fillId="0" borderId="10" xfId="0" applyNumberFormat="1" applyFont="1" applyFill="1" applyBorder="1" applyAlignment="1">
      <alignment horizontal="right" wrapText="1"/>
    </xf>
    <xf numFmtId="3" fontId="6" fillId="0" borderId="10" xfId="0" applyNumberFormat="1" applyFont="1" applyBorder="1" applyAlignment="1">
      <alignment horizontal="right" wrapText="1"/>
    </xf>
    <xf numFmtId="43" fontId="12" fillId="0" borderId="0" xfId="1" applyFont="1" applyFill="1"/>
    <xf numFmtId="3" fontId="6" fillId="5" borderId="10" xfId="0" applyNumberFormat="1" applyFont="1" applyFill="1" applyBorder="1" applyAlignment="1">
      <alignment horizontal="right" wrapText="1"/>
    </xf>
    <xf numFmtId="3" fontId="6" fillId="0" borderId="5" xfId="0" applyNumberFormat="1" applyFont="1" applyBorder="1" applyAlignment="1">
      <alignment horizontal="right" wrapText="1"/>
    </xf>
    <xf numFmtId="43" fontId="12" fillId="0" borderId="0" xfId="1" applyFont="1"/>
    <xf numFmtId="3" fontId="6" fillId="0" borderId="10" xfId="2" applyNumberFormat="1" applyFont="1" applyBorder="1" applyAlignment="1">
      <alignment horizontal="right" wrapText="1"/>
    </xf>
    <xf numFmtId="3" fontId="12" fillId="0" borderId="10" xfId="0" applyNumberFormat="1" applyFont="1" applyBorder="1" applyAlignment="1">
      <alignment horizontal="right"/>
    </xf>
    <xf numFmtId="3" fontId="14" fillId="4" borderId="10" xfId="3" applyNumberFormat="1" applyFont="1" applyFill="1" applyBorder="1" applyAlignment="1" applyProtection="1">
      <alignment horizontal="right" vertical="top"/>
      <protection locked="0"/>
    </xf>
    <xf numFmtId="3" fontId="4" fillId="0" borderId="10" xfId="2" applyNumberFormat="1" applyFont="1" applyBorder="1" applyAlignment="1">
      <alignment horizontal="right" wrapText="1"/>
    </xf>
    <xf numFmtId="3" fontId="4" fillId="0" borderId="5" xfId="2" applyNumberFormat="1" applyFont="1" applyBorder="1" applyAlignment="1">
      <alignment horizontal="right" wrapText="1"/>
    </xf>
    <xf numFmtId="3" fontId="12" fillId="0" borderId="0" xfId="0" applyNumberFormat="1" applyFont="1" applyAlignment="1">
      <alignment horizontal="right"/>
    </xf>
    <xf numFmtId="3" fontId="9" fillId="0" borderId="10" xfId="0" applyNumberFormat="1" applyFont="1" applyBorder="1" applyAlignment="1">
      <alignment horizontal="right" wrapText="1"/>
    </xf>
    <xf numFmtId="3" fontId="9" fillId="0" borderId="5" xfId="0" applyNumberFormat="1" applyFont="1" applyBorder="1" applyAlignment="1">
      <alignment horizontal="right" wrapText="1"/>
    </xf>
    <xf numFmtId="3" fontId="15" fillId="0" borderId="5" xfId="0" applyNumberFormat="1" applyFont="1" applyBorder="1" applyAlignment="1">
      <alignment horizontal="right" wrapText="1"/>
    </xf>
    <xf numFmtId="0" fontId="11" fillId="6" borderId="9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justify" vertical="center" wrapText="1"/>
    </xf>
    <xf numFmtId="0" fontId="13" fillId="0" borderId="3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left" vertical="center" wrapText="1" indent="1"/>
    </xf>
    <xf numFmtId="165" fontId="11" fillId="0" borderId="0" xfId="2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/>
    </xf>
    <xf numFmtId="0" fontId="13" fillId="0" borderId="5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left" vertical="center" wrapText="1" indent="1"/>
    </xf>
    <xf numFmtId="0" fontId="13" fillId="0" borderId="7" xfId="0" applyFont="1" applyBorder="1" applyAlignment="1">
      <alignment horizontal="justify" vertical="center" wrapText="1"/>
    </xf>
    <xf numFmtId="165" fontId="11" fillId="0" borderId="7" xfId="2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/>
    </xf>
    <xf numFmtId="0" fontId="13" fillId="0" borderId="8" xfId="0" applyFont="1" applyBorder="1" applyAlignment="1">
      <alignment vertical="center"/>
    </xf>
  </cellXfs>
  <cellStyles count="6">
    <cellStyle name="Millares" xfId="1" builtinId="3"/>
    <cellStyle name="Millares 2 3" xfId="2"/>
    <cellStyle name="Normal" xfId="0" builtinId="0"/>
    <cellStyle name="Normal 13 2 2" xfId="3"/>
    <cellStyle name="Normal 13 2 2 2" xfId="5"/>
    <cellStyle name="Normal 13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2"/>
  <sheetViews>
    <sheetView tabSelected="1" workbookViewId="0">
      <selection activeCell="L9" sqref="L9"/>
    </sheetView>
  </sheetViews>
  <sheetFormatPr baseColWidth="10" defaultColWidth="11.5703125" defaultRowHeight="15" zeroHeight="1" x14ac:dyDescent="0.25"/>
  <cols>
    <col min="1" max="1" width="6.140625" customWidth="1"/>
    <col min="2" max="2" width="21.28515625" customWidth="1"/>
    <col min="3" max="3" width="15.28515625" bestFit="1" customWidth="1"/>
    <col min="4" max="4" width="17.28515625" customWidth="1"/>
    <col min="5" max="5" width="16.28515625" customWidth="1"/>
    <col min="6" max="6" width="16.28515625" hidden="1" customWidth="1"/>
    <col min="7" max="7" width="16.28515625" customWidth="1"/>
    <col min="8" max="8" width="14" customWidth="1"/>
    <col min="9" max="9" width="15.42578125" customWidth="1"/>
  </cols>
  <sheetData>
    <row r="1" spans="1:9" ht="21" customHeight="1" thickBot="1" x14ac:dyDescent="0.3">
      <c r="A1" s="28"/>
      <c r="B1" s="28"/>
      <c r="C1" s="28"/>
      <c r="D1" s="28"/>
      <c r="E1" s="28"/>
      <c r="F1" s="28"/>
      <c r="G1" s="28"/>
      <c r="H1" s="28"/>
      <c r="I1" s="28"/>
    </row>
    <row r="2" spans="1:9" x14ac:dyDescent="0.25">
      <c r="A2" s="29" t="s">
        <v>0</v>
      </c>
      <c r="B2" s="30"/>
      <c r="C2" s="30"/>
      <c r="D2" s="30"/>
      <c r="E2" s="30"/>
      <c r="F2" s="30"/>
      <c r="G2" s="30"/>
      <c r="H2" s="30"/>
      <c r="I2" s="31"/>
    </row>
    <row r="3" spans="1:9" x14ac:dyDescent="0.25">
      <c r="A3" s="32" t="s">
        <v>1</v>
      </c>
      <c r="B3" s="33"/>
      <c r="C3" s="33"/>
      <c r="D3" s="33"/>
      <c r="E3" s="33"/>
      <c r="F3" s="33"/>
      <c r="G3" s="33"/>
      <c r="H3" s="33"/>
      <c r="I3" s="34"/>
    </row>
    <row r="4" spans="1:9" x14ac:dyDescent="0.25">
      <c r="A4" s="32" t="s">
        <v>73</v>
      </c>
      <c r="B4" s="33"/>
      <c r="C4" s="33"/>
      <c r="D4" s="33"/>
      <c r="E4" s="33"/>
      <c r="F4" s="33"/>
      <c r="G4" s="33"/>
      <c r="H4" s="33"/>
      <c r="I4" s="34"/>
    </row>
    <row r="5" spans="1:9" ht="15.75" thickBot="1" x14ac:dyDescent="0.3">
      <c r="A5" s="35" t="s">
        <v>2</v>
      </c>
      <c r="B5" s="36"/>
      <c r="C5" s="36"/>
      <c r="D5" s="36"/>
      <c r="E5" s="36"/>
      <c r="F5" s="36"/>
      <c r="G5" s="36"/>
      <c r="H5" s="36"/>
      <c r="I5" s="37"/>
    </row>
    <row r="6" spans="1:9" ht="24" customHeight="1" x14ac:dyDescent="0.25">
      <c r="A6" s="46" t="s">
        <v>3</v>
      </c>
      <c r="B6" s="47"/>
      <c r="C6" s="1" t="s">
        <v>4</v>
      </c>
      <c r="D6" s="40" t="s">
        <v>5</v>
      </c>
      <c r="E6" s="40" t="s">
        <v>6</v>
      </c>
      <c r="F6" s="40" t="s">
        <v>7</v>
      </c>
      <c r="G6" s="2" t="s">
        <v>8</v>
      </c>
      <c r="H6" s="40" t="s">
        <v>9</v>
      </c>
      <c r="I6" s="40" t="s">
        <v>10</v>
      </c>
    </row>
    <row r="7" spans="1:9" ht="56.25" customHeight="1" thickBot="1" x14ac:dyDescent="0.3">
      <c r="A7" s="48"/>
      <c r="B7" s="49"/>
      <c r="C7" s="22" t="s">
        <v>11</v>
      </c>
      <c r="D7" s="41"/>
      <c r="E7" s="41"/>
      <c r="F7" s="41"/>
      <c r="G7" s="3" t="s">
        <v>12</v>
      </c>
      <c r="H7" s="41"/>
      <c r="I7" s="41"/>
    </row>
    <row r="8" spans="1:9" x14ac:dyDescent="0.25">
      <c r="A8" s="42"/>
      <c r="B8" s="43"/>
      <c r="C8" s="4"/>
      <c r="D8" s="5"/>
      <c r="E8" s="6"/>
      <c r="F8" s="7"/>
      <c r="G8" s="5"/>
      <c r="H8" s="7"/>
      <c r="I8" s="7"/>
    </row>
    <row r="9" spans="1:9" x14ac:dyDescent="0.25">
      <c r="A9" s="44" t="s">
        <v>13</v>
      </c>
      <c r="B9" s="45"/>
      <c r="C9" s="57">
        <f>+C10+C22</f>
        <v>10760412541.25354</v>
      </c>
      <c r="D9" s="57">
        <f>+D10+D22</f>
        <v>342661862</v>
      </c>
      <c r="E9" s="57">
        <f>+E10+E22</f>
        <v>1013620633.4899999</v>
      </c>
      <c r="F9" s="58">
        <f>+F10+F22</f>
        <v>0</v>
      </c>
      <c r="G9" s="57">
        <f>+C9+D9-E9+F9</f>
        <v>10089453769.76354</v>
      </c>
      <c r="H9" s="58">
        <f>+H10+H22</f>
        <v>592814041.07000005</v>
      </c>
      <c r="I9" s="57">
        <f>+I10+I22</f>
        <v>0</v>
      </c>
    </row>
    <row r="10" spans="1:9" x14ac:dyDescent="0.25">
      <c r="A10" s="44" t="s">
        <v>14</v>
      </c>
      <c r="B10" s="45"/>
      <c r="C10" s="59">
        <f>+C11+C19+C20</f>
        <v>1600008334</v>
      </c>
      <c r="D10" s="59">
        <f>+D11+D19+D20</f>
        <v>250000000</v>
      </c>
      <c r="E10" s="60">
        <f>+E11+E19+E20</f>
        <v>922194444.38</v>
      </c>
      <c r="F10" s="60">
        <v>0</v>
      </c>
      <c r="G10" s="59">
        <f>+C10+D10-E10+F10</f>
        <v>927813889.62</v>
      </c>
      <c r="H10" s="60">
        <f>H11+H19+H20</f>
        <v>83884117.290000007</v>
      </c>
      <c r="I10" s="59">
        <f>I11+I19+I20</f>
        <v>0</v>
      </c>
    </row>
    <row r="11" spans="1:9" x14ac:dyDescent="0.25">
      <c r="A11" s="19"/>
      <c r="B11" s="21" t="s">
        <v>15</v>
      </c>
      <c r="C11" s="59">
        <f>SUM(C12:C17)</f>
        <v>1600008334</v>
      </c>
      <c r="D11" s="59">
        <f t="shared" ref="D11:G11" si="0">SUM(D12:D17)</f>
        <v>250000000</v>
      </c>
      <c r="E11" s="59">
        <f t="shared" si="0"/>
        <v>922194444.38</v>
      </c>
      <c r="F11" s="59">
        <f t="shared" si="0"/>
        <v>0</v>
      </c>
      <c r="G11" s="59">
        <f t="shared" si="0"/>
        <v>927813889.62</v>
      </c>
      <c r="H11" s="60">
        <f>SUM(H12:H18)</f>
        <v>83884117.290000007</v>
      </c>
      <c r="I11" s="59">
        <f>SUM(I12:I16)</f>
        <v>0</v>
      </c>
    </row>
    <row r="12" spans="1:9" x14ac:dyDescent="0.25">
      <c r="A12" s="19"/>
      <c r="B12" s="8" t="s">
        <v>16</v>
      </c>
      <c r="C12" s="61">
        <v>166675000</v>
      </c>
      <c r="D12" s="62"/>
      <c r="E12" s="61">
        <v>166675000</v>
      </c>
      <c r="F12" s="61"/>
      <c r="G12" s="61">
        <f>+C12+D12-E12</f>
        <v>0</v>
      </c>
      <c r="H12" s="63">
        <v>5488751.0499999998</v>
      </c>
      <c r="I12" s="61">
        <v>0</v>
      </c>
    </row>
    <row r="13" spans="1:9" x14ac:dyDescent="0.25">
      <c r="A13" s="19"/>
      <c r="B13" s="8" t="s">
        <v>17</v>
      </c>
      <c r="C13" s="61">
        <v>233333334</v>
      </c>
      <c r="D13" s="62"/>
      <c r="E13" s="61">
        <v>199999999.97999999</v>
      </c>
      <c r="F13" s="61"/>
      <c r="G13" s="61">
        <f t="shared" ref="G13:G19" si="1">+C13+D13-E13</f>
        <v>33333334.020000011</v>
      </c>
      <c r="H13" s="63">
        <v>8095281.8599999994</v>
      </c>
      <c r="I13" s="61">
        <v>0</v>
      </c>
    </row>
    <row r="14" spans="1:9" x14ac:dyDescent="0.25">
      <c r="A14" s="19"/>
      <c r="B14" s="8" t="s">
        <v>18</v>
      </c>
      <c r="C14" s="61">
        <v>350000000</v>
      </c>
      <c r="D14" s="62"/>
      <c r="E14" s="61">
        <v>194425000</v>
      </c>
      <c r="F14" s="61"/>
      <c r="G14" s="61">
        <f t="shared" si="1"/>
        <v>155575000</v>
      </c>
      <c r="H14" s="63">
        <v>15134514.460000001</v>
      </c>
      <c r="I14" s="61">
        <v>0</v>
      </c>
    </row>
    <row r="15" spans="1:9" x14ac:dyDescent="0.25">
      <c r="A15" s="19"/>
      <c r="B15" s="8" t="s">
        <v>17</v>
      </c>
      <c r="C15" s="61">
        <v>350000000</v>
      </c>
      <c r="D15" s="62"/>
      <c r="E15" s="61">
        <v>194444444.40000001</v>
      </c>
      <c r="F15" s="64"/>
      <c r="G15" s="61">
        <f t="shared" si="1"/>
        <v>155555555.59999999</v>
      </c>
      <c r="H15" s="63">
        <v>15348638.25</v>
      </c>
      <c r="I15" s="61">
        <v>0</v>
      </c>
    </row>
    <row r="16" spans="1:9" x14ac:dyDescent="0.25">
      <c r="A16" s="19"/>
      <c r="B16" s="8" t="s">
        <v>19</v>
      </c>
      <c r="C16" s="61">
        <v>500000000</v>
      </c>
      <c r="D16" s="62"/>
      <c r="E16" s="61">
        <v>166650000</v>
      </c>
      <c r="F16" s="61"/>
      <c r="G16" s="61">
        <f t="shared" si="1"/>
        <v>333350000</v>
      </c>
      <c r="H16" s="63">
        <v>24315911.48</v>
      </c>
      <c r="I16" s="61">
        <v>0</v>
      </c>
    </row>
    <row r="17" spans="1:9" x14ac:dyDescent="0.25">
      <c r="A17" s="19"/>
      <c r="B17" s="8" t="s">
        <v>16</v>
      </c>
      <c r="C17" s="61"/>
      <c r="D17" s="62">
        <v>250000000</v>
      </c>
      <c r="E17" s="65">
        <v>0</v>
      </c>
      <c r="F17" s="65"/>
      <c r="G17" s="61">
        <f t="shared" si="1"/>
        <v>250000000</v>
      </c>
      <c r="H17" s="63">
        <v>6515690.0499999998</v>
      </c>
      <c r="I17" s="61"/>
    </row>
    <row r="18" spans="1:9" x14ac:dyDescent="0.25">
      <c r="A18" s="19"/>
      <c r="B18" s="8" t="s">
        <v>74</v>
      </c>
      <c r="C18" s="61"/>
      <c r="D18" s="62">
        <v>550000000</v>
      </c>
      <c r="E18" s="65">
        <v>0</v>
      </c>
      <c r="F18" s="65"/>
      <c r="G18" s="61">
        <f t="shared" si="1"/>
        <v>550000000</v>
      </c>
      <c r="H18" s="63">
        <v>8985330.1400000006</v>
      </c>
      <c r="I18" s="61"/>
    </row>
    <row r="19" spans="1:9" x14ac:dyDescent="0.25">
      <c r="A19" s="20"/>
      <c r="B19" s="21" t="s">
        <v>20</v>
      </c>
      <c r="C19" s="62">
        <v>0</v>
      </c>
      <c r="D19" s="62">
        <v>0</v>
      </c>
      <c r="E19" s="65">
        <v>0</v>
      </c>
      <c r="F19" s="65">
        <v>0</v>
      </c>
      <c r="G19" s="62">
        <f t="shared" si="1"/>
        <v>0</v>
      </c>
      <c r="H19" s="66"/>
      <c r="I19" s="62">
        <v>0</v>
      </c>
    </row>
    <row r="20" spans="1:9" x14ac:dyDescent="0.25">
      <c r="A20" s="20"/>
      <c r="B20" s="21" t="s">
        <v>21</v>
      </c>
      <c r="C20" s="62">
        <v>0</v>
      </c>
      <c r="D20" s="62">
        <v>0</v>
      </c>
      <c r="E20" s="65">
        <v>0</v>
      </c>
      <c r="F20" s="65">
        <v>0</v>
      </c>
      <c r="G20" s="62">
        <v>0</v>
      </c>
      <c r="H20" s="66"/>
      <c r="I20" s="62">
        <v>0</v>
      </c>
    </row>
    <row r="21" spans="1:9" x14ac:dyDescent="0.25">
      <c r="A21" s="20"/>
      <c r="B21" s="21"/>
      <c r="C21" s="62"/>
      <c r="D21" s="62"/>
      <c r="E21" s="65"/>
      <c r="F21" s="65"/>
      <c r="G21" s="62"/>
      <c r="H21" s="65"/>
      <c r="I21" s="62"/>
    </row>
    <row r="22" spans="1:9" x14ac:dyDescent="0.25">
      <c r="A22" s="44" t="s">
        <v>22</v>
      </c>
      <c r="B22" s="45"/>
      <c r="C22" s="59">
        <f>C23</f>
        <v>9160404207.25354</v>
      </c>
      <c r="D22" s="59">
        <f>+D23</f>
        <v>92661862</v>
      </c>
      <c r="E22" s="60">
        <f>+E23+E34+E35</f>
        <v>91426189.10999985</v>
      </c>
      <c r="F22" s="60">
        <v>0</v>
      </c>
      <c r="G22" s="60">
        <f>+G23+G34+G35</f>
        <v>7372257103.309185</v>
      </c>
      <c r="H22" s="60">
        <f>+H23</f>
        <v>508929923.78000003</v>
      </c>
      <c r="I22" s="60">
        <f>+I23</f>
        <v>0</v>
      </c>
    </row>
    <row r="23" spans="1:9" x14ac:dyDescent="0.25">
      <c r="A23" s="19"/>
      <c r="B23" s="21" t="s">
        <v>23</v>
      </c>
      <c r="C23" s="59">
        <f>SUM(C24:C33)</f>
        <v>9160404207.25354</v>
      </c>
      <c r="D23" s="60">
        <f>SUM(D24:D33)</f>
        <v>92661862</v>
      </c>
      <c r="E23" s="60">
        <f>SUM(E24:E33)</f>
        <v>91426189.10999985</v>
      </c>
      <c r="F23" s="60">
        <f t="shared" ref="F23:I23" si="2">SUM(F24:F32)</f>
        <v>0</v>
      </c>
      <c r="G23" s="60">
        <f>SUM(G24:G33)</f>
        <v>7372257103.309185</v>
      </c>
      <c r="H23" s="60">
        <f>SUM(H24:H33)</f>
        <v>508929923.78000003</v>
      </c>
      <c r="I23" s="60">
        <f t="shared" si="2"/>
        <v>0</v>
      </c>
    </row>
    <row r="24" spans="1:9" x14ac:dyDescent="0.25">
      <c r="A24" s="19"/>
      <c r="B24" s="8" t="s">
        <v>24</v>
      </c>
      <c r="C24" s="67">
        <v>867020066</v>
      </c>
      <c r="D24" s="68"/>
      <c r="E24" s="65">
        <v>13201364</v>
      </c>
      <c r="F24" s="65">
        <v>0</v>
      </c>
      <c r="G24" s="65">
        <f>+C24-E24</f>
        <v>853818702</v>
      </c>
      <c r="H24" s="65">
        <v>47052195.689999998</v>
      </c>
      <c r="I24" s="65">
        <v>0</v>
      </c>
    </row>
    <row r="25" spans="1:9" ht="13.5" customHeight="1" x14ac:dyDescent="0.25">
      <c r="A25" s="19"/>
      <c r="B25" s="9" t="s">
        <v>25</v>
      </c>
      <c r="C25" s="67">
        <v>2892672272.2891827</v>
      </c>
      <c r="D25" s="62"/>
      <c r="E25" s="65">
        <v>35740872.090000004</v>
      </c>
      <c r="F25" s="65">
        <v>0</v>
      </c>
      <c r="G25" s="65">
        <f t="shared" ref="G25:G30" si="3">+C25-E25</f>
        <v>2856931400.1991825</v>
      </c>
      <c r="H25" s="65">
        <v>156975885.38999999</v>
      </c>
      <c r="I25" s="65">
        <v>0</v>
      </c>
    </row>
    <row r="26" spans="1:9" x14ac:dyDescent="0.25">
      <c r="A26" s="19"/>
      <c r="B26" s="8" t="s">
        <v>26</v>
      </c>
      <c r="C26" s="67">
        <v>1918100384.1843591</v>
      </c>
      <c r="D26" s="62"/>
      <c r="E26" s="65">
        <v>23337899.07</v>
      </c>
      <c r="F26" s="65">
        <v>0</v>
      </c>
      <c r="G26" s="65">
        <v>105379708.28</v>
      </c>
      <c r="H26" s="65">
        <v>105379708.28</v>
      </c>
      <c r="I26" s="65">
        <v>0</v>
      </c>
    </row>
    <row r="27" spans="1:9" x14ac:dyDescent="0.25">
      <c r="A27" s="19"/>
      <c r="B27" s="8" t="s">
        <v>27</v>
      </c>
      <c r="C27" s="67">
        <v>736507744.06999993</v>
      </c>
      <c r="D27" s="68"/>
      <c r="E27" s="65">
        <v>4460488.3299999237</v>
      </c>
      <c r="F27" s="65">
        <v>0</v>
      </c>
      <c r="G27" s="65">
        <f t="shared" si="3"/>
        <v>732047255.74000001</v>
      </c>
      <c r="H27" s="65">
        <v>41034514.82</v>
      </c>
      <c r="I27" s="65">
        <v>0</v>
      </c>
    </row>
    <row r="28" spans="1:9" ht="15.75" customHeight="1" x14ac:dyDescent="0.25">
      <c r="A28" s="19"/>
      <c r="B28" s="8" t="s">
        <v>28</v>
      </c>
      <c r="C28" s="67">
        <v>484130977.94</v>
      </c>
      <c r="D28" s="68"/>
      <c r="E28" s="65">
        <v>2932027.0500000119</v>
      </c>
      <c r="F28" s="65">
        <v>0</v>
      </c>
      <c r="G28" s="65">
        <f t="shared" si="3"/>
        <v>481198950.88999999</v>
      </c>
      <c r="H28" s="65">
        <v>25929276.039999999</v>
      </c>
      <c r="I28" s="65">
        <v>0</v>
      </c>
    </row>
    <row r="29" spans="1:9" x14ac:dyDescent="0.25">
      <c r="A29" s="19"/>
      <c r="B29" s="8" t="s">
        <v>28</v>
      </c>
      <c r="C29" s="67">
        <v>484130977.94</v>
      </c>
      <c r="D29" s="68"/>
      <c r="E29" s="65">
        <v>2932027.0500000119</v>
      </c>
      <c r="F29" s="65">
        <v>0</v>
      </c>
      <c r="G29" s="65">
        <f t="shared" si="3"/>
        <v>481198950.88999999</v>
      </c>
      <c r="H29" s="65">
        <v>26317768.02</v>
      </c>
      <c r="I29" s="65">
        <v>0</v>
      </c>
    </row>
    <row r="30" spans="1:9" x14ac:dyDescent="0.25">
      <c r="A30" s="19"/>
      <c r="B30" s="8" t="s">
        <v>29</v>
      </c>
      <c r="C30" s="67">
        <v>389969969.88999999</v>
      </c>
      <c r="D30" s="68"/>
      <c r="E30" s="65">
        <v>2328894.5</v>
      </c>
      <c r="F30" s="65">
        <v>0</v>
      </c>
      <c r="G30" s="65">
        <f t="shared" si="3"/>
        <v>387641075.38999999</v>
      </c>
      <c r="H30" s="65">
        <v>25876894.039999999</v>
      </c>
      <c r="I30" s="65">
        <v>0</v>
      </c>
    </row>
    <row r="31" spans="1:9" x14ac:dyDescent="0.25">
      <c r="A31" s="19"/>
      <c r="B31" s="8" t="s">
        <v>30</v>
      </c>
      <c r="C31" s="67">
        <v>575046382.89999998</v>
      </c>
      <c r="D31" s="68"/>
      <c r="E31" s="65">
        <v>2831388.7999999523</v>
      </c>
      <c r="F31" s="65">
        <v>0</v>
      </c>
      <c r="G31" s="65">
        <f>+C31+D31-E31</f>
        <v>572214994.10000002</v>
      </c>
      <c r="H31" s="65">
        <v>36025674.640000001</v>
      </c>
      <c r="I31" s="65">
        <v>0</v>
      </c>
    </row>
    <row r="32" spans="1:9" x14ac:dyDescent="0.25">
      <c r="A32" s="19"/>
      <c r="B32" s="8" t="s">
        <v>31</v>
      </c>
      <c r="C32" s="67">
        <v>422163528.81</v>
      </c>
      <c r="D32" s="68"/>
      <c r="E32" s="65">
        <v>1888967.6699999571</v>
      </c>
      <c r="F32" s="65">
        <v>0</v>
      </c>
      <c r="G32" s="65">
        <f t="shared" ref="G32:G34" si="4">+C32+D32-E32</f>
        <v>420274561.14000005</v>
      </c>
      <c r="H32" s="65">
        <v>22532292.93</v>
      </c>
      <c r="I32" s="65">
        <v>0</v>
      </c>
    </row>
    <row r="33" spans="1:9" x14ac:dyDescent="0.25">
      <c r="A33" s="19"/>
      <c r="B33" s="8" t="s">
        <v>32</v>
      </c>
      <c r="C33" s="67">
        <v>390661903.23000002</v>
      </c>
      <c r="D33" s="68">
        <v>92661862</v>
      </c>
      <c r="E33" s="65">
        <v>1772260.55</v>
      </c>
      <c r="F33" s="65">
        <v>0</v>
      </c>
      <c r="G33" s="65">
        <f t="shared" si="4"/>
        <v>481551504.68000001</v>
      </c>
      <c r="H33" s="65">
        <v>21805713.93</v>
      </c>
      <c r="I33" s="65"/>
    </row>
    <row r="34" spans="1:9" x14ac:dyDescent="0.25">
      <c r="A34" s="20"/>
      <c r="B34" s="10" t="s">
        <v>33</v>
      </c>
      <c r="C34" s="62">
        <v>0</v>
      </c>
      <c r="D34" s="62">
        <v>0</v>
      </c>
      <c r="E34" s="65">
        <v>0</v>
      </c>
      <c r="F34" s="65">
        <v>0</v>
      </c>
      <c r="G34" s="65">
        <f t="shared" si="4"/>
        <v>0</v>
      </c>
      <c r="H34" s="65">
        <v>0</v>
      </c>
      <c r="I34" s="65">
        <v>0</v>
      </c>
    </row>
    <row r="35" spans="1:9" x14ac:dyDescent="0.25">
      <c r="A35" s="20"/>
      <c r="B35" s="21" t="s">
        <v>34</v>
      </c>
      <c r="C35" s="62">
        <v>0</v>
      </c>
      <c r="D35" s="62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</row>
    <row r="36" spans="1:9" x14ac:dyDescent="0.25">
      <c r="A36" s="44" t="s">
        <v>35</v>
      </c>
      <c r="B36" s="45"/>
      <c r="C36" s="57">
        <v>7790483948.0299997</v>
      </c>
      <c r="D36" s="57"/>
      <c r="E36" s="58"/>
      <c r="F36" s="58"/>
      <c r="G36" s="69"/>
      <c r="H36" s="58"/>
      <c r="I36" s="58"/>
    </row>
    <row r="37" spans="1:9" x14ac:dyDescent="0.25">
      <c r="A37" s="19"/>
      <c r="B37" s="8"/>
      <c r="C37" s="70"/>
      <c r="D37" s="62"/>
      <c r="E37" s="65"/>
      <c r="F37" s="71"/>
      <c r="G37" s="59"/>
      <c r="H37" s="72"/>
      <c r="I37" s="62"/>
    </row>
    <row r="38" spans="1:9" ht="30.75" customHeight="1" x14ac:dyDescent="0.25">
      <c r="A38" s="44" t="s">
        <v>36</v>
      </c>
      <c r="B38" s="45"/>
      <c r="C38" s="57">
        <f>C9+C36</f>
        <v>18550896489.283539</v>
      </c>
      <c r="D38" s="57"/>
      <c r="E38" s="58"/>
      <c r="F38" s="58">
        <v>0</v>
      </c>
      <c r="G38" s="57">
        <f>+G36+G9</f>
        <v>10089453769.76354</v>
      </c>
      <c r="H38" s="58">
        <f>+H9+H36</f>
        <v>592814041.07000005</v>
      </c>
      <c r="I38" s="58">
        <f>+I9+I36</f>
        <v>0</v>
      </c>
    </row>
    <row r="39" spans="1:9" x14ac:dyDescent="0.25">
      <c r="A39" s="44"/>
      <c r="B39" s="45"/>
      <c r="C39" s="59"/>
      <c r="D39" s="59"/>
      <c r="E39" s="60"/>
      <c r="F39" s="60"/>
      <c r="G39" s="59"/>
      <c r="H39" s="60"/>
      <c r="I39" s="59"/>
    </row>
    <row r="40" spans="1:9" ht="30" customHeight="1" x14ac:dyDescent="0.25">
      <c r="A40" s="44" t="s">
        <v>37</v>
      </c>
      <c r="B40" s="45"/>
      <c r="C40" s="59"/>
      <c r="D40" s="59"/>
      <c r="E40" s="60"/>
      <c r="F40" s="60"/>
      <c r="G40" s="59"/>
      <c r="H40" s="60"/>
      <c r="I40" s="59"/>
    </row>
    <row r="41" spans="1:9" ht="30" customHeight="1" x14ac:dyDescent="0.25">
      <c r="A41" s="38" t="s">
        <v>38</v>
      </c>
      <c r="B41" s="39"/>
      <c r="C41" s="70">
        <v>0</v>
      </c>
      <c r="D41" s="73"/>
      <c r="E41" s="74"/>
      <c r="F41" s="74"/>
      <c r="G41" s="70">
        <v>0</v>
      </c>
      <c r="H41" s="65"/>
      <c r="I41" s="73"/>
    </row>
    <row r="42" spans="1:9" s="11" customFormat="1" x14ac:dyDescent="0.25">
      <c r="A42" s="38" t="s">
        <v>39</v>
      </c>
      <c r="B42" s="39"/>
      <c r="C42" s="70">
        <v>0</v>
      </c>
      <c r="D42" s="73"/>
      <c r="E42" s="74"/>
      <c r="F42" s="74"/>
      <c r="G42" s="70">
        <v>0</v>
      </c>
      <c r="H42" s="65"/>
      <c r="I42" s="73"/>
    </row>
    <row r="43" spans="1:9" s="11" customFormat="1" x14ac:dyDescent="0.25">
      <c r="A43" s="38" t="s">
        <v>40</v>
      </c>
      <c r="B43" s="39"/>
      <c r="C43" s="70">
        <v>0</v>
      </c>
      <c r="D43" s="73"/>
      <c r="E43" s="74"/>
      <c r="F43" s="74"/>
      <c r="G43" s="70">
        <v>0</v>
      </c>
      <c r="H43" s="75"/>
      <c r="I43" s="74"/>
    </row>
    <row r="44" spans="1:9" s="11" customFormat="1" x14ac:dyDescent="0.25">
      <c r="A44" s="50"/>
      <c r="B44" s="51"/>
      <c r="C44" s="73">
        <v>0</v>
      </c>
      <c r="D44" s="73"/>
      <c r="E44" s="74"/>
      <c r="F44" s="74"/>
      <c r="G44" s="73"/>
      <c r="H44" s="74"/>
      <c r="I44" s="74"/>
    </row>
    <row r="45" spans="1:9" s="11" customFormat="1" ht="25.9" customHeight="1" x14ac:dyDescent="0.25">
      <c r="A45" s="44" t="s">
        <v>41</v>
      </c>
      <c r="B45" s="45"/>
      <c r="C45" s="73"/>
      <c r="D45" s="73"/>
      <c r="E45" s="74"/>
      <c r="F45" s="74"/>
      <c r="G45" s="73"/>
      <c r="H45" s="74"/>
      <c r="I45" s="74"/>
    </row>
    <row r="46" spans="1:9" s="11" customFormat="1" ht="32.25" customHeight="1" x14ac:dyDescent="0.25">
      <c r="A46" s="38" t="s">
        <v>38</v>
      </c>
      <c r="B46" s="39"/>
      <c r="C46" s="70">
        <v>0</v>
      </c>
      <c r="D46" s="73"/>
      <c r="E46" s="74"/>
      <c r="F46" s="74"/>
      <c r="G46" s="70">
        <v>0</v>
      </c>
      <c r="H46" s="74"/>
      <c r="I46" s="74"/>
    </row>
    <row r="47" spans="1:9" s="11" customFormat="1" x14ac:dyDescent="0.25">
      <c r="A47" s="38" t="s">
        <v>39</v>
      </c>
      <c r="B47" s="39"/>
      <c r="C47" s="70">
        <v>0</v>
      </c>
      <c r="D47" s="73"/>
      <c r="E47" s="74"/>
      <c r="F47" s="74"/>
      <c r="G47" s="70">
        <v>0</v>
      </c>
      <c r="H47" s="74"/>
      <c r="I47" s="74"/>
    </row>
    <row r="48" spans="1:9" s="11" customFormat="1" x14ac:dyDescent="0.25">
      <c r="A48" s="38" t="s">
        <v>40</v>
      </c>
      <c r="B48" s="39"/>
      <c r="C48" s="70">
        <v>0</v>
      </c>
      <c r="D48" s="73"/>
      <c r="E48" s="74"/>
      <c r="F48" s="74"/>
      <c r="G48" s="70">
        <v>0</v>
      </c>
      <c r="H48" s="74"/>
      <c r="I48" s="74"/>
    </row>
    <row r="49" spans="1:9" s="11" customFormat="1" ht="15.75" thickBot="1" x14ac:dyDescent="0.3">
      <c r="A49" s="52"/>
      <c r="B49" s="53"/>
      <c r="C49" s="12"/>
      <c r="D49" s="12"/>
      <c r="E49" s="13"/>
      <c r="F49" s="13"/>
      <c r="G49" s="12"/>
      <c r="H49" s="13"/>
      <c r="I49" s="13"/>
    </row>
    <row r="50" spans="1:9" s="11" customFormat="1" ht="34.5" customHeight="1" x14ac:dyDescent="0.25">
      <c r="A50" s="54" t="s">
        <v>42</v>
      </c>
      <c r="B50" s="54"/>
      <c r="C50" s="54"/>
      <c r="D50" s="54"/>
      <c r="E50" s="54"/>
      <c r="F50" s="54"/>
      <c r="G50" s="54"/>
      <c r="H50" s="54"/>
      <c r="I50" s="54"/>
    </row>
    <row r="51" spans="1:9" s="11" customFormat="1" x14ac:dyDescent="0.25">
      <c r="A51" s="55" t="s">
        <v>43</v>
      </c>
      <c r="B51" s="55"/>
      <c r="C51" s="55"/>
      <c r="D51" s="55"/>
      <c r="E51" s="55"/>
      <c r="F51" s="55"/>
      <c r="G51" s="55"/>
      <c r="H51" s="55"/>
      <c r="I51" s="55"/>
    </row>
    <row r="52" spans="1:9" ht="15.75" thickBot="1" x14ac:dyDescent="0.3"/>
    <row r="53" spans="1:9" x14ac:dyDescent="0.25">
      <c r="B53" s="23" t="s">
        <v>44</v>
      </c>
      <c r="C53" s="24"/>
      <c r="D53" s="17" t="s">
        <v>45</v>
      </c>
      <c r="E53" s="17" t="s">
        <v>46</v>
      </c>
      <c r="F53" s="17" t="s">
        <v>47</v>
      </c>
      <c r="G53" s="76" t="s">
        <v>48</v>
      </c>
      <c r="H53" s="17" t="s">
        <v>49</v>
      </c>
    </row>
    <row r="54" spans="1:9" ht="15.75" thickBot="1" x14ac:dyDescent="0.3">
      <c r="B54" s="25"/>
      <c r="C54" s="26"/>
      <c r="D54" s="18" t="s">
        <v>50</v>
      </c>
      <c r="E54" s="18" t="s">
        <v>51</v>
      </c>
      <c r="F54" s="18" t="s">
        <v>52</v>
      </c>
      <c r="G54" s="77"/>
      <c r="H54" s="18" t="s">
        <v>53</v>
      </c>
    </row>
    <row r="55" spans="1:9" ht="15.75" thickBot="1" x14ac:dyDescent="0.3">
      <c r="B55" s="25" t="s">
        <v>54</v>
      </c>
      <c r="C55" s="26"/>
      <c r="D55" s="14" t="s">
        <v>55</v>
      </c>
      <c r="E55" s="78" t="s">
        <v>56</v>
      </c>
      <c r="F55" s="79"/>
      <c r="G55" s="77"/>
      <c r="H55" s="79"/>
    </row>
    <row r="56" spans="1:9" x14ac:dyDescent="0.25">
      <c r="B56" s="80" t="s">
        <v>57</v>
      </c>
      <c r="C56" s="81"/>
      <c r="D56" s="82"/>
      <c r="E56" s="82"/>
      <c r="F56" s="82"/>
      <c r="G56" s="82"/>
      <c r="H56" s="83"/>
    </row>
    <row r="57" spans="1:9" x14ac:dyDescent="0.25">
      <c r="B57" s="84" t="s">
        <v>58</v>
      </c>
      <c r="C57" s="56" t="s">
        <v>16</v>
      </c>
      <c r="D57" s="85">
        <v>250000000</v>
      </c>
      <c r="E57" s="86" t="s">
        <v>59</v>
      </c>
      <c r="F57" s="87" t="s">
        <v>60</v>
      </c>
      <c r="G57" s="56"/>
      <c r="H57" s="88"/>
    </row>
    <row r="58" spans="1:9" x14ac:dyDescent="0.25">
      <c r="B58" s="84" t="s">
        <v>61</v>
      </c>
      <c r="C58" s="56" t="s">
        <v>17</v>
      </c>
      <c r="D58" s="85">
        <v>300000000</v>
      </c>
      <c r="E58" s="86" t="s">
        <v>59</v>
      </c>
      <c r="F58" s="87" t="s">
        <v>62</v>
      </c>
      <c r="G58" s="56"/>
      <c r="H58" s="88"/>
    </row>
    <row r="59" spans="1:9" x14ac:dyDescent="0.25">
      <c r="B59" s="84" t="s">
        <v>63</v>
      </c>
      <c r="C59" s="56" t="s">
        <v>18</v>
      </c>
      <c r="D59" s="85">
        <v>350000000</v>
      </c>
      <c r="E59" s="86" t="s">
        <v>59</v>
      </c>
      <c r="F59" s="87" t="s">
        <v>62</v>
      </c>
      <c r="G59" s="56"/>
      <c r="H59" s="88"/>
    </row>
    <row r="60" spans="1:9" x14ac:dyDescent="0.25">
      <c r="B60" s="84" t="s">
        <v>64</v>
      </c>
      <c r="C60" s="56" t="s">
        <v>65</v>
      </c>
      <c r="D60" s="85">
        <v>350000000</v>
      </c>
      <c r="E60" s="86" t="s">
        <v>59</v>
      </c>
      <c r="F60" s="87" t="s">
        <v>66</v>
      </c>
      <c r="G60" s="56"/>
      <c r="H60" s="88"/>
    </row>
    <row r="61" spans="1:9" x14ac:dyDescent="0.25">
      <c r="B61" s="84" t="s">
        <v>67</v>
      </c>
      <c r="C61" s="56" t="s">
        <v>19</v>
      </c>
      <c r="D61" s="85">
        <v>500000000</v>
      </c>
      <c r="E61" s="86" t="s">
        <v>59</v>
      </c>
      <c r="F61" s="87" t="s">
        <v>68</v>
      </c>
      <c r="G61" s="56"/>
      <c r="H61" s="88"/>
    </row>
    <row r="62" spans="1:9" x14ac:dyDescent="0.25">
      <c r="B62" s="84" t="s">
        <v>69</v>
      </c>
      <c r="C62" s="56" t="s">
        <v>16</v>
      </c>
      <c r="D62" s="85">
        <v>250000000</v>
      </c>
      <c r="E62" s="86" t="s">
        <v>59</v>
      </c>
      <c r="F62" s="87"/>
      <c r="G62" s="56"/>
      <c r="H62" s="88"/>
    </row>
    <row r="63" spans="1:9" x14ac:dyDescent="0.25">
      <c r="B63" s="84" t="s">
        <v>72</v>
      </c>
      <c r="C63" s="56" t="s">
        <v>19</v>
      </c>
      <c r="D63" s="85">
        <v>550000000</v>
      </c>
      <c r="E63" s="86" t="s">
        <v>59</v>
      </c>
      <c r="F63" s="87"/>
      <c r="G63" s="56"/>
      <c r="H63" s="88"/>
    </row>
    <row r="64" spans="1:9" ht="15.75" thickBot="1" x14ac:dyDescent="0.3">
      <c r="B64" s="89"/>
      <c r="C64" s="90"/>
      <c r="D64" s="91"/>
      <c r="E64" s="92"/>
      <c r="F64" s="93"/>
      <c r="G64" s="90"/>
      <c r="H64" s="94"/>
    </row>
    <row r="65" spans="2:7" ht="22.5" customHeight="1" x14ac:dyDescent="0.25">
      <c r="B65" s="27" t="s">
        <v>70</v>
      </c>
      <c r="C65" s="27"/>
      <c r="D65" s="27"/>
      <c r="E65" s="27"/>
      <c r="F65" s="27"/>
      <c r="G65" s="27"/>
    </row>
    <row r="66" spans="2:7" ht="12" customHeight="1" x14ac:dyDescent="0.25">
      <c r="B66" s="16" t="s">
        <v>71</v>
      </c>
      <c r="C66" s="15"/>
      <c r="D66" s="15"/>
      <c r="E66" s="15"/>
      <c r="F66" s="15"/>
      <c r="G66" s="15"/>
    </row>
    <row r="67" spans="2:7" x14ac:dyDescent="0.25"/>
    <row r="68" spans="2:7" x14ac:dyDescent="0.25"/>
    <row r="69" spans="2:7" x14ac:dyDescent="0.25"/>
    <row r="70" spans="2:7" x14ac:dyDescent="0.25"/>
    <row r="71" spans="2:7" x14ac:dyDescent="0.25"/>
    <row r="72" spans="2:7" x14ac:dyDescent="0.25"/>
    <row r="73" spans="2:7" x14ac:dyDescent="0.25"/>
    <row r="74" spans="2:7" x14ac:dyDescent="0.25"/>
    <row r="75" spans="2:7" x14ac:dyDescent="0.25"/>
    <row r="76" spans="2:7" x14ac:dyDescent="0.25"/>
    <row r="77" spans="2:7" x14ac:dyDescent="0.25"/>
    <row r="78" spans="2:7" x14ac:dyDescent="0.25"/>
    <row r="79" spans="2:7" x14ac:dyDescent="0.25"/>
    <row r="80" spans="2:7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</sheetData>
  <mergeCells count="34">
    <mergeCell ref="A49:B49"/>
    <mergeCell ref="A50:I50"/>
    <mergeCell ref="A51:I51"/>
    <mergeCell ref="A44:B44"/>
    <mergeCell ref="A45:B45"/>
    <mergeCell ref="A46:B46"/>
    <mergeCell ref="A47:B47"/>
    <mergeCell ref="A48:B48"/>
    <mergeCell ref="A38:B38"/>
    <mergeCell ref="A39:B39"/>
    <mergeCell ref="A40:B40"/>
    <mergeCell ref="A41:B41"/>
    <mergeCell ref="A42:B42"/>
    <mergeCell ref="A6:B7"/>
    <mergeCell ref="D6:D7"/>
    <mergeCell ref="E6:E7"/>
    <mergeCell ref="F6:F7"/>
    <mergeCell ref="H6:H7"/>
    <mergeCell ref="B53:C54"/>
    <mergeCell ref="G53:G55"/>
    <mergeCell ref="B55:C55"/>
    <mergeCell ref="B65:G65"/>
    <mergeCell ref="A1:I1"/>
    <mergeCell ref="A2:I2"/>
    <mergeCell ref="A3:I3"/>
    <mergeCell ref="A4:I4"/>
    <mergeCell ref="A5:I5"/>
    <mergeCell ref="A43:B43"/>
    <mergeCell ref="I6:I7"/>
    <mergeCell ref="A8:B8"/>
    <mergeCell ref="A9:B9"/>
    <mergeCell ref="A10:B10"/>
    <mergeCell ref="A22:B22"/>
    <mergeCell ref="A36:B36"/>
  </mergeCells>
  <pageMargins left="0.70866141732283472" right="0.70866141732283472" top="0.74803149606299213" bottom="0.74803149606299213" header="0.31496062992125984" footer="0.31496062992125984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1er Trim 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Muñoz S</dc:creator>
  <cp:lastModifiedBy>Dora Luz López Ibarra</cp:lastModifiedBy>
  <dcterms:created xsi:type="dcterms:W3CDTF">2025-04-28T22:27:04Z</dcterms:created>
  <dcterms:modified xsi:type="dcterms:W3CDTF">2025-07-29T19:11:16Z</dcterms:modified>
</cp:coreProperties>
</file>