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TITULO V\ESTADOS FINANCIEROS\2024\LDF\3ER TRIM\"/>
    </mc:Choice>
  </mc:AlternateContent>
  <bookViews>
    <workbookView xWindow="0" yWindow="0" windowWidth="28800" windowHeight="1111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2" i="1" l="1"/>
  <c r="H25" i="1" l="1"/>
  <c r="G25" i="1"/>
  <c r="G35" i="1"/>
  <c r="D35" i="1"/>
  <c r="D25" i="1"/>
  <c r="E25" i="1"/>
  <c r="H11" i="1" l="1"/>
  <c r="H10" i="1"/>
  <c r="G20" i="1"/>
  <c r="G12" i="1"/>
  <c r="E11" i="1"/>
  <c r="D11" i="1"/>
  <c r="D10" i="1"/>
  <c r="G36" i="1"/>
  <c r="G34" i="1"/>
  <c r="G33" i="1"/>
  <c r="D33" i="1"/>
  <c r="G32" i="1"/>
  <c r="G31" i="1"/>
  <c r="G30" i="1"/>
  <c r="G29" i="1"/>
  <c r="G28" i="1"/>
  <c r="G27" i="1"/>
  <c r="G26" i="1"/>
  <c r="I25" i="1"/>
  <c r="H24" i="1"/>
  <c r="F25" i="1"/>
  <c r="E24" i="1"/>
  <c r="C25" i="1"/>
  <c r="I24" i="1"/>
  <c r="D24" i="1"/>
  <c r="G21" i="1"/>
  <c r="G19" i="1"/>
  <c r="G18" i="1"/>
  <c r="G17" i="1"/>
  <c r="G16" i="1"/>
  <c r="G15" i="1"/>
  <c r="G14" i="1"/>
  <c r="G13" i="1"/>
  <c r="I11" i="1"/>
  <c r="F11" i="1"/>
  <c r="I10" i="1"/>
  <c r="I9" i="1" s="1"/>
  <c r="I42" i="1" s="1"/>
  <c r="F9" i="1"/>
  <c r="H9" i="1" l="1"/>
  <c r="H42" i="1" s="1"/>
  <c r="G24" i="1"/>
  <c r="G11" i="1"/>
  <c r="D9" i="1"/>
  <c r="E10" i="1"/>
  <c r="E9" i="1" s="1"/>
  <c r="G9" i="1" l="1"/>
  <c r="G10" i="1"/>
</calcChain>
</file>

<file path=xl/sharedStrings.xml><?xml version="1.0" encoding="utf-8"?>
<sst xmlns="http://schemas.openxmlformats.org/spreadsheetml/2006/main" count="107" uniqueCount="84">
  <si>
    <t>Formato 2: Informe Analítico de la Deuda Pública y Otros Pasivos - LDF</t>
  </si>
  <si>
    <t xml:space="preserve">GOBIERNO DEL ESTADO DE DURANGO </t>
  </si>
  <si>
    <t>Informe Analítico de la Deuda Pública y Otros Pasivos - LDF</t>
  </si>
  <si>
    <t>(Cifras en Pesos)</t>
  </si>
  <si>
    <t>Denominación de la Deuda Pública y Otros Pasivos (c)</t>
  </si>
  <si>
    <t>Saldo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</si>
  <si>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</si>
  <si>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</si>
  <si>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</si>
  <si>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</si>
  <si>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</si>
  <si>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</si>
  <si>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</si>
  <si>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</si>
  <si>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</si>
  <si>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</si>
  <si>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BANORTE</t>
  </si>
  <si>
    <t>BANCA MULTIVA</t>
  </si>
  <si>
    <t xml:space="preserve">HSBC </t>
  </si>
  <si>
    <t>BANSI</t>
  </si>
  <si>
    <t>SANTANDER</t>
  </si>
  <si>
    <t>a2) Títulos y Valores</t>
  </si>
  <si>
    <t>a3) Arrendamientos Financieros</t>
  </si>
  <si>
    <t>B. Largo Plazo (B=b1+b2+b3)</t>
  </si>
  <si>
    <t>b1) Instituciones de Crédito</t>
  </si>
  <si>
    <t>BANCOMER 980</t>
  </si>
  <si>
    <t>SANTANDER 3200</t>
  </si>
  <si>
    <t>BANORTE  2200</t>
  </si>
  <si>
    <t xml:space="preserve">BANOBRAS 760 </t>
  </si>
  <si>
    <t>BANOBRAS 500</t>
  </si>
  <si>
    <t xml:space="preserve">BANCO BANSI </t>
  </si>
  <si>
    <t xml:space="preserve">BANOBRAS 425 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</si>
  <si>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</si>
  <si>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</si>
  <si>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</si>
  <si>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</si>
  <si>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</si>
  <si>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A. BANOBRAS  FONREC 9830/10034/10367</t>
  </si>
  <si>
    <t>B. BANOBRAS PROFISE 10965</t>
  </si>
  <si>
    <t>C. BANOBRAS PROFISE 11202</t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</si>
  <si>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</si>
  <si>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</si>
  <si>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</si>
  <si>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</t>
  </si>
  <si>
    <t>Monto</t>
  </si>
  <si>
    <t>Plazo</t>
  </si>
  <si>
    <t>Tasa de Interés</t>
  </si>
  <si>
    <t>Comisiones y Costos Relacionados (o)</t>
  </si>
  <si>
    <t>Tasa Efectiva</t>
  </si>
  <si>
    <t>Contratado</t>
  </si>
  <si>
    <t>Pactado</t>
  </si>
  <si>
    <t>(n)</t>
  </si>
  <si>
    <t>(p)</t>
  </si>
  <si>
    <t>(k)</t>
  </si>
  <si>
    <t>(l)</t>
  </si>
  <si>
    <t>(m)</t>
  </si>
  <si>
    <t>6. Obligaciones a Corto Plazo (Informativo)</t>
  </si>
  <si>
    <t>M. Crédito 1</t>
  </si>
  <si>
    <t>12 MESES</t>
  </si>
  <si>
    <t>TIIE MAS 2.00%</t>
  </si>
  <si>
    <t>M. Crédito 2</t>
  </si>
  <si>
    <t>MULTIVA</t>
  </si>
  <si>
    <t>TIIE MAS 1.50%</t>
  </si>
  <si>
    <t>M. Crédito 3</t>
  </si>
  <si>
    <t>HSBC</t>
  </si>
  <si>
    <t>TIIE MAS 0.95%</t>
  </si>
  <si>
    <t>M. Crédito 4</t>
  </si>
  <si>
    <t>TIIE MAS 1.37%</t>
  </si>
  <si>
    <t>M. Crédito 5</t>
  </si>
  <si>
    <t xml:space="preserve">MULTIVA </t>
  </si>
  <si>
    <t>TIIE MAS 1.25%</t>
  </si>
  <si>
    <t>M. Crédito 6</t>
  </si>
  <si>
    <t>TIIE MAS 1.95%</t>
  </si>
  <si>
    <t>M. Crédito 7</t>
  </si>
  <si>
    <t>TIIE MAS 1.75%</t>
  </si>
  <si>
    <t>M.Crédito 8</t>
  </si>
  <si>
    <t>TIIE MAS 1.03%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</si>
  <si>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</si>
  <si>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</si>
  <si>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al 31 de diciembre de 2023(d)</t>
  </si>
  <si>
    <t>Del 1 de enero al 30 de Septiembre 2024 (b)</t>
  </si>
  <si>
    <t xml:space="preserve">BANOBRAS 485 </t>
  </si>
  <si>
    <t>M.Crédito 9</t>
  </si>
  <si>
    <t>TIIE MAS 0.93%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</si>
</sst>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(* #,##0_);_(* \(#,##0\);_(* &quot;-&quot;??_);_(@_)"/>
    <numFmt numFmtId="165" formatCode="_-* #,##0_-;\-* #,##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8"/>
      <color theme="1"/>
      <name val="Arial"/>
      <family val="2"/>
    </font>
    <font>
      <b/>
      <i/>
      <sz val="10"/>
      <color theme="1"/>
      <name val="Arial"/>
      <family val="2"/>
    </font>
    <font>
      <sz val="8"/>
      <color theme="1"/>
      <name val="Arial"/>
      <family val="2"/>
    </font>
    <font>
      <sz val="8"/>
      <color indexed="8"/>
      <name val="Arial Narrow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i/>
      <sz val="10"/>
      <color theme="1"/>
      <name val="Arial"/>
      <family val="2"/>
    </font>
    <font>
      <b/>
      <i/>
      <sz val="8"/>
      <color theme="1"/>
      <name val="Arial"/>
      <family val="2"/>
    </font>
    <font>
      <sz val="6"/>
      <color theme="1"/>
      <name val="Arial"/>
      <family val="2"/>
    </font>
    <font>
      <b/>
      <sz val="9"/>
      <color theme="1"/>
      <name val="Arial"/>
      <family val="2"/>
    </font>
    <font>
      <b/>
      <sz val="5"/>
      <color theme="1"/>
      <name val="Arial"/>
      <family val="2"/>
    </font>
    <font>
      <sz val="5"/>
      <color theme="1"/>
      <name val="Arial"/>
      <family val="2"/>
    </font>
    <font>
      <sz val="12"/>
      <color theme="1"/>
      <name val="Arial"/>
      <family val="2"/>
    </font>
    <font>
      <b/>
      <sz val="10"/>
      <color rgb="FF000000"/>
      <name val="Arial"/>
      <family val="2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" fillId="0" borderId="0"/>
  </cellStyleXfs>
  <cellXfs count="102">
    <xf numFmtId="0" fontId="0" fillId="0" borderId="0" xfId="0"/>
    <xf numFmtId="43" fontId="0" fillId="0" borderId="0" xfId="1" applyFont="1"/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3" fontId="6" fillId="4" borderId="5" xfId="0" applyNumberFormat="1" applyFont="1" applyFill="1" applyBorder="1" applyAlignment="1">
      <alignment horizontal="right" wrapText="1"/>
    </xf>
    <xf numFmtId="3" fontId="6" fillId="4" borderId="9" xfId="0" applyNumberFormat="1" applyFont="1" applyFill="1" applyBorder="1" applyAlignment="1">
      <alignment horizontal="right" wrapText="1"/>
    </xf>
    <xf numFmtId="3" fontId="2" fillId="0" borderId="5" xfId="0" applyNumberFormat="1" applyFont="1" applyBorder="1" applyAlignment="1">
      <alignment horizontal="right" wrapText="1"/>
    </xf>
    <xf numFmtId="3" fontId="2" fillId="0" borderId="9" xfId="0" applyNumberFormat="1" applyFont="1" applyBorder="1" applyAlignment="1">
      <alignment horizontal="right" wrapText="1"/>
    </xf>
    <xf numFmtId="0" fontId="5" fillId="0" borderId="4" xfId="0" applyFont="1" applyBorder="1" applyAlignment="1">
      <alignment horizontal="justify" vertical="center" wrapText="1"/>
    </xf>
    <xf numFmtId="3" fontId="9" fillId="0" borderId="5" xfId="0" applyNumberFormat="1" applyFont="1" applyBorder="1" applyAlignment="1">
      <alignment horizontal="right" wrapText="1"/>
    </xf>
    <xf numFmtId="3" fontId="9" fillId="0" borderId="9" xfId="0" applyNumberFormat="1" applyFont="1" applyBorder="1" applyAlignment="1">
      <alignment horizontal="right" wrapText="1"/>
    </xf>
    <xf numFmtId="43" fontId="0" fillId="0" borderId="0" xfId="0" applyNumberFormat="1"/>
    <xf numFmtId="0" fontId="7" fillId="0" borderId="4" xfId="0" applyFont="1" applyBorder="1" applyAlignment="1">
      <alignment horizontal="justify" vertical="center" wrapText="1"/>
    </xf>
    <xf numFmtId="164" fontId="8" fillId="0" borderId="0" xfId="1" applyNumberFormat="1" applyFont="1" applyFill="1" applyBorder="1" applyAlignment="1">
      <alignment horizontal="center"/>
    </xf>
    <xf numFmtId="3" fontId="9" fillId="0" borderId="9" xfId="1" applyNumberFormat="1" applyFont="1" applyBorder="1" applyAlignment="1">
      <alignment horizontal="right" wrapText="1"/>
    </xf>
    <xf numFmtId="3" fontId="0" fillId="0" borderId="9" xfId="0" applyNumberFormat="1" applyBorder="1" applyAlignment="1">
      <alignment horizontal="right"/>
    </xf>
    <xf numFmtId="3" fontId="0" fillId="0" borderId="0" xfId="0" applyNumberFormat="1"/>
    <xf numFmtId="0" fontId="7" fillId="0" borderId="0" xfId="0" applyFont="1" applyAlignment="1">
      <alignment horizontal="justify" vertical="center" wrapText="1"/>
    </xf>
    <xf numFmtId="3" fontId="10" fillId="4" borderId="9" xfId="2" applyNumberFormat="1" applyFont="1" applyFill="1" applyBorder="1" applyAlignment="1" applyProtection="1">
      <alignment horizontal="right" vertical="top"/>
      <protection locked="0"/>
    </xf>
    <xf numFmtId="3" fontId="10" fillId="5" borderId="0" xfId="2" applyNumberFormat="1" applyFont="1" applyFill="1" applyAlignment="1" applyProtection="1">
      <alignment horizontal="right" vertical="top"/>
      <protection locked="0"/>
    </xf>
    <xf numFmtId="3" fontId="2" fillId="0" borderId="9" xfId="1" applyNumberFormat="1" applyFont="1" applyBorder="1" applyAlignment="1">
      <alignment horizontal="right" wrapText="1"/>
    </xf>
    <xf numFmtId="3" fontId="2" fillId="0" borderId="5" xfId="1" applyNumberFormat="1" applyFont="1" applyBorder="1" applyAlignment="1">
      <alignment horizontal="right" wrapText="1"/>
    </xf>
    <xf numFmtId="3" fontId="0" fillId="0" borderId="0" xfId="0" applyNumberFormat="1" applyAlignment="1">
      <alignment horizontal="right"/>
    </xf>
    <xf numFmtId="3" fontId="6" fillId="0" borderId="9" xfId="0" applyNumberFormat="1" applyFont="1" applyBorder="1" applyAlignment="1">
      <alignment horizontal="right" wrapText="1"/>
    </xf>
    <xf numFmtId="3" fontId="6" fillId="0" borderId="5" xfId="0" applyNumberFormat="1" applyFont="1" applyBorder="1" applyAlignment="1">
      <alignment horizontal="right" wrapText="1"/>
    </xf>
    <xf numFmtId="3" fontId="11" fillId="0" borderId="5" xfId="0" applyNumberFormat="1" applyFont="1" applyBorder="1" applyAlignment="1">
      <alignment horizontal="right" wrapText="1"/>
    </xf>
    <xf numFmtId="3" fontId="6" fillId="0" borderId="8" xfId="0" applyNumberFormat="1" applyFont="1" applyBorder="1" applyAlignment="1">
      <alignment horizontal="justify" wrapText="1"/>
    </xf>
    <xf numFmtId="3" fontId="6" fillId="0" borderId="10" xfId="0" applyNumberFormat="1" applyFont="1" applyBorder="1" applyAlignment="1">
      <alignment horizontal="justify" wrapText="1"/>
    </xf>
    <xf numFmtId="0" fontId="14" fillId="6" borderId="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0" fillId="6" borderId="5" xfId="0" applyFill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justify" vertical="center" wrapText="1"/>
    </xf>
    <xf numFmtId="0" fontId="9" fillId="0" borderId="3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left" vertical="center" wrapText="1" indent="1"/>
    </xf>
    <xf numFmtId="0" fontId="17" fillId="0" borderId="0" xfId="0" applyFont="1" applyBorder="1" applyAlignment="1">
      <alignment horizontal="justify" vertical="center" wrapText="1"/>
    </xf>
    <xf numFmtId="165" fontId="2" fillId="0" borderId="0" xfId="1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9" fillId="0" borderId="0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justify" vertical="center" wrapText="1"/>
    </xf>
    <xf numFmtId="0" fontId="0" fillId="0" borderId="0" xfId="0" applyAlignment="1">
      <alignment vertical="center" wrapText="1"/>
    </xf>
    <xf numFmtId="0" fontId="7" fillId="0" borderId="6" xfId="0" applyFont="1" applyBorder="1" applyAlignment="1">
      <alignment horizontal="left" vertical="center" wrapText="1" indent="1"/>
    </xf>
    <xf numFmtId="0" fontId="17" fillId="0" borderId="7" xfId="0" applyFont="1" applyBorder="1" applyAlignment="1">
      <alignment horizontal="justify" vertical="center" wrapText="1"/>
    </xf>
    <xf numFmtId="165" fontId="2" fillId="0" borderId="7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/>
    </xf>
    <xf numFmtId="0" fontId="9" fillId="0" borderId="7" xfId="0" applyFont="1" applyBorder="1" applyAlignment="1">
      <alignment horizontal="justify" vertical="center" wrapText="1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43" fontId="0" fillId="0" borderId="0" xfId="1" applyFont="1" applyAlignment="1" applyProtection="1">
      <alignment vertical="center"/>
    </xf>
    <xf numFmtId="0" fontId="19" fillId="0" borderId="0" xfId="0" applyFont="1" applyAlignment="1">
      <alignment vertical="center"/>
    </xf>
    <xf numFmtId="0" fontId="7" fillId="0" borderId="0" xfId="0" applyFont="1" applyBorder="1" applyAlignment="1">
      <alignment horizontal="justify" vertical="center" wrapText="1"/>
    </xf>
    <xf numFmtId="164" fontId="8" fillId="0" borderId="0" xfId="1" applyNumberFormat="1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justify" vertical="center" wrapText="1"/>
    </xf>
    <xf numFmtId="3" fontId="9" fillId="0" borderId="5" xfId="0" applyNumberFormat="1" applyFont="1" applyFill="1" applyBorder="1" applyAlignment="1">
      <alignment horizontal="right" wrapText="1"/>
    </xf>
    <xf numFmtId="0" fontId="7" fillId="0" borderId="4" xfId="0" applyFont="1" applyBorder="1" applyAlignment="1">
      <alignment horizontal="justify" vertical="center" wrapText="1"/>
    </xf>
    <xf numFmtId="0" fontId="7" fillId="0" borderId="0" xfId="0" applyFont="1" applyBorder="1" applyAlignment="1">
      <alignment horizontal="justify" vertical="center" wrapText="1"/>
    </xf>
    <xf numFmtId="0" fontId="19" fillId="0" borderId="0" xfId="0" applyFont="1" applyAlignment="1">
      <alignment horizontal="left" vertical="center" wrapText="1"/>
    </xf>
    <xf numFmtId="0" fontId="12" fillId="0" borderId="4" xfId="0" applyFont="1" applyBorder="1" applyAlignment="1">
      <alignment horizontal="justify" vertical="center" wrapText="1"/>
    </xf>
    <xf numFmtId="0" fontId="12" fillId="0" borderId="0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justify" vertical="center" wrapText="1"/>
    </xf>
    <xf numFmtId="0" fontId="12" fillId="0" borderId="6" xfId="0" applyFont="1" applyBorder="1" applyAlignment="1">
      <alignment horizontal="justify" vertical="center" wrapText="1"/>
    </xf>
    <xf numFmtId="0" fontId="12" fillId="0" borderId="7" xfId="0" applyFont="1" applyBorder="1" applyAlignment="1">
      <alignment horizontal="justify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4" fillId="6" borderId="1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</cellXfs>
  <cellStyles count="3">
    <cellStyle name="Millares 2 3" xfId="1"/>
    <cellStyle name="Normal" xfId="0" builtinId="0"/>
    <cellStyle name="Normal 13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9"/>
  <sheetViews>
    <sheetView tabSelected="1" workbookViewId="0">
      <selection activeCell="K42" sqref="K42"/>
    </sheetView>
  </sheetViews>
  <sheetFormatPr baseColWidth="10" defaultColWidth="11.5703125" defaultRowHeight="15" zeroHeight="1" x14ac:dyDescent="0.25"/>
  <cols>
    <col min="1" max="1" width="15.28515625" customWidth="1"/>
    <col min="2" max="2" width="34.140625" customWidth="1"/>
    <col min="3" max="6" width="18.7109375" customWidth="1"/>
    <col min="7" max="7" width="19.5703125" customWidth="1"/>
    <col min="8" max="8" width="19.28515625" customWidth="1"/>
    <col min="9" max="9" width="18.7109375" customWidth="1"/>
    <col min="10" max="10" width="17" style="1" bestFit="1" customWidth="1"/>
    <col min="11" max="11" width="14.42578125" style="1" bestFit="1" customWidth="1"/>
    <col min="12" max="12" width="14.42578125" bestFit="1" customWidth="1"/>
  </cols>
  <sheetData>
    <row r="1" spans="1:12" ht="21" customHeight="1" thickBot="1" x14ac:dyDescent="0.3">
      <c r="A1" s="92" t="s">
        <v>0</v>
      </c>
      <c r="B1" s="92"/>
      <c r="C1" s="92"/>
      <c r="D1" s="92"/>
      <c r="E1" s="92"/>
      <c r="F1" s="92"/>
      <c r="G1" s="92"/>
      <c r="H1" s="92"/>
      <c r="I1" s="92"/>
    </row>
    <row r="2" spans="1:12" x14ac:dyDescent="0.25">
      <c r="A2" s="93" t="s">
        <v>1</v>
      </c>
      <c r="B2" s="94"/>
      <c r="C2" s="94"/>
      <c r="D2" s="94"/>
      <c r="E2" s="94"/>
      <c r="F2" s="94"/>
      <c r="G2" s="94"/>
      <c r="H2" s="94"/>
      <c r="I2" s="95"/>
    </row>
    <row r="3" spans="1:12" x14ac:dyDescent="0.25">
      <c r="A3" s="96" t="s">
        <v>2</v>
      </c>
      <c r="B3" s="97"/>
      <c r="C3" s="97"/>
      <c r="D3" s="97"/>
      <c r="E3" s="97"/>
      <c r="F3" s="97"/>
      <c r="G3" s="97"/>
      <c r="H3" s="97"/>
      <c r="I3" s="98"/>
    </row>
    <row r="4" spans="1:12" x14ac:dyDescent="0.25">
      <c r="A4" s="96" t="s">
        <v>80</v>
      </c>
      <c r="B4" s="97"/>
      <c r="C4" s="97"/>
      <c r="D4" s="97"/>
      <c r="E4" s="97"/>
      <c r="F4" s="97"/>
      <c r="G4" s="97"/>
      <c r="H4" s="97"/>
      <c r="I4" s="98"/>
    </row>
    <row r="5" spans="1:12" ht="15.75" thickBot="1" x14ac:dyDescent="0.3">
      <c r="A5" s="99" t="s">
        <v>3</v>
      </c>
      <c r="B5" s="100"/>
      <c r="C5" s="100"/>
      <c r="D5" s="100"/>
      <c r="E5" s="100"/>
      <c r="F5" s="100"/>
      <c r="G5" s="100"/>
      <c r="H5" s="100"/>
      <c r="I5" s="101"/>
    </row>
    <row r="6" spans="1:12" ht="24" customHeight="1" x14ac:dyDescent="0.25">
      <c r="A6" s="88" t="s">
        <v>4</v>
      </c>
      <c r="B6" s="89"/>
      <c r="C6" s="63" t="s">
        <v>5</v>
      </c>
      <c r="D6" s="84" t="s">
        <v>6</v>
      </c>
      <c r="E6" s="84" t="s">
        <v>7</v>
      </c>
      <c r="F6" s="84" t="s">
        <v>8</v>
      </c>
      <c r="G6" s="2" t="s">
        <v>9</v>
      </c>
      <c r="H6" s="84" t="s">
        <v>10</v>
      </c>
      <c r="I6" s="84" t="s">
        <v>11</v>
      </c>
    </row>
    <row r="7" spans="1:12" ht="26.25" thickBot="1" x14ac:dyDescent="0.3">
      <c r="A7" s="90"/>
      <c r="B7" s="91"/>
      <c r="C7" s="64" t="s">
        <v>79</v>
      </c>
      <c r="D7" s="85"/>
      <c r="E7" s="85"/>
      <c r="F7" s="85"/>
      <c r="G7" s="3" t="s">
        <v>12</v>
      </c>
      <c r="H7" s="85"/>
      <c r="I7" s="85"/>
    </row>
    <row r="8" spans="1:12" x14ac:dyDescent="0.25">
      <c r="A8" s="86"/>
      <c r="B8" s="87"/>
      <c r="C8" s="65"/>
      <c r="D8" s="5"/>
      <c r="E8" s="6"/>
      <c r="F8" s="4"/>
      <c r="G8" s="5"/>
      <c r="H8" s="4"/>
      <c r="I8" s="4"/>
    </row>
    <row r="9" spans="1:12" x14ac:dyDescent="0.25">
      <c r="A9" s="72" t="s">
        <v>13</v>
      </c>
      <c r="B9" s="73"/>
      <c r="C9" s="8">
        <v>10233545982.013542</v>
      </c>
      <c r="D9" s="8">
        <f>+D10+D24</f>
        <v>1691551521.6300001</v>
      </c>
      <c r="E9" s="7">
        <f>+E10+E24</f>
        <v>1707401590.47</v>
      </c>
      <c r="F9" s="7">
        <f>+F10+F24</f>
        <v>0</v>
      </c>
      <c r="G9" s="8">
        <f>+C9+D9-E9+F9</f>
        <v>10217695913.173544</v>
      </c>
      <c r="H9" s="7">
        <f>+H10+H24</f>
        <v>1040912623.8200001</v>
      </c>
      <c r="I9" s="7">
        <f>+I10+I24</f>
        <v>0</v>
      </c>
    </row>
    <row r="10" spans="1:12" x14ac:dyDescent="0.25">
      <c r="A10" s="72" t="s">
        <v>14</v>
      </c>
      <c r="B10" s="73"/>
      <c r="C10" s="10">
        <v>2085555556</v>
      </c>
      <c r="D10" s="10">
        <f>+D11+D21+D22</f>
        <v>550000000</v>
      </c>
      <c r="E10" s="9">
        <f>+E11+E21+E22</f>
        <v>1591330556</v>
      </c>
      <c r="F10" s="9">
        <v>0</v>
      </c>
      <c r="G10" s="10">
        <f>+C10+D10-E10+F10</f>
        <v>1044225000</v>
      </c>
      <c r="H10" s="9">
        <f>H11+H21+H22</f>
        <v>179687712.29999998</v>
      </c>
      <c r="I10" s="9">
        <f>I11+I21+I22</f>
        <v>0</v>
      </c>
    </row>
    <row r="11" spans="1:12" x14ac:dyDescent="0.25">
      <c r="A11" s="11"/>
      <c r="B11" s="61" t="s">
        <v>15</v>
      </c>
      <c r="C11" s="10">
        <v>2085555556</v>
      </c>
      <c r="D11" s="10">
        <f>SUM(D12:D20)</f>
        <v>550000000</v>
      </c>
      <c r="E11" s="9">
        <f>SUM(E12:E22)</f>
        <v>1591330556</v>
      </c>
      <c r="F11" s="9">
        <f>SUM(F12:F22)</f>
        <v>0</v>
      </c>
      <c r="G11" s="10">
        <f>SUM(G12:G19)</f>
        <v>744225000</v>
      </c>
      <c r="H11" s="9">
        <f>SUM(H12:H20)</f>
        <v>179687712.29999998</v>
      </c>
      <c r="I11" s="9">
        <f>SUM(I12:I12)</f>
        <v>0</v>
      </c>
    </row>
    <row r="12" spans="1:12" x14ac:dyDescent="0.25">
      <c r="A12" s="11"/>
      <c r="B12" s="16" t="s">
        <v>16</v>
      </c>
      <c r="C12" s="13">
        <v>175555556</v>
      </c>
      <c r="D12" s="13">
        <v>0</v>
      </c>
      <c r="E12" s="12">
        <v>175555556</v>
      </c>
      <c r="F12" s="12">
        <v>0</v>
      </c>
      <c r="G12" s="13">
        <f>+C12+D12-E12</f>
        <v>0</v>
      </c>
      <c r="H12" s="12">
        <v>5436203.7000000002</v>
      </c>
      <c r="I12" s="12">
        <v>0</v>
      </c>
      <c r="L12" s="14"/>
    </row>
    <row r="13" spans="1:12" x14ac:dyDescent="0.25">
      <c r="A13" s="11"/>
      <c r="B13" s="16" t="s">
        <v>17</v>
      </c>
      <c r="C13" s="13">
        <v>300000000</v>
      </c>
      <c r="D13" s="13">
        <v>0</v>
      </c>
      <c r="E13" s="12">
        <v>270000000</v>
      </c>
      <c r="F13" s="12">
        <v>0</v>
      </c>
      <c r="G13" s="13">
        <f t="shared" ref="G13:G21" si="0">+C13+D13-E13</f>
        <v>30000000</v>
      </c>
      <c r="H13" s="12">
        <v>24273371.84</v>
      </c>
      <c r="I13" s="12">
        <v>0</v>
      </c>
      <c r="L13" s="14"/>
    </row>
    <row r="14" spans="1:12" x14ac:dyDescent="0.25">
      <c r="A14" s="11"/>
      <c r="B14" s="16" t="s">
        <v>18</v>
      </c>
      <c r="C14" s="13">
        <v>300000000</v>
      </c>
      <c r="D14" s="13">
        <v>0</v>
      </c>
      <c r="E14" s="12">
        <v>270000000</v>
      </c>
      <c r="F14" s="12">
        <v>0</v>
      </c>
      <c r="G14" s="13">
        <f t="shared" si="0"/>
        <v>30000000</v>
      </c>
      <c r="H14" s="12">
        <v>23236506.409999996</v>
      </c>
      <c r="I14" s="12">
        <v>0</v>
      </c>
      <c r="L14" s="14"/>
    </row>
    <row r="15" spans="1:12" x14ac:dyDescent="0.25">
      <c r="A15" s="11"/>
      <c r="B15" s="16" t="s">
        <v>16</v>
      </c>
      <c r="C15" s="13">
        <v>400000000</v>
      </c>
      <c r="D15" s="13">
        <v>0</v>
      </c>
      <c r="E15" s="12">
        <v>320000000</v>
      </c>
      <c r="F15" s="12">
        <v>0</v>
      </c>
      <c r="G15" s="13">
        <f t="shared" si="0"/>
        <v>80000000</v>
      </c>
      <c r="H15" s="12">
        <v>31798583.379999999</v>
      </c>
      <c r="I15" s="12">
        <v>0</v>
      </c>
      <c r="L15" s="14"/>
    </row>
    <row r="16" spans="1:12" x14ac:dyDescent="0.25">
      <c r="A16" s="11"/>
      <c r="B16" s="16" t="s">
        <v>17</v>
      </c>
      <c r="C16" s="13">
        <v>410000000</v>
      </c>
      <c r="D16" s="13">
        <v>0</v>
      </c>
      <c r="E16" s="12">
        <v>328000000</v>
      </c>
      <c r="F16" s="12">
        <v>0</v>
      </c>
      <c r="G16" s="13">
        <f t="shared" si="0"/>
        <v>82000000</v>
      </c>
      <c r="H16" s="12">
        <v>32431762.539999992</v>
      </c>
      <c r="I16" s="12">
        <v>0</v>
      </c>
      <c r="L16" s="14"/>
    </row>
    <row r="17" spans="1:12" x14ac:dyDescent="0.25">
      <c r="A17" s="11"/>
      <c r="B17" s="16" t="s">
        <v>19</v>
      </c>
      <c r="C17" s="13">
        <v>250000000</v>
      </c>
      <c r="D17" s="13">
        <v>0</v>
      </c>
      <c r="E17" s="12">
        <v>100000000</v>
      </c>
      <c r="F17" s="12">
        <v>0</v>
      </c>
      <c r="G17" s="13">
        <f t="shared" si="0"/>
        <v>150000000</v>
      </c>
      <c r="H17" s="12">
        <v>22895284.050000001</v>
      </c>
      <c r="I17" s="12">
        <v>0</v>
      </c>
      <c r="L17" s="14"/>
    </row>
    <row r="18" spans="1:12" x14ac:dyDescent="0.25">
      <c r="A18" s="11"/>
      <c r="B18" s="16" t="s">
        <v>19</v>
      </c>
      <c r="C18" s="13">
        <v>250000000</v>
      </c>
      <c r="D18" s="13">
        <v>0</v>
      </c>
      <c r="E18" s="12">
        <v>100000000</v>
      </c>
      <c r="F18" s="12">
        <v>0</v>
      </c>
      <c r="G18" s="13">
        <f t="shared" si="0"/>
        <v>150000000</v>
      </c>
      <c r="H18" s="12">
        <v>23245491.900000002</v>
      </c>
      <c r="I18" s="12">
        <v>0</v>
      </c>
      <c r="L18" s="14"/>
    </row>
    <row r="19" spans="1:12" x14ac:dyDescent="0.25">
      <c r="A19" s="11"/>
      <c r="B19" s="16" t="s">
        <v>20</v>
      </c>
      <c r="C19" s="13">
        <v>0</v>
      </c>
      <c r="D19" s="13">
        <v>250000000</v>
      </c>
      <c r="E19" s="12">
        <v>27775000</v>
      </c>
      <c r="F19" s="12">
        <v>0</v>
      </c>
      <c r="G19" s="13">
        <f t="shared" si="0"/>
        <v>222225000</v>
      </c>
      <c r="H19" s="12">
        <v>10340711.810000001</v>
      </c>
      <c r="I19" s="12">
        <v>0</v>
      </c>
      <c r="L19" s="14"/>
    </row>
    <row r="20" spans="1:12" x14ac:dyDescent="0.25">
      <c r="A20" s="11"/>
      <c r="B20" s="16" t="s">
        <v>18</v>
      </c>
      <c r="C20" s="13">
        <v>0</v>
      </c>
      <c r="D20" s="13">
        <v>300000000</v>
      </c>
      <c r="E20" s="12">
        <v>0</v>
      </c>
      <c r="F20" s="12">
        <v>0</v>
      </c>
      <c r="G20" s="13">
        <f t="shared" si="0"/>
        <v>300000000</v>
      </c>
      <c r="H20" s="12">
        <v>6029796.6699999999</v>
      </c>
      <c r="I20" s="12">
        <v>0</v>
      </c>
      <c r="L20" s="14"/>
    </row>
    <row r="21" spans="1:12" x14ac:dyDescent="0.25">
      <c r="A21" s="15"/>
      <c r="B21" s="61" t="s">
        <v>21</v>
      </c>
      <c r="C21" s="13">
        <v>0</v>
      </c>
      <c r="D21" s="13">
        <v>0</v>
      </c>
      <c r="E21" s="12">
        <v>0</v>
      </c>
      <c r="F21" s="12">
        <v>0</v>
      </c>
      <c r="G21" s="13">
        <f t="shared" si="0"/>
        <v>0</v>
      </c>
      <c r="H21" s="12">
        <v>0</v>
      </c>
      <c r="I21" s="12">
        <v>0</v>
      </c>
    </row>
    <row r="22" spans="1:12" x14ac:dyDescent="0.25">
      <c r="A22" s="15"/>
      <c r="B22" s="61" t="s">
        <v>22</v>
      </c>
      <c r="C22" s="13">
        <v>0</v>
      </c>
      <c r="D22" s="13">
        <v>0</v>
      </c>
      <c r="E22" s="12">
        <v>0</v>
      </c>
      <c r="F22" s="12">
        <v>0</v>
      </c>
      <c r="G22" s="13">
        <v>0</v>
      </c>
      <c r="H22" s="12">
        <v>0</v>
      </c>
      <c r="I22" s="12">
        <v>0</v>
      </c>
    </row>
    <row r="23" spans="1:12" x14ac:dyDescent="0.25">
      <c r="A23" s="15"/>
      <c r="B23" s="61"/>
      <c r="C23" s="13"/>
      <c r="D23" s="13"/>
      <c r="E23" s="12"/>
      <c r="F23" s="12"/>
      <c r="G23" s="13"/>
      <c r="H23" s="12"/>
      <c r="I23" s="12"/>
    </row>
    <row r="24" spans="1:12" x14ac:dyDescent="0.25">
      <c r="A24" s="72" t="s">
        <v>23</v>
      </c>
      <c r="B24" s="73"/>
      <c r="C24" s="10">
        <v>8147990426.0135422</v>
      </c>
      <c r="D24" s="10">
        <f>+D25</f>
        <v>1141551521.6300001</v>
      </c>
      <c r="E24" s="9">
        <f>+E25+E36+E37</f>
        <v>116071034.46999998</v>
      </c>
      <c r="F24" s="9">
        <v>0</v>
      </c>
      <c r="G24" s="10">
        <f>+G25+G36+G37</f>
        <v>9173470913.173542</v>
      </c>
      <c r="H24" s="9">
        <f>+H25</f>
        <v>861224911.5200001</v>
      </c>
      <c r="I24" s="9">
        <f>+I25</f>
        <v>0</v>
      </c>
    </row>
    <row r="25" spans="1:12" x14ac:dyDescent="0.25">
      <c r="A25" s="11"/>
      <c r="B25" s="61" t="s">
        <v>24</v>
      </c>
      <c r="C25" s="10">
        <f>SUM(C26:C34)</f>
        <v>8147990426.0135422</v>
      </c>
      <c r="D25" s="9">
        <f>SUM(D26:D35)</f>
        <v>1141551521.6300001</v>
      </c>
      <c r="E25" s="9">
        <f>SUM(E26:E35)</f>
        <v>116071034.46999998</v>
      </c>
      <c r="F25" s="9">
        <f t="shared" ref="F25:I25" si="1">SUM(F26:F34)</f>
        <v>0</v>
      </c>
      <c r="G25" s="9">
        <f>SUM(G26:G35)</f>
        <v>9173470913.173542</v>
      </c>
      <c r="H25" s="9">
        <f>SUM(H26:H35)</f>
        <v>861224911.5200001</v>
      </c>
      <c r="I25" s="9">
        <f t="shared" si="1"/>
        <v>0</v>
      </c>
    </row>
    <row r="26" spans="1:12" x14ac:dyDescent="0.25">
      <c r="A26" s="11"/>
      <c r="B26" s="16" t="s">
        <v>25</v>
      </c>
      <c r="C26" s="17">
        <v>890134729</v>
      </c>
      <c r="D26" s="18">
        <v>0</v>
      </c>
      <c r="E26" s="12">
        <v>16943268</v>
      </c>
      <c r="F26" s="12">
        <v>0</v>
      </c>
      <c r="G26" s="13">
        <f>+C26-E26</f>
        <v>873191461</v>
      </c>
      <c r="H26" s="66">
        <v>84447511.5</v>
      </c>
      <c r="I26" s="12">
        <v>0</v>
      </c>
    </row>
    <row r="27" spans="1:12" ht="13.5" customHeight="1" x14ac:dyDescent="0.25">
      <c r="A27" s="11"/>
      <c r="B27" s="62" t="s">
        <v>26</v>
      </c>
      <c r="C27" s="17">
        <v>2956078614.5391827</v>
      </c>
      <c r="D27" s="13">
        <v>0</v>
      </c>
      <c r="E27" s="12">
        <v>46585783.590000004</v>
      </c>
      <c r="F27" s="12">
        <v>0</v>
      </c>
      <c r="G27" s="13">
        <f t="shared" ref="G27:G32" si="2">+C27-E27</f>
        <v>2909492830.9491825</v>
      </c>
      <c r="H27" s="66">
        <v>278109971.60000002</v>
      </c>
      <c r="I27" s="12">
        <v>0</v>
      </c>
      <c r="L27" s="19"/>
    </row>
    <row r="28" spans="1:12" x14ac:dyDescent="0.25">
      <c r="A28" s="11"/>
      <c r="B28" s="16" t="s">
        <v>27</v>
      </c>
      <c r="C28" s="17">
        <v>1959503145.8343592</v>
      </c>
      <c r="D28" s="13">
        <v>0</v>
      </c>
      <c r="E28" s="12">
        <v>30419355.939999998</v>
      </c>
      <c r="F28" s="12">
        <v>0</v>
      </c>
      <c r="G28" s="13">
        <f t="shared" si="2"/>
        <v>1929083789.8943591</v>
      </c>
      <c r="H28" s="66">
        <v>197010840.10000002</v>
      </c>
      <c r="I28" s="12">
        <v>0</v>
      </c>
    </row>
    <row r="29" spans="1:12" x14ac:dyDescent="0.25">
      <c r="A29" s="11"/>
      <c r="B29" s="16" t="s">
        <v>28</v>
      </c>
      <c r="C29" s="17">
        <v>744317745.27999997</v>
      </c>
      <c r="D29" s="18">
        <v>0</v>
      </c>
      <c r="E29" s="12">
        <v>5724804.96</v>
      </c>
      <c r="F29" s="12">
        <v>0</v>
      </c>
      <c r="G29" s="13">
        <f t="shared" si="2"/>
        <v>738592940.31999993</v>
      </c>
      <c r="H29" s="66">
        <v>71104626.270000011</v>
      </c>
      <c r="I29" s="12">
        <v>0</v>
      </c>
    </row>
    <row r="30" spans="1:12" ht="13.5" customHeight="1" x14ac:dyDescent="0.25">
      <c r="A30" s="11"/>
      <c r="B30" s="16" t="s">
        <v>29</v>
      </c>
      <c r="C30" s="17">
        <v>489264750.88999999</v>
      </c>
      <c r="D30" s="18">
        <v>0</v>
      </c>
      <c r="E30" s="12">
        <v>3763104.2500000005</v>
      </c>
      <c r="F30" s="12">
        <v>0</v>
      </c>
      <c r="G30" s="13">
        <f t="shared" si="2"/>
        <v>485501646.63999999</v>
      </c>
      <c r="H30" s="66">
        <v>45155583.089999989</v>
      </c>
      <c r="I30" s="12">
        <v>0</v>
      </c>
      <c r="L30" s="19"/>
    </row>
    <row r="31" spans="1:12" x14ac:dyDescent="0.25">
      <c r="A31" s="11"/>
      <c r="B31" s="16" t="s">
        <v>29</v>
      </c>
      <c r="C31" s="17">
        <v>489264750.88999999</v>
      </c>
      <c r="D31" s="18">
        <v>0</v>
      </c>
      <c r="E31" s="12">
        <v>3763104.2500000005</v>
      </c>
      <c r="F31" s="12">
        <v>0</v>
      </c>
      <c r="G31" s="13">
        <f t="shared" si="2"/>
        <v>485501646.63999999</v>
      </c>
      <c r="H31" s="66">
        <v>45745013.379999995</v>
      </c>
      <c r="I31" s="12">
        <v>0</v>
      </c>
    </row>
    <row r="32" spans="1:12" x14ac:dyDescent="0.25">
      <c r="A32" s="11"/>
      <c r="B32" s="16" t="s">
        <v>30</v>
      </c>
      <c r="C32" s="17">
        <v>394119708.68000001</v>
      </c>
      <c r="D32" s="18">
        <v>0</v>
      </c>
      <c r="E32" s="12">
        <v>3051249.52</v>
      </c>
      <c r="F32" s="12">
        <v>0</v>
      </c>
      <c r="G32" s="13">
        <f t="shared" si="2"/>
        <v>391068459.16000003</v>
      </c>
      <c r="H32" s="66">
        <v>45824399.300000004</v>
      </c>
      <c r="I32" s="12">
        <v>0</v>
      </c>
    </row>
    <row r="33" spans="1:12" x14ac:dyDescent="0.25">
      <c r="A33" s="11"/>
      <c r="B33" s="16" t="s">
        <v>17</v>
      </c>
      <c r="C33" s="17">
        <v>225306980.90000001</v>
      </c>
      <c r="D33" s="18">
        <f>159000000+195000000</f>
        <v>354000000</v>
      </c>
      <c r="E33" s="12">
        <v>2925122.7</v>
      </c>
      <c r="F33" s="12">
        <v>0</v>
      </c>
      <c r="G33" s="13">
        <f>+C33+D33-E33</f>
        <v>576381858.19999993</v>
      </c>
      <c r="H33" s="66">
        <v>47533792.439999998</v>
      </c>
      <c r="I33" s="12">
        <v>0</v>
      </c>
    </row>
    <row r="34" spans="1:12" x14ac:dyDescent="0.25">
      <c r="A34" s="11"/>
      <c r="B34" s="16" t="s">
        <v>31</v>
      </c>
      <c r="C34" s="17">
        <v>0</v>
      </c>
      <c r="D34" s="18">
        <v>425529424</v>
      </c>
      <c r="E34" s="12">
        <v>2474921.6799999997</v>
      </c>
      <c r="F34" s="12">
        <v>0</v>
      </c>
      <c r="G34" s="13">
        <f>+C34+D34-E34</f>
        <v>423054502.31999999</v>
      </c>
      <c r="H34" s="66">
        <v>38746716.390000001</v>
      </c>
      <c r="I34" s="12">
        <v>0</v>
      </c>
    </row>
    <row r="35" spans="1:12" x14ac:dyDescent="0.25">
      <c r="A35" s="11"/>
      <c r="B35" s="16" t="s">
        <v>81</v>
      </c>
      <c r="C35" s="17">
        <v>0</v>
      </c>
      <c r="D35" s="18">
        <f>340450000+21572097.63</f>
        <v>362022097.63</v>
      </c>
      <c r="E35" s="12">
        <v>420319.57999999996</v>
      </c>
      <c r="F35" s="12">
        <v>0</v>
      </c>
      <c r="G35" s="13">
        <f>+C35+D35-E35</f>
        <v>361601778.05000001</v>
      </c>
      <c r="H35" s="66">
        <v>7546457.4500000002</v>
      </c>
      <c r="I35" s="12"/>
    </row>
    <row r="36" spans="1:12" x14ac:dyDescent="0.25">
      <c r="A36" s="15"/>
      <c r="B36" s="20" t="s">
        <v>32</v>
      </c>
      <c r="C36" s="13">
        <v>0</v>
      </c>
      <c r="D36" s="13">
        <v>0</v>
      </c>
      <c r="E36" s="12">
        <v>0</v>
      </c>
      <c r="F36" s="12">
        <v>0</v>
      </c>
      <c r="G36" s="13">
        <f t="shared" ref="G36" si="3">+C36+D36-E36</f>
        <v>0</v>
      </c>
      <c r="H36" s="12"/>
      <c r="I36" s="12">
        <v>0</v>
      </c>
    </row>
    <row r="37" spans="1:12" x14ac:dyDescent="0.25">
      <c r="A37" s="15"/>
      <c r="B37" s="61" t="s">
        <v>33</v>
      </c>
      <c r="C37" s="13">
        <v>0</v>
      </c>
      <c r="D37" s="13">
        <v>0</v>
      </c>
      <c r="E37" s="12">
        <v>0</v>
      </c>
      <c r="F37" s="12">
        <v>0</v>
      </c>
      <c r="G37" s="13">
        <v>0</v>
      </c>
      <c r="H37" s="12"/>
      <c r="I37" s="12">
        <v>0</v>
      </c>
    </row>
    <row r="38" spans="1:12" x14ac:dyDescent="0.25">
      <c r="A38" s="72" t="s">
        <v>34</v>
      </c>
      <c r="B38" s="73"/>
      <c r="C38" s="8">
        <v>6303537507</v>
      </c>
      <c r="D38" s="8"/>
      <c r="E38" s="7"/>
      <c r="F38" s="7"/>
      <c r="G38" s="21">
        <v>7200617545.1700001</v>
      </c>
      <c r="H38" s="7"/>
      <c r="I38" s="7"/>
      <c r="K38" s="22"/>
    </row>
    <row r="39" spans="1:12" x14ac:dyDescent="0.25">
      <c r="A39" s="11"/>
      <c r="B39" s="16"/>
      <c r="C39" s="23"/>
      <c r="D39" s="13"/>
      <c r="E39" s="12"/>
      <c r="F39" s="24"/>
      <c r="G39" s="10"/>
      <c r="H39" s="25"/>
      <c r="I39" s="13"/>
    </row>
    <row r="40" spans="1:12" x14ac:dyDescent="0.25">
      <c r="A40" s="11"/>
      <c r="B40" s="16"/>
      <c r="C40" s="23"/>
      <c r="D40" s="13"/>
      <c r="E40" s="12"/>
      <c r="F40" s="24"/>
      <c r="G40" s="10"/>
      <c r="H40" s="25"/>
      <c r="I40" s="13"/>
    </row>
    <row r="41" spans="1:12" x14ac:dyDescent="0.25">
      <c r="A41" s="15"/>
      <c r="B41" s="16"/>
      <c r="C41" s="23"/>
      <c r="D41" s="13"/>
      <c r="E41" s="12"/>
      <c r="F41" s="24"/>
      <c r="G41" s="10"/>
      <c r="H41" s="25"/>
      <c r="I41" s="13"/>
    </row>
    <row r="42" spans="1:12" ht="16.5" customHeight="1" x14ac:dyDescent="0.25">
      <c r="A42" s="72" t="s">
        <v>35</v>
      </c>
      <c r="B42" s="73"/>
      <c r="C42" s="8">
        <v>16537083489.013542</v>
      </c>
      <c r="D42" s="8"/>
      <c r="E42" s="7"/>
      <c r="F42" s="7">
        <v>0</v>
      </c>
      <c r="G42" s="8">
        <f>+G38+G9</f>
        <v>17418313458.343544</v>
      </c>
      <c r="H42" s="7">
        <f>+H9+H38</f>
        <v>1040912623.8200001</v>
      </c>
      <c r="I42" s="7">
        <f>+I9+I38</f>
        <v>0</v>
      </c>
    </row>
    <row r="43" spans="1:12" x14ac:dyDescent="0.25">
      <c r="A43" s="72"/>
      <c r="B43" s="73"/>
      <c r="C43" s="10"/>
      <c r="D43" s="10"/>
      <c r="E43" s="9"/>
      <c r="F43" s="9"/>
      <c r="G43" s="10"/>
      <c r="H43" s="9"/>
      <c r="I43" s="10"/>
    </row>
    <row r="44" spans="1:12" ht="16.5" customHeight="1" x14ac:dyDescent="0.25">
      <c r="A44" s="72" t="s">
        <v>36</v>
      </c>
      <c r="B44" s="73"/>
      <c r="C44" s="10"/>
      <c r="D44" s="10"/>
      <c r="E44" s="9"/>
      <c r="F44" s="9"/>
      <c r="G44" s="10"/>
      <c r="H44" s="9"/>
      <c r="I44" s="10"/>
    </row>
    <row r="45" spans="1:12" x14ac:dyDescent="0.25">
      <c r="A45" s="67" t="s">
        <v>37</v>
      </c>
      <c r="B45" s="68"/>
      <c r="C45" s="23">
        <v>65344545.230000004</v>
      </c>
      <c r="D45" s="26"/>
      <c r="E45" s="27"/>
      <c r="F45" s="27"/>
      <c r="G45" s="23">
        <v>0</v>
      </c>
      <c r="H45" s="12">
        <v>313729.90000000002</v>
      </c>
      <c r="I45" s="26"/>
      <c r="K45" s="14"/>
    </row>
    <row r="46" spans="1:12" s="1" customFormat="1" x14ac:dyDescent="0.25">
      <c r="A46" s="67" t="s">
        <v>38</v>
      </c>
      <c r="B46" s="68"/>
      <c r="C46" s="23">
        <v>118158380.52</v>
      </c>
      <c r="D46" s="26"/>
      <c r="E46" s="27"/>
      <c r="F46" s="27"/>
      <c r="G46" s="23">
        <v>0</v>
      </c>
      <c r="H46" s="12"/>
      <c r="I46" s="26"/>
      <c r="K46" s="14"/>
      <c r="L46"/>
    </row>
    <row r="47" spans="1:12" s="1" customFormat="1" x14ac:dyDescent="0.25">
      <c r="A47" s="67" t="s">
        <v>39</v>
      </c>
      <c r="B47" s="68"/>
      <c r="C47" s="23">
        <v>20654329.850000001</v>
      </c>
      <c r="D47" s="26"/>
      <c r="E47" s="27"/>
      <c r="F47" s="27"/>
      <c r="G47" s="23">
        <v>0</v>
      </c>
      <c r="H47" s="28"/>
      <c r="I47" s="27"/>
      <c r="K47" s="14"/>
      <c r="L47"/>
    </row>
    <row r="48" spans="1:12" s="1" customFormat="1" x14ac:dyDescent="0.25">
      <c r="A48" s="70"/>
      <c r="B48" s="71"/>
      <c r="C48" s="26"/>
      <c r="D48" s="26"/>
      <c r="E48" s="27"/>
      <c r="F48" s="27"/>
      <c r="G48" s="26"/>
      <c r="H48" s="27"/>
      <c r="I48" s="27"/>
      <c r="K48" s="14"/>
      <c r="L48"/>
    </row>
    <row r="49" spans="1:12" s="1" customFormat="1" ht="25.9" customHeight="1" x14ac:dyDescent="0.25">
      <c r="A49" s="72" t="s">
        <v>40</v>
      </c>
      <c r="B49" s="73"/>
      <c r="C49" s="26"/>
      <c r="D49" s="26"/>
      <c r="E49" s="27"/>
      <c r="F49" s="27"/>
      <c r="G49" s="26"/>
      <c r="H49" s="27"/>
      <c r="I49" s="27"/>
      <c r="L49"/>
    </row>
    <row r="50" spans="1:12" s="1" customFormat="1" x14ac:dyDescent="0.25">
      <c r="A50" s="67" t="s">
        <v>37</v>
      </c>
      <c r="B50" s="68"/>
      <c r="C50" s="23">
        <v>76021899.769999996</v>
      </c>
      <c r="D50" s="26"/>
      <c r="E50" s="27"/>
      <c r="F50" s="27"/>
      <c r="G50" s="23">
        <v>0</v>
      </c>
      <c r="H50" s="27"/>
      <c r="I50" s="27"/>
      <c r="L50"/>
    </row>
    <row r="51" spans="1:12" s="1" customFormat="1" x14ac:dyDescent="0.25">
      <c r="A51" s="67" t="s">
        <v>38</v>
      </c>
      <c r="B51" s="68"/>
      <c r="C51" s="23">
        <v>128182853.48</v>
      </c>
      <c r="D51" s="26"/>
      <c r="E51" s="27"/>
      <c r="F51" s="27"/>
      <c r="G51" s="23">
        <v>0</v>
      </c>
      <c r="H51" s="27"/>
      <c r="I51" s="27"/>
      <c r="L51"/>
    </row>
    <row r="52" spans="1:12" s="1" customFormat="1" x14ac:dyDescent="0.25">
      <c r="A52" s="67" t="s">
        <v>39</v>
      </c>
      <c r="B52" s="68"/>
      <c r="C52" s="23">
        <v>17167415.149999999</v>
      </c>
      <c r="D52" s="26"/>
      <c r="E52" s="27"/>
      <c r="F52" s="27"/>
      <c r="G52" s="23">
        <v>0</v>
      </c>
      <c r="H52" s="27"/>
      <c r="I52" s="27"/>
      <c r="L52"/>
    </row>
    <row r="53" spans="1:12" s="1" customFormat="1" ht="15.75" thickBot="1" x14ac:dyDescent="0.3">
      <c r="A53" s="74"/>
      <c r="B53" s="75"/>
      <c r="C53" s="30"/>
      <c r="D53" s="30"/>
      <c r="E53" s="29"/>
      <c r="F53" s="29"/>
      <c r="G53" s="30"/>
      <c r="H53" s="29"/>
      <c r="I53" s="29"/>
      <c r="L53"/>
    </row>
    <row r="54" spans="1:12" s="1" customFormat="1" ht="34.5" customHeight="1" x14ac:dyDescent="0.25">
      <c r="A54" s="76" t="s">
        <v>41</v>
      </c>
      <c r="B54" s="76"/>
      <c r="C54" s="76"/>
      <c r="D54" s="76"/>
      <c r="E54" s="76"/>
      <c r="F54" s="76"/>
      <c r="G54" s="76"/>
      <c r="H54" s="76"/>
      <c r="I54" s="76"/>
      <c r="L54"/>
    </row>
    <row r="55" spans="1:12" s="1" customFormat="1" ht="15.75" thickBot="1" x14ac:dyDescent="0.3">
      <c r="A55" s="77" t="s">
        <v>42</v>
      </c>
      <c r="B55" s="77"/>
      <c r="C55" s="77"/>
      <c r="D55" s="77"/>
      <c r="E55" s="77"/>
      <c r="F55" s="77"/>
      <c r="G55" s="77"/>
      <c r="H55" s="77"/>
      <c r="I55" s="77"/>
      <c r="L55"/>
    </row>
    <row r="56" spans="1:12" s="1" customFormat="1" ht="13.9" customHeight="1" x14ac:dyDescent="0.25">
      <c r="A56" s="78" t="s">
        <v>43</v>
      </c>
      <c r="B56" s="79"/>
      <c r="C56" s="31" t="s">
        <v>44</v>
      </c>
      <c r="D56" s="32" t="s">
        <v>45</v>
      </c>
      <c r="E56" s="32" t="s">
        <v>46</v>
      </c>
      <c r="F56" s="82" t="s">
        <v>47</v>
      </c>
      <c r="G56" s="32" t="s">
        <v>48</v>
      </c>
      <c r="H56"/>
      <c r="I56"/>
      <c r="L56"/>
    </row>
    <row r="57" spans="1:12" s="1" customFormat="1" ht="15.75" thickBot="1" x14ac:dyDescent="0.3">
      <c r="A57" s="80"/>
      <c r="B57" s="81"/>
      <c r="C57" s="33" t="s">
        <v>49</v>
      </c>
      <c r="D57" s="34" t="s">
        <v>50</v>
      </c>
      <c r="E57" s="34" t="s">
        <v>51</v>
      </c>
      <c r="F57" s="83"/>
      <c r="G57" s="34" t="s">
        <v>52</v>
      </c>
      <c r="H57"/>
      <c r="I57"/>
      <c r="L57"/>
    </row>
    <row r="58" spans="1:12" s="1" customFormat="1" ht="15.75" thickBot="1" x14ac:dyDescent="0.3">
      <c r="A58" s="80" t="s">
        <v>53</v>
      </c>
      <c r="B58" s="81"/>
      <c r="C58" s="35" t="s">
        <v>54</v>
      </c>
      <c r="D58" s="36" t="s">
        <v>55</v>
      </c>
      <c r="E58" s="37"/>
      <c r="F58" s="83"/>
      <c r="G58" s="37"/>
      <c r="H58"/>
      <c r="I58"/>
      <c r="L58"/>
    </row>
    <row r="59" spans="1:12" s="1" customFormat="1" x14ac:dyDescent="0.25">
      <c r="A59" s="38" t="s">
        <v>56</v>
      </c>
      <c r="B59" s="39"/>
      <c r="C59" s="40"/>
      <c r="D59" s="41"/>
      <c r="E59" s="41"/>
      <c r="F59" s="41"/>
      <c r="G59" s="42"/>
      <c r="H59"/>
      <c r="I59"/>
      <c r="L59"/>
    </row>
    <row r="60" spans="1:12" ht="23.25" customHeight="1" x14ac:dyDescent="0.25">
      <c r="A60" s="43" t="s">
        <v>57</v>
      </c>
      <c r="B60" s="44" t="s">
        <v>16</v>
      </c>
      <c r="C60" s="45">
        <v>250000000</v>
      </c>
      <c r="D60" s="46" t="s">
        <v>58</v>
      </c>
      <c r="E60" s="47" t="s">
        <v>59</v>
      </c>
      <c r="F60" s="48"/>
      <c r="G60" s="49"/>
      <c r="H60" s="50"/>
      <c r="I60" s="50"/>
    </row>
    <row r="61" spans="1:12" ht="23.25" customHeight="1" x14ac:dyDescent="0.25">
      <c r="A61" s="43" t="s">
        <v>60</v>
      </c>
      <c r="B61" s="44" t="s">
        <v>61</v>
      </c>
      <c r="C61" s="45">
        <v>300000000</v>
      </c>
      <c r="D61" s="46" t="s">
        <v>58</v>
      </c>
      <c r="E61" s="47" t="s">
        <v>62</v>
      </c>
      <c r="F61" s="48"/>
      <c r="G61" s="49"/>
      <c r="H61" s="50"/>
      <c r="I61" s="50"/>
    </row>
    <row r="62" spans="1:12" ht="23.25" customHeight="1" x14ac:dyDescent="0.25">
      <c r="A62" s="43" t="s">
        <v>63</v>
      </c>
      <c r="B62" s="44" t="s">
        <v>64</v>
      </c>
      <c r="C62" s="45">
        <v>300000000</v>
      </c>
      <c r="D62" s="46" t="s">
        <v>58</v>
      </c>
      <c r="E62" s="47" t="s">
        <v>65</v>
      </c>
      <c r="F62" s="48"/>
      <c r="G62" s="49"/>
      <c r="H62" s="50"/>
      <c r="I62" s="50"/>
    </row>
    <row r="63" spans="1:12" ht="23.25" customHeight="1" x14ac:dyDescent="0.25">
      <c r="A63" s="43" t="s">
        <v>66</v>
      </c>
      <c r="B63" s="44" t="s">
        <v>16</v>
      </c>
      <c r="C63" s="45">
        <v>400000000</v>
      </c>
      <c r="D63" s="46" t="s">
        <v>58</v>
      </c>
      <c r="E63" s="47" t="s">
        <v>67</v>
      </c>
      <c r="F63" s="48"/>
      <c r="G63" s="49"/>
      <c r="H63" s="50"/>
      <c r="I63" s="50"/>
    </row>
    <row r="64" spans="1:12" ht="23.25" customHeight="1" x14ac:dyDescent="0.25">
      <c r="A64" s="43" t="s">
        <v>68</v>
      </c>
      <c r="B64" s="44" t="s">
        <v>69</v>
      </c>
      <c r="C64" s="45">
        <v>410000000</v>
      </c>
      <c r="D64" s="46" t="s">
        <v>58</v>
      </c>
      <c r="E64" s="47" t="s">
        <v>70</v>
      </c>
      <c r="F64" s="48"/>
      <c r="G64" s="49"/>
      <c r="H64" s="50"/>
      <c r="I64" s="50"/>
    </row>
    <row r="65" spans="1:11" ht="23.25" customHeight="1" x14ac:dyDescent="0.25">
      <c r="A65" s="43" t="s">
        <v>71</v>
      </c>
      <c r="B65" s="44" t="s">
        <v>19</v>
      </c>
      <c r="C65" s="45">
        <v>250000000</v>
      </c>
      <c r="D65" s="46" t="s">
        <v>58</v>
      </c>
      <c r="E65" s="47" t="s">
        <v>72</v>
      </c>
      <c r="F65" s="48"/>
      <c r="G65" s="49"/>
      <c r="H65" s="50"/>
      <c r="I65" s="50"/>
    </row>
    <row r="66" spans="1:11" ht="23.25" customHeight="1" x14ac:dyDescent="0.25">
      <c r="A66" s="43" t="s">
        <v>73</v>
      </c>
      <c r="B66" s="44" t="s">
        <v>19</v>
      </c>
      <c r="C66" s="45">
        <v>250000000</v>
      </c>
      <c r="D66" s="46" t="s">
        <v>58</v>
      </c>
      <c r="E66" s="47" t="s">
        <v>74</v>
      </c>
      <c r="F66" s="48"/>
      <c r="G66" s="49"/>
      <c r="H66" s="50"/>
      <c r="I66" s="50"/>
    </row>
    <row r="67" spans="1:11" x14ac:dyDescent="0.25">
      <c r="A67" s="43" t="s">
        <v>75</v>
      </c>
      <c r="B67" s="44" t="s">
        <v>20</v>
      </c>
      <c r="C67" s="45">
        <v>250000000</v>
      </c>
      <c r="D67" s="46" t="s">
        <v>58</v>
      </c>
      <c r="E67" s="47" t="s">
        <v>76</v>
      </c>
      <c r="F67" s="48"/>
      <c r="G67" s="49"/>
      <c r="H67" s="50"/>
      <c r="I67" s="50"/>
    </row>
    <row r="68" spans="1:11" ht="23.25" customHeight="1" x14ac:dyDescent="0.25">
      <c r="A68" s="43" t="s">
        <v>82</v>
      </c>
      <c r="B68" s="44" t="s">
        <v>18</v>
      </c>
      <c r="C68" s="45">
        <v>300000000</v>
      </c>
      <c r="D68" s="46" t="s">
        <v>58</v>
      </c>
      <c r="E68" s="47" t="s">
        <v>83</v>
      </c>
      <c r="F68" s="48"/>
      <c r="G68" s="49"/>
      <c r="H68" s="50"/>
      <c r="I68" s="50"/>
    </row>
    <row r="69" spans="1:11" s="58" customFormat="1" ht="15.75" thickBot="1" x14ac:dyDescent="0.3">
      <c r="A69" s="51"/>
      <c r="B69" s="52"/>
      <c r="C69" s="53"/>
      <c r="D69" s="54"/>
      <c r="E69" s="55"/>
      <c r="F69" s="56"/>
      <c r="G69" s="57"/>
      <c r="J69" s="59"/>
      <c r="K69" s="1"/>
    </row>
    <row r="70" spans="1:11" x14ac:dyDescent="0.25">
      <c r="A70" s="69" t="s">
        <v>77</v>
      </c>
      <c r="B70" s="69"/>
      <c r="C70" s="69"/>
      <c r="D70" s="69"/>
      <c r="E70" s="69"/>
      <c r="F70" s="69"/>
      <c r="K70" s="59"/>
    </row>
    <row r="71" spans="1:11" x14ac:dyDescent="0.25">
      <c r="A71" s="60" t="s">
        <v>78</v>
      </c>
      <c r="B71" s="58"/>
      <c r="C71" s="58"/>
      <c r="D71" s="58"/>
      <c r="E71" s="58"/>
      <c r="F71" s="58"/>
    </row>
    <row r="72" spans="1:11" x14ac:dyDescent="0.25"/>
    <row r="73" spans="1:11" x14ac:dyDescent="0.25"/>
    <row r="74" spans="1:11" x14ac:dyDescent="0.25"/>
    <row r="75" spans="1:11" x14ac:dyDescent="0.25"/>
    <row r="76" spans="1:11" x14ac:dyDescent="0.25"/>
    <row r="77" spans="1:11" x14ac:dyDescent="0.25"/>
    <row r="78" spans="1:11" x14ac:dyDescent="0.25"/>
    <row r="79" spans="1:11" x14ac:dyDescent="0.25"/>
    <row r="80" spans="1:11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x14ac:dyDescent="0.25"/>
    <row r="296" x14ac:dyDescent="0.25"/>
    <row r="297" x14ac:dyDescent="0.25"/>
    <row r="298" x14ac:dyDescent="0.25"/>
    <row r="299" x14ac:dyDescent="0.25"/>
    <row r="300" x14ac:dyDescent="0.25"/>
    <row r="301" x14ac:dyDescent="0.25"/>
    <row r="302" x14ac:dyDescent="0.25"/>
    <row r="303" x14ac:dyDescent="0.25"/>
    <row r="304" x14ac:dyDescent="0.25"/>
    <row r="305" x14ac:dyDescent="0.25"/>
    <row r="306" x14ac:dyDescent="0.25"/>
    <row r="307" x14ac:dyDescent="0.25"/>
    <row r="308" x14ac:dyDescent="0.25"/>
    <row r="309" x14ac:dyDescent="0.25"/>
    <row r="310" x14ac:dyDescent="0.25"/>
    <row r="311" x14ac:dyDescent="0.25"/>
    <row r="312" x14ac:dyDescent="0.25"/>
    <row r="313" x14ac:dyDescent="0.25"/>
    <row r="314" x14ac:dyDescent="0.25"/>
    <row r="315" x14ac:dyDescent="0.25"/>
    <row r="316" x14ac:dyDescent="0.25"/>
    <row r="317" x14ac:dyDescent="0.25"/>
    <row r="318" x14ac:dyDescent="0.25"/>
    <row r="319" x14ac:dyDescent="0.25"/>
    <row r="320" x14ac:dyDescent="0.25"/>
    <row r="321" x14ac:dyDescent="0.25"/>
    <row r="322" x14ac:dyDescent="0.25"/>
    <row r="323" x14ac:dyDescent="0.25"/>
    <row r="324" x14ac:dyDescent="0.25"/>
    <row r="325" x14ac:dyDescent="0.25"/>
    <row r="326" x14ac:dyDescent="0.25"/>
    <row r="327" x14ac:dyDescent="0.25"/>
    <row r="328" x14ac:dyDescent="0.25"/>
    <row r="329" x14ac:dyDescent="0.25"/>
    <row r="330" x14ac:dyDescent="0.25"/>
    <row r="331" x14ac:dyDescent="0.25"/>
    <row r="332" x14ac:dyDescent="0.25"/>
    <row r="333" x14ac:dyDescent="0.25"/>
    <row r="334" x14ac:dyDescent="0.25"/>
    <row r="335" x14ac:dyDescent="0.25"/>
    <row r="336" x14ac:dyDescent="0.25"/>
    <row r="337" x14ac:dyDescent="0.25"/>
    <row r="338" x14ac:dyDescent="0.25"/>
    <row r="339" x14ac:dyDescent="0.25"/>
    <row r="340" x14ac:dyDescent="0.25"/>
    <row r="341" x14ac:dyDescent="0.25"/>
    <row r="342" x14ac:dyDescent="0.25"/>
    <row r="343" x14ac:dyDescent="0.25"/>
    <row r="344" x14ac:dyDescent="0.25"/>
    <row r="345" x14ac:dyDescent="0.25"/>
    <row r="346" x14ac:dyDescent="0.25"/>
    <row r="347" x14ac:dyDescent="0.25"/>
    <row r="348" x14ac:dyDescent="0.25"/>
    <row r="349" x14ac:dyDescent="0.25"/>
    <row r="350" x14ac:dyDescent="0.25"/>
    <row r="351" x14ac:dyDescent="0.25"/>
    <row r="352" x14ac:dyDescent="0.25"/>
    <row r="353" x14ac:dyDescent="0.25"/>
    <row r="354" x14ac:dyDescent="0.25"/>
    <row r="355" x14ac:dyDescent="0.25"/>
    <row r="356" x14ac:dyDescent="0.25"/>
    <row r="357" x14ac:dyDescent="0.25"/>
    <row r="358" x14ac:dyDescent="0.25"/>
    <row r="359" x14ac:dyDescent="0.25"/>
    <row r="360" x14ac:dyDescent="0.25"/>
    <row r="361" x14ac:dyDescent="0.25"/>
    <row r="362" x14ac:dyDescent="0.25"/>
    <row r="363" x14ac:dyDescent="0.25"/>
    <row r="364" x14ac:dyDescent="0.25"/>
    <row r="365" x14ac:dyDescent="0.25"/>
    <row r="366" x14ac:dyDescent="0.25"/>
    <row r="367" x14ac:dyDescent="0.25"/>
    <row r="368" x14ac:dyDescent="0.25"/>
    <row r="369" x14ac:dyDescent="0.25"/>
    <row r="370" x14ac:dyDescent="0.25"/>
    <row r="371" x14ac:dyDescent="0.25"/>
    <row r="372" x14ac:dyDescent="0.25"/>
    <row r="373" x14ac:dyDescent="0.25"/>
    <row r="374" x14ac:dyDescent="0.25"/>
    <row r="375" x14ac:dyDescent="0.25"/>
    <row r="376" x14ac:dyDescent="0.25"/>
    <row r="377" x14ac:dyDescent="0.25"/>
    <row r="378" x14ac:dyDescent="0.25"/>
    <row r="379" x14ac:dyDescent="0.25"/>
    <row r="380" x14ac:dyDescent="0.25"/>
    <row r="381" x14ac:dyDescent="0.25"/>
    <row r="382" x14ac:dyDescent="0.25"/>
    <row r="383" x14ac:dyDescent="0.25"/>
    <row r="384" x14ac:dyDescent="0.25"/>
    <row r="385" x14ac:dyDescent="0.25"/>
    <row r="386" x14ac:dyDescent="0.25"/>
    <row r="387" x14ac:dyDescent="0.25"/>
    <row r="388" x14ac:dyDescent="0.25"/>
    <row r="389" x14ac:dyDescent="0.25"/>
    <row r="390" x14ac:dyDescent="0.25"/>
    <row r="391" x14ac:dyDescent="0.25"/>
    <row r="392" x14ac:dyDescent="0.25"/>
    <row r="393" x14ac:dyDescent="0.25"/>
    <row r="394" x14ac:dyDescent="0.25"/>
    <row r="395" x14ac:dyDescent="0.25"/>
    <row r="396" x14ac:dyDescent="0.25"/>
    <row r="397" x14ac:dyDescent="0.25"/>
    <row r="398" x14ac:dyDescent="0.25"/>
    <row r="399" x14ac:dyDescent="0.25"/>
    <row r="400" x14ac:dyDescent="0.25"/>
    <row r="401" x14ac:dyDescent="0.25"/>
    <row r="402" x14ac:dyDescent="0.25"/>
    <row r="403" x14ac:dyDescent="0.25"/>
    <row r="404" x14ac:dyDescent="0.25"/>
    <row r="405" x14ac:dyDescent="0.25"/>
    <row r="406" x14ac:dyDescent="0.25"/>
    <row r="407" x14ac:dyDescent="0.25"/>
    <row r="408" x14ac:dyDescent="0.25"/>
    <row r="409" x14ac:dyDescent="0.25"/>
    <row r="410" x14ac:dyDescent="0.25"/>
    <row r="411" x14ac:dyDescent="0.25"/>
    <row r="412" x14ac:dyDescent="0.25"/>
    <row r="413" x14ac:dyDescent="0.25"/>
    <row r="414" x14ac:dyDescent="0.25"/>
    <row r="415" x14ac:dyDescent="0.25"/>
    <row r="416" x14ac:dyDescent="0.25"/>
    <row r="417" x14ac:dyDescent="0.25"/>
    <row r="418" x14ac:dyDescent="0.25"/>
    <row r="419" x14ac:dyDescent="0.25"/>
    <row r="420" x14ac:dyDescent="0.25"/>
    <row r="421" x14ac:dyDescent="0.25"/>
    <row r="422" x14ac:dyDescent="0.25"/>
    <row r="423" x14ac:dyDescent="0.25"/>
    <row r="424" x14ac:dyDescent="0.25"/>
    <row r="425" x14ac:dyDescent="0.25"/>
    <row r="426" x14ac:dyDescent="0.25"/>
    <row r="427" x14ac:dyDescent="0.25"/>
    <row r="428" x14ac:dyDescent="0.25"/>
    <row r="429" x14ac:dyDescent="0.25"/>
    <row r="430" x14ac:dyDescent="0.25"/>
    <row r="431" x14ac:dyDescent="0.25"/>
    <row r="432" x14ac:dyDescent="0.25"/>
    <row r="433" x14ac:dyDescent="0.25"/>
    <row r="434" x14ac:dyDescent="0.25"/>
    <row r="435" x14ac:dyDescent="0.25"/>
    <row r="436" x14ac:dyDescent="0.25"/>
    <row r="437" x14ac:dyDescent="0.25"/>
    <row r="438" x14ac:dyDescent="0.25"/>
    <row r="439" x14ac:dyDescent="0.25"/>
    <row r="440" x14ac:dyDescent="0.25"/>
    <row r="441" x14ac:dyDescent="0.25"/>
    <row r="442" x14ac:dyDescent="0.25"/>
    <row r="443" x14ac:dyDescent="0.25"/>
    <row r="444" x14ac:dyDescent="0.25"/>
    <row r="445" x14ac:dyDescent="0.25"/>
    <row r="446" x14ac:dyDescent="0.25"/>
    <row r="447" x14ac:dyDescent="0.25"/>
    <row r="448" x14ac:dyDescent="0.25"/>
    <row r="449" x14ac:dyDescent="0.25"/>
    <row r="450" x14ac:dyDescent="0.25"/>
    <row r="451" x14ac:dyDescent="0.25"/>
    <row r="452" x14ac:dyDescent="0.25"/>
    <row r="453" x14ac:dyDescent="0.25"/>
    <row r="454" x14ac:dyDescent="0.25"/>
    <row r="455" x14ac:dyDescent="0.25"/>
    <row r="456" x14ac:dyDescent="0.25"/>
    <row r="457" x14ac:dyDescent="0.25"/>
    <row r="458" x14ac:dyDescent="0.25"/>
    <row r="459" x14ac:dyDescent="0.25"/>
    <row r="460" x14ac:dyDescent="0.25"/>
    <row r="461" x14ac:dyDescent="0.25"/>
    <row r="462" x14ac:dyDescent="0.25"/>
    <row r="463" x14ac:dyDescent="0.25"/>
    <row r="464" x14ac:dyDescent="0.25"/>
    <row r="465" x14ac:dyDescent="0.25"/>
    <row r="466" x14ac:dyDescent="0.25"/>
    <row r="467" x14ac:dyDescent="0.25"/>
    <row r="468" x14ac:dyDescent="0.25"/>
    <row r="469" x14ac:dyDescent="0.25"/>
    <row r="470" x14ac:dyDescent="0.25"/>
    <row r="471" x14ac:dyDescent="0.25"/>
    <row r="472" x14ac:dyDescent="0.25"/>
    <row r="473" x14ac:dyDescent="0.25"/>
    <row r="474" x14ac:dyDescent="0.25"/>
    <row r="475" x14ac:dyDescent="0.25"/>
    <row r="476" x14ac:dyDescent="0.25"/>
    <row r="477" x14ac:dyDescent="0.25"/>
    <row r="478" x14ac:dyDescent="0.25"/>
    <row r="479" x14ac:dyDescent="0.25"/>
    <row r="480" x14ac:dyDescent="0.25"/>
    <row r="481" x14ac:dyDescent="0.25"/>
    <row r="482" x14ac:dyDescent="0.25"/>
    <row r="483" x14ac:dyDescent="0.25"/>
    <row r="484" x14ac:dyDescent="0.25"/>
    <row r="485" x14ac:dyDescent="0.25"/>
    <row r="486" x14ac:dyDescent="0.25"/>
    <row r="487" x14ac:dyDescent="0.25"/>
    <row r="488" x14ac:dyDescent="0.25"/>
    <row r="489" x14ac:dyDescent="0.25"/>
    <row r="490" x14ac:dyDescent="0.25"/>
    <row r="491" x14ac:dyDescent="0.25"/>
    <row r="492" x14ac:dyDescent="0.25"/>
    <row r="493" x14ac:dyDescent="0.25"/>
    <row r="494" x14ac:dyDescent="0.25"/>
    <row r="495" x14ac:dyDescent="0.25"/>
    <row r="496" x14ac:dyDescent="0.25"/>
    <row r="497" x14ac:dyDescent="0.25"/>
    <row r="498" x14ac:dyDescent="0.25"/>
    <row r="499" x14ac:dyDescent="0.25"/>
    <row r="500" x14ac:dyDescent="0.25"/>
    <row r="501" x14ac:dyDescent="0.25"/>
    <row r="502" x14ac:dyDescent="0.25"/>
    <row r="503" x14ac:dyDescent="0.25"/>
    <row r="504" x14ac:dyDescent="0.25"/>
    <row r="505" x14ac:dyDescent="0.25"/>
    <row r="506" x14ac:dyDescent="0.25"/>
    <row r="507" x14ac:dyDescent="0.25"/>
    <row r="508" x14ac:dyDescent="0.25"/>
    <row r="509" x14ac:dyDescent="0.25"/>
    <row r="510" x14ac:dyDescent="0.25"/>
    <row r="511" x14ac:dyDescent="0.25"/>
    <row r="512" x14ac:dyDescent="0.25"/>
    <row r="513" x14ac:dyDescent="0.25"/>
    <row r="514" x14ac:dyDescent="0.25"/>
    <row r="515" x14ac:dyDescent="0.25"/>
    <row r="516" x14ac:dyDescent="0.25"/>
    <row r="517" x14ac:dyDescent="0.25"/>
    <row r="518" x14ac:dyDescent="0.25"/>
    <row r="519" x14ac:dyDescent="0.25"/>
    <row r="520" x14ac:dyDescent="0.25"/>
    <row r="521" x14ac:dyDescent="0.25"/>
    <row r="522" x14ac:dyDescent="0.25"/>
    <row r="523" x14ac:dyDescent="0.25"/>
    <row r="524" x14ac:dyDescent="0.25"/>
    <row r="525" x14ac:dyDescent="0.25"/>
    <row r="526" x14ac:dyDescent="0.25"/>
    <row r="527" x14ac:dyDescent="0.25"/>
    <row r="528" x14ac:dyDescent="0.25"/>
    <row r="529" x14ac:dyDescent="0.25"/>
    <row r="530" x14ac:dyDescent="0.25"/>
    <row r="531" x14ac:dyDescent="0.25"/>
    <row r="532" x14ac:dyDescent="0.25"/>
    <row r="533" x14ac:dyDescent="0.25"/>
    <row r="534" x14ac:dyDescent="0.25"/>
    <row r="535" x14ac:dyDescent="0.25"/>
    <row r="536" x14ac:dyDescent="0.25"/>
    <row r="537" x14ac:dyDescent="0.25"/>
    <row r="538" x14ac:dyDescent="0.25"/>
    <row r="539" x14ac:dyDescent="0.25"/>
    <row r="540" x14ac:dyDescent="0.25"/>
    <row r="541" x14ac:dyDescent="0.25"/>
    <row r="542" x14ac:dyDescent="0.25"/>
    <row r="543" x14ac:dyDescent="0.25"/>
    <row r="544" x14ac:dyDescent="0.25"/>
    <row r="545" x14ac:dyDescent="0.25"/>
    <row r="546" x14ac:dyDescent="0.25"/>
    <row r="547" x14ac:dyDescent="0.25"/>
    <row r="548" x14ac:dyDescent="0.25"/>
    <row r="549" x14ac:dyDescent="0.25"/>
    <row r="550" x14ac:dyDescent="0.25"/>
    <row r="551" x14ac:dyDescent="0.25"/>
    <row r="552" x14ac:dyDescent="0.25"/>
    <row r="553" x14ac:dyDescent="0.25"/>
    <row r="554" x14ac:dyDescent="0.25"/>
    <row r="555" x14ac:dyDescent="0.25"/>
    <row r="556" x14ac:dyDescent="0.25"/>
    <row r="557" x14ac:dyDescent="0.25"/>
    <row r="558" x14ac:dyDescent="0.25"/>
    <row r="559" x14ac:dyDescent="0.25"/>
    <row r="560" x14ac:dyDescent="0.25"/>
    <row r="561" x14ac:dyDescent="0.25"/>
    <row r="562" x14ac:dyDescent="0.25"/>
    <row r="563" x14ac:dyDescent="0.25"/>
    <row r="564" x14ac:dyDescent="0.25"/>
    <row r="565" x14ac:dyDescent="0.25"/>
    <row r="566" x14ac:dyDescent="0.25"/>
    <row r="567" x14ac:dyDescent="0.25"/>
    <row r="568" x14ac:dyDescent="0.25"/>
    <row r="569" x14ac:dyDescent="0.25"/>
    <row r="570" x14ac:dyDescent="0.25"/>
    <row r="571" x14ac:dyDescent="0.25"/>
    <row r="572" x14ac:dyDescent="0.25"/>
    <row r="573" x14ac:dyDescent="0.25"/>
    <row r="574" x14ac:dyDescent="0.25"/>
    <row r="575" x14ac:dyDescent="0.25"/>
    <row r="576" x14ac:dyDescent="0.25"/>
    <row r="577" x14ac:dyDescent="0.25"/>
    <row r="578" x14ac:dyDescent="0.25"/>
    <row r="579" x14ac:dyDescent="0.25"/>
    <row r="580" x14ac:dyDescent="0.25"/>
    <row r="581" x14ac:dyDescent="0.25"/>
    <row r="582" x14ac:dyDescent="0.25"/>
    <row r="583" x14ac:dyDescent="0.25"/>
    <row r="584" x14ac:dyDescent="0.25"/>
    <row r="585" x14ac:dyDescent="0.25"/>
    <row r="586" x14ac:dyDescent="0.25"/>
    <row r="587" x14ac:dyDescent="0.25"/>
    <row r="588" x14ac:dyDescent="0.25"/>
    <row r="589" x14ac:dyDescent="0.25"/>
    <row r="590" x14ac:dyDescent="0.25"/>
    <row r="591" x14ac:dyDescent="0.25"/>
    <row r="592" x14ac:dyDescent="0.25"/>
    <row r="593" x14ac:dyDescent="0.25"/>
    <row r="594" x14ac:dyDescent="0.25"/>
    <row r="595" x14ac:dyDescent="0.25"/>
    <row r="596" x14ac:dyDescent="0.25"/>
    <row r="597" x14ac:dyDescent="0.25"/>
    <row r="598" x14ac:dyDescent="0.25"/>
    <row r="599" x14ac:dyDescent="0.25"/>
    <row r="600" x14ac:dyDescent="0.25"/>
    <row r="601" x14ac:dyDescent="0.25"/>
    <row r="602" x14ac:dyDescent="0.25"/>
    <row r="603" x14ac:dyDescent="0.25"/>
    <row r="604" x14ac:dyDescent="0.25"/>
    <row r="605" x14ac:dyDescent="0.25"/>
    <row r="606" x14ac:dyDescent="0.25"/>
    <row r="607" x14ac:dyDescent="0.25"/>
    <row r="608" x14ac:dyDescent="0.25"/>
    <row r="609" x14ac:dyDescent="0.25"/>
    <row r="610" x14ac:dyDescent="0.25"/>
    <row r="611" x14ac:dyDescent="0.25"/>
    <row r="612" x14ac:dyDescent="0.25"/>
    <row r="613" x14ac:dyDescent="0.25"/>
    <row r="614" x14ac:dyDescent="0.25"/>
    <row r="615" x14ac:dyDescent="0.25"/>
    <row r="616" x14ac:dyDescent="0.25"/>
    <row r="617" x14ac:dyDescent="0.25"/>
    <row r="618" x14ac:dyDescent="0.25"/>
    <row r="619" x14ac:dyDescent="0.25"/>
    <row r="620" x14ac:dyDescent="0.25"/>
    <row r="621" x14ac:dyDescent="0.25"/>
    <row r="622" x14ac:dyDescent="0.25"/>
    <row r="623" x14ac:dyDescent="0.25"/>
    <row r="624" x14ac:dyDescent="0.25"/>
    <row r="625" x14ac:dyDescent="0.25"/>
    <row r="626" x14ac:dyDescent="0.25"/>
    <row r="627" x14ac:dyDescent="0.25"/>
    <row r="628" x14ac:dyDescent="0.25"/>
    <row r="629" x14ac:dyDescent="0.25"/>
    <row r="630" x14ac:dyDescent="0.25"/>
    <row r="631" x14ac:dyDescent="0.25"/>
    <row r="632" x14ac:dyDescent="0.25"/>
    <row r="633" x14ac:dyDescent="0.25"/>
    <row r="634" x14ac:dyDescent="0.25"/>
    <row r="635" x14ac:dyDescent="0.25"/>
    <row r="636" x14ac:dyDescent="0.25"/>
    <row r="637" x14ac:dyDescent="0.25"/>
    <row r="638" x14ac:dyDescent="0.25"/>
    <row r="639" x14ac:dyDescent="0.25"/>
    <row r="640" x14ac:dyDescent="0.25"/>
    <row r="641" x14ac:dyDescent="0.25"/>
    <row r="642" x14ac:dyDescent="0.25"/>
    <row r="643" x14ac:dyDescent="0.25"/>
    <row r="644" x14ac:dyDescent="0.25"/>
    <row r="645" x14ac:dyDescent="0.25"/>
    <row r="646" x14ac:dyDescent="0.25"/>
    <row r="647" x14ac:dyDescent="0.25"/>
    <row r="648" x14ac:dyDescent="0.25"/>
    <row r="649" x14ac:dyDescent="0.25"/>
    <row r="650" x14ac:dyDescent="0.25"/>
    <row r="651" x14ac:dyDescent="0.25"/>
    <row r="652" x14ac:dyDescent="0.25"/>
    <row r="653" x14ac:dyDescent="0.25"/>
    <row r="654" x14ac:dyDescent="0.25"/>
    <row r="655" x14ac:dyDescent="0.25"/>
    <row r="656" x14ac:dyDescent="0.25"/>
    <row r="657" x14ac:dyDescent="0.25"/>
    <row r="658" x14ac:dyDescent="0.25"/>
    <row r="659" x14ac:dyDescent="0.25"/>
    <row r="660" x14ac:dyDescent="0.25"/>
    <row r="661" x14ac:dyDescent="0.25"/>
    <row r="662" x14ac:dyDescent="0.25"/>
    <row r="663" x14ac:dyDescent="0.25"/>
    <row r="664" x14ac:dyDescent="0.25"/>
    <row r="665" x14ac:dyDescent="0.25"/>
    <row r="666" x14ac:dyDescent="0.25"/>
    <row r="667" x14ac:dyDescent="0.25"/>
    <row r="668" x14ac:dyDescent="0.25"/>
    <row r="669" x14ac:dyDescent="0.25"/>
    <row r="670" x14ac:dyDescent="0.25"/>
    <row r="671" x14ac:dyDescent="0.25"/>
    <row r="672" x14ac:dyDescent="0.25"/>
    <row r="673" x14ac:dyDescent="0.25"/>
    <row r="674" x14ac:dyDescent="0.25"/>
    <row r="675" x14ac:dyDescent="0.25"/>
    <row r="676" x14ac:dyDescent="0.25"/>
    <row r="677" x14ac:dyDescent="0.25"/>
    <row r="678" x14ac:dyDescent="0.25"/>
    <row r="679" x14ac:dyDescent="0.25"/>
    <row r="680" x14ac:dyDescent="0.25"/>
    <row r="681" x14ac:dyDescent="0.25"/>
    <row r="682" x14ac:dyDescent="0.25"/>
    <row r="683" x14ac:dyDescent="0.25"/>
    <row r="684" x14ac:dyDescent="0.25"/>
    <row r="685" x14ac:dyDescent="0.25"/>
    <row r="686" x14ac:dyDescent="0.25"/>
    <row r="687" x14ac:dyDescent="0.25"/>
    <row r="688" x14ac:dyDescent="0.25"/>
    <row r="689" x14ac:dyDescent="0.25"/>
    <row r="690" x14ac:dyDescent="0.25"/>
    <row r="691" x14ac:dyDescent="0.25"/>
    <row r="692" x14ac:dyDescent="0.25"/>
    <row r="693" x14ac:dyDescent="0.25"/>
    <row r="694" x14ac:dyDescent="0.25"/>
    <row r="695" x14ac:dyDescent="0.25"/>
    <row r="696" x14ac:dyDescent="0.25"/>
    <row r="697" x14ac:dyDescent="0.25"/>
    <row r="698" x14ac:dyDescent="0.25"/>
    <row r="699" x14ac:dyDescent="0.25"/>
    <row r="700" x14ac:dyDescent="0.25"/>
    <row r="701" x14ac:dyDescent="0.25"/>
    <row r="702" x14ac:dyDescent="0.25"/>
    <row r="703" x14ac:dyDescent="0.25"/>
    <row r="704" x14ac:dyDescent="0.25"/>
    <row r="705" x14ac:dyDescent="0.25"/>
    <row r="706" x14ac:dyDescent="0.25"/>
    <row r="707" x14ac:dyDescent="0.25"/>
    <row r="708" x14ac:dyDescent="0.25"/>
    <row r="709" x14ac:dyDescent="0.25"/>
    <row r="710" x14ac:dyDescent="0.25"/>
    <row r="711" x14ac:dyDescent="0.25"/>
    <row r="712" x14ac:dyDescent="0.25"/>
    <row r="713" x14ac:dyDescent="0.25"/>
    <row r="714" x14ac:dyDescent="0.25"/>
    <row r="715" x14ac:dyDescent="0.25"/>
    <row r="716" x14ac:dyDescent="0.25"/>
    <row r="717" x14ac:dyDescent="0.25"/>
    <row r="718" x14ac:dyDescent="0.25"/>
    <row r="719" x14ac:dyDescent="0.25"/>
    <row r="720" x14ac:dyDescent="0.25"/>
    <row r="721" x14ac:dyDescent="0.25"/>
    <row r="722" x14ac:dyDescent="0.25"/>
    <row r="723" x14ac:dyDescent="0.25"/>
    <row r="724" x14ac:dyDescent="0.25"/>
    <row r="725" x14ac:dyDescent="0.25"/>
    <row r="726" x14ac:dyDescent="0.25"/>
    <row r="727" x14ac:dyDescent="0.25"/>
    <row r="728" x14ac:dyDescent="0.25"/>
    <row r="729" x14ac:dyDescent="0.25"/>
    <row r="730" x14ac:dyDescent="0.25"/>
    <row r="731" x14ac:dyDescent="0.25"/>
    <row r="732" x14ac:dyDescent="0.25"/>
    <row r="733" x14ac:dyDescent="0.25"/>
    <row r="734" x14ac:dyDescent="0.25"/>
    <row r="735" x14ac:dyDescent="0.25"/>
    <row r="736" x14ac:dyDescent="0.25"/>
    <row r="737" x14ac:dyDescent="0.25"/>
    <row r="738" x14ac:dyDescent="0.25"/>
    <row r="739" x14ac:dyDescent="0.25"/>
    <row r="740" x14ac:dyDescent="0.25"/>
    <row r="741" x14ac:dyDescent="0.25"/>
    <row r="742" x14ac:dyDescent="0.25"/>
    <row r="743" x14ac:dyDescent="0.25"/>
    <row r="744" x14ac:dyDescent="0.25"/>
    <row r="745" x14ac:dyDescent="0.25"/>
    <row r="746" x14ac:dyDescent="0.25"/>
    <row r="747" x14ac:dyDescent="0.25"/>
    <row r="748" x14ac:dyDescent="0.25"/>
    <row r="749" x14ac:dyDescent="0.25"/>
    <row r="750" x14ac:dyDescent="0.25"/>
    <row r="751" x14ac:dyDescent="0.25"/>
    <row r="752" x14ac:dyDescent="0.25"/>
    <row r="753" x14ac:dyDescent="0.25"/>
    <row r="754" x14ac:dyDescent="0.25"/>
    <row r="755" x14ac:dyDescent="0.25"/>
    <row r="756" x14ac:dyDescent="0.25"/>
    <row r="757" x14ac:dyDescent="0.25"/>
    <row r="758" x14ac:dyDescent="0.25"/>
    <row r="759" x14ac:dyDescent="0.25"/>
    <row r="760" x14ac:dyDescent="0.25"/>
    <row r="761" x14ac:dyDescent="0.25"/>
    <row r="762" x14ac:dyDescent="0.25"/>
    <row r="763" x14ac:dyDescent="0.25"/>
    <row r="764" x14ac:dyDescent="0.25"/>
    <row r="765" x14ac:dyDescent="0.25"/>
    <row r="766" x14ac:dyDescent="0.25"/>
    <row r="767" x14ac:dyDescent="0.25"/>
    <row r="768" x14ac:dyDescent="0.25"/>
    <row r="769" x14ac:dyDescent="0.25"/>
    <row r="770" x14ac:dyDescent="0.25"/>
    <row r="771" x14ac:dyDescent="0.25"/>
    <row r="772" x14ac:dyDescent="0.25"/>
    <row r="773" x14ac:dyDescent="0.25"/>
    <row r="774" x14ac:dyDescent="0.25"/>
    <row r="775" x14ac:dyDescent="0.25"/>
    <row r="776" x14ac:dyDescent="0.25"/>
    <row r="777" x14ac:dyDescent="0.25"/>
    <row r="778" x14ac:dyDescent="0.25"/>
    <row r="779" x14ac:dyDescent="0.25"/>
    <row r="780" x14ac:dyDescent="0.25"/>
    <row r="781" x14ac:dyDescent="0.25"/>
    <row r="782" x14ac:dyDescent="0.25"/>
    <row r="783" x14ac:dyDescent="0.25"/>
    <row r="784" x14ac:dyDescent="0.25"/>
    <row r="785" x14ac:dyDescent="0.25"/>
    <row r="786" x14ac:dyDescent="0.25"/>
    <row r="787" x14ac:dyDescent="0.25"/>
    <row r="788" x14ac:dyDescent="0.25"/>
    <row r="789" x14ac:dyDescent="0.25"/>
    <row r="790" x14ac:dyDescent="0.25"/>
    <row r="791" x14ac:dyDescent="0.25"/>
    <row r="792" x14ac:dyDescent="0.25"/>
    <row r="793" x14ac:dyDescent="0.25"/>
    <row r="794" x14ac:dyDescent="0.25"/>
    <row r="795" x14ac:dyDescent="0.25"/>
    <row r="796" x14ac:dyDescent="0.25"/>
    <row r="797" x14ac:dyDescent="0.25"/>
    <row r="798" x14ac:dyDescent="0.25"/>
    <row r="799" x14ac:dyDescent="0.25"/>
    <row r="800" x14ac:dyDescent="0.25"/>
    <row r="801" x14ac:dyDescent="0.25"/>
    <row r="802" x14ac:dyDescent="0.25"/>
    <row r="803" x14ac:dyDescent="0.25"/>
    <row r="804" x14ac:dyDescent="0.25"/>
    <row r="805" x14ac:dyDescent="0.25"/>
    <row r="806" x14ac:dyDescent="0.25"/>
    <row r="807" x14ac:dyDescent="0.25"/>
    <row r="808" x14ac:dyDescent="0.25"/>
    <row r="809" x14ac:dyDescent="0.25"/>
    <row r="810" x14ac:dyDescent="0.25"/>
    <row r="811" x14ac:dyDescent="0.25"/>
    <row r="812" x14ac:dyDescent="0.25"/>
    <row r="813" x14ac:dyDescent="0.25"/>
    <row r="814" x14ac:dyDescent="0.25"/>
    <row r="815" x14ac:dyDescent="0.25"/>
    <row r="816" x14ac:dyDescent="0.25"/>
    <row r="817" x14ac:dyDescent="0.25"/>
    <row r="818" x14ac:dyDescent="0.25"/>
    <row r="819" x14ac:dyDescent="0.25"/>
    <row r="820" x14ac:dyDescent="0.25"/>
    <row r="821" x14ac:dyDescent="0.25"/>
    <row r="822" x14ac:dyDescent="0.25"/>
    <row r="823" x14ac:dyDescent="0.25"/>
    <row r="824" x14ac:dyDescent="0.25"/>
    <row r="825" x14ac:dyDescent="0.25"/>
    <row r="826" x14ac:dyDescent="0.25"/>
    <row r="827" x14ac:dyDescent="0.25"/>
    <row r="828" x14ac:dyDescent="0.25"/>
    <row r="829" x14ac:dyDescent="0.25"/>
    <row r="830" x14ac:dyDescent="0.25"/>
    <row r="831" x14ac:dyDescent="0.25"/>
    <row r="832" x14ac:dyDescent="0.25"/>
    <row r="833" x14ac:dyDescent="0.25"/>
    <row r="834" x14ac:dyDescent="0.25"/>
    <row r="835" x14ac:dyDescent="0.25"/>
    <row r="836" x14ac:dyDescent="0.25"/>
    <row r="837" x14ac:dyDescent="0.25"/>
    <row r="838" x14ac:dyDescent="0.25"/>
    <row r="839" x14ac:dyDescent="0.25"/>
    <row r="840" x14ac:dyDescent="0.25"/>
    <row r="841" x14ac:dyDescent="0.25"/>
    <row r="842" x14ac:dyDescent="0.25"/>
    <row r="843" x14ac:dyDescent="0.25"/>
    <row r="844" x14ac:dyDescent="0.25"/>
    <row r="845" x14ac:dyDescent="0.25"/>
    <row r="846" x14ac:dyDescent="0.25"/>
    <row r="847" x14ac:dyDescent="0.25"/>
    <row r="848" x14ac:dyDescent="0.25"/>
    <row r="849" x14ac:dyDescent="0.25"/>
    <row r="850" x14ac:dyDescent="0.25"/>
    <row r="851" x14ac:dyDescent="0.25"/>
    <row r="852" x14ac:dyDescent="0.25"/>
    <row r="853" x14ac:dyDescent="0.25"/>
    <row r="854" x14ac:dyDescent="0.25"/>
    <row r="855" x14ac:dyDescent="0.25"/>
    <row r="856" x14ac:dyDescent="0.25"/>
    <row r="857" x14ac:dyDescent="0.25"/>
    <row r="858" x14ac:dyDescent="0.25"/>
    <row r="859" x14ac:dyDescent="0.25"/>
    <row r="860" x14ac:dyDescent="0.25"/>
    <row r="861" x14ac:dyDescent="0.25"/>
    <row r="862" x14ac:dyDescent="0.25"/>
    <row r="863" x14ac:dyDescent="0.25"/>
    <row r="864" x14ac:dyDescent="0.25"/>
    <row r="865" x14ac:dyDescent="0.25"/>
    <row r="866" x14ac:dyDescent="0.25"/>
    <row r="867" x14ac:dyDescent="0.25"/>
    <row r="868" x14ac:dyDescent="0.25"/>
    <row r="869" x14ac:dyDescent="0.25"/>
    <row r="870" x14ac:dyDescent="0.25"/>
    <row r="871" x14ac:dyDescent="0.25"/>
    <row r="872" x14ac:dyDescent="0.25"/>
    <row r="873" x14ac:dyDescent="0.25"/>
    <row r="874" x14ac:dyDescent="0.25"/>
    <row r="875" x14ac:dyDescent="0.25"/>
    <row r="876" x14ac:dyDescent="0.25"/>
    <row r="877" x14ac:dyDescent="0.25"/>
    <row r="878" x14ac:dyDescent="0.25"/>
    <row r="879" x14ac:dyDescent="0.25"/>
    <row r="880" x14ac:dyDescent="0.25"/>
    <row r="881" x14ac:dyDescent="0.25"/>
    <row r="882" x14ac:dyDescent="0.25"/>
    <row r="883" x14ac:dyDescent="0.25"/>
    <row r="884" x14ac:dyDescent="0.25"/>
    <row r="885" x14ac:dyDescent="0.25"/>
    <row r="886" x14ac:dyDescent="0.25"/>
    <row r="887" x14ac:dyDescent="0.25"/>
    <row r="888" x14ac:dyDescent="0.25"/>
    <row r="889" x14ac:dyDescent="0.25"/>
    <row r="890" x14ac:dyDescent="0.25"/>
    <row r="891" x14ac:dyDescent="0.25"/>
    <row r="892" x14ac:dyDescent="0.25"/>
    <row r="893" x14ac:dyDescent="0.25"/>
    <row r="894" x14ac:dyDescent="0.25"/>
    <row r="895" x14ac:dyDescent="0.25"/>
    <row r="896" x14ac:dyDescent="0.25"/>
    <row r="897" x14ac:dyDescent="0.25"/>
    <row r="898" x14ac:dyDescent="0.25"/>
    <row r="899" x14ac:dyDescent="0.25"/>
    <row r="900" x14ac:dyDescent="0.25"/>
    <row r="901" x14ac:dyDescent="0.25"/>
    <row r="902" x14ac:dyDescent="0.25"/>
    <row r="903" x14ac:dyDescent="0.25"/>
    <row r="904" x14ac:dyDescent="0.25"/>
    <row r="905" x14ac:dyDescent="0.25"/>
    <row r="906" x14ac:dyDescent="0.25"/>
    <row r="907" x14ac:dyDescent="0.25"/>
    <row r="908" x14ac:dyDescent="0.25"/>
    <row r="909" x14ac:dyDescent="0.25"/>
    <row r="910" x14ac:dyDescent="0.25"/>
    <row r="911" x14ac:dyDescent="0.25"/>
    <row r="912" x14ac:dyDescent="0.25"/>
    <row r="913" x14ac:dyDescent="0.25"/>
    <row r="914" x14ac:dyDescent="0.25"/>
    <row r="915" x14ac:dyDescent="0.25"/>
    <row r="916" x14ac:dyDescent="0.25"/>
    <row r="917" x14ac:dyDescent="0.25"/>
    <row r="918" x14ac:dyDescent="0.25"/>
    <row r="919" x14ac:dyDescent="0.25"/>
    <row r="920" x14ac:dyDescent="0.25"/>
    <row r="921" x14ac:dyDescent="0.25"/>
    <row r="922" x14ac:dyDescent="0.25"/>
    <row r="923" x14ac:dyDescent="0.25"/>
    <row r="924" x14ac:dyDescent="0.25"/>
    <row r="925" x14ac:dyDescent="0.25"/>
    <row r="926" x14ac:dyDescent="0.25"/>
    <row r="927" x14ac:dyDescent="0.25"/>
    <row r="928" x14ac:dyDescent="0.25"/>
    <row r="929" x14ac:dyDescent="0.25"/>
    <row r="930" x14ac:dyDescent="0.25"/>
    <row r="931" x14ac:dyDescent="0.25"/>
    <row r="932" x14ac:dyDescent="0.25"/>
    <row r="933" x14ac:dyDescent="0.25"/>
    <row r="934" x14ac:dyDescent="0.25"/>
    <row r="935" x14ac:dyDescent="0.25"/>
    <row r="936" x14ac:dyDescent="0.25"/>
    <row r="937" x14ac:dyDescent="0.25"/>
    <row r="938" x14ac:dyDescent="0.25"/>
    <row r="939" x14ac:dyDescent="0.25"/>
    <row r="940" x14ac:dyDescent="0.25"/>
    <row r="941" x14ac:dyDescent="0.25"/>
    <row r="942" x14ac:dyDescent="0.25"/>
    <row r="943" x14ac:dyDescent="0.25"/>
    <row r="944" x14ac:dyDescent="0.25"/>
    <row r="945" x14ac:dyDescent="0.25"/>
    <row r="946" x14ac:dyDescent="0.25"/>
    <row r="947" x14ac:dyDescent="0.25"/>
    <row r="948" x14ac:dyDescent="0.25"/>
    <row r="949" x14ac:dyDescent="0.25"/>
    <row r="950" x14ac:dyDescent="0.25"/>
    <row r="951" x14ac:dyDescent="0.25"/>
    <row r="952" x14ac:dyDescent="0.25"/>
    <row r="953" x14ac:dyDescent="0.25"/>
    <row r="954" x14ac:dyDescent="0.25"/>
    <row r="955" x14ac:dyDescent="0.25"/>
    <row r="956" x14ac:dyDescent="0.25"/>
    <row r="957" x14ac:dyDescent="0.25"/>
    <row r="958" x14ac:dyDescent="0.25"/>
    <row r="959" x14ac:dyDescent="0.25"/>
    <row r="960" x14ac:dyDescent="0.25"/>
    <row r="961" x14ac:dyDescent="0.25"/>
    <row r="962" x14ac:dyDescent="0.25"/>
    <row r="963" x14ac:dyDescent="0.25"/>
    <row r="964" x14ac:dyDescent="0.25"/>
    <row r="965" x14ac:dyDescent="0.25"/>
    <row r="966" x14ac:dyDescent="0.25"/>
    <row r="967" x14ac:dyDescent="0.25"/>
    <row r="968" x14ac:dyDescent="0.25"/>
    <row r="969" x14ac:dyDescent="0.25"/>
    <row r="970" x14ac:dyDescent="0.25"/>
    <row r="971" x14ac:dyDescent="0.25"/>
    <row r="972" x14ac:dyDescent="0.25"/>
    <row r="973" x14ac:dyDescent="0.25"/>
    <row r="974" x14ac:dyDescent="0.25"/>
    <row r="975" x14ac:dyDescent="0.25"/>
    <row r="976" x14ac:dyDescent="0.25"/>
    <row r="977" x14ac:dyDescent="0.25"/>
    <row r="978" x14ac:dyDescent="0.25"/>
    <row r="979" x14ac:dyDescent="0.25"/>
    <row r="980" x14ac:dyDescent="0.25"/>
    <row r="981" x14ac:dyDescent="0.25"/>
    <row r="982" x14ac:dyDescent="0.25"/>
    <row r="983" x14ac:dyDescent="0.25"/>
    <row r="984" x14ac:dyDescent="0.25"/>
    <row r="985" x14ac:dyDescent="0.25"/>
    <row r="986" x14ac:dyDescent="0.25"/>
    <row r="987" x14ac:dyDescent="0.25"/>
    <row r="988" x14ac:dyDescent="0.25"/>
    <row r="989" x14ac:dyDescent="0.25"/>
    <row r="990" x14ac:dyDescent="0.25"/>
    <row r="991" x14ac:dyDescent="0.25"/>
    <row r="992" x14ac:dyDescent="0.25"/>
    <row r="993" x14ac:dyDescent="0.25"/>
    <row r="994" x14ac:dyDescent="0.25"/>
    <row r="995" x14ac:dyDescent="0.25"/>
    <row r="996" x14ac:dyDescent="0.25"/>
    <row r="997" x14ac:dyDescent="0.25"/>
    <row r="998" x14ac:dyDescent="0.25"/>
    <row r="999" x14ac:dyDescent="0.25"/>
    <row r="1000" x14ac:dyDescent="0.25"/>
    <row r="1001" x14ac:dyDescent="0.25"/>
    <row r="1002" x14ac:dyDescent="0.25"/>
    <row r="1003" x14ac:dyDescent="0.25"/>
    <row r="1004" x14ac:dyDescent="0.25"/>
    <row r="1005" x14ac:dyDescent="0.25"/>
    <row r="1006" x14ac:dyDescent="0.25"/>
    <row r="1007" x14ac:dyDescent="0.25"/>
    <row r="1008" x14ac:dyDescent="0.25"/>
    <row r="1009" x14ac:dyDescent="0.25"/>
    <row r="1010" x14ac:dyDescent="0.25"/>
    <row r="1011" x14ac:dyDescent="0.25"/>
    <row r="1012" x14ac:dyDescent="0.25"/>
    <row r="1013" x14ac:dyDescent="0.25"/>
    <row r="1014" x14ac:dyDescent="0.25"/>
    <row r="1015" x14ac:dyDescent="0.25"/>
    <row r="1016" x14ac:dyDescent="0.25"/>
    <row r="1017" x14ac:dyDescent="0.25"/>
    <row r="1018" x14ac:dyDescent="0.25"/>
    <row r="1019" x14ac:dyDescent="0.25"/>
    <row r="1020" x14ac:dyDescent="0.25"/>
    <row r="1021" x14ac:dyDescent="0.25"/>
    <row r="1022" x14ac:dyDescent="0.25"/>
    <row r="1023" x14ac:dyDescent="0.25"/>
    <row r="1024" x14ac:dyDescent="0.25"/>
    <row r="1025" x14ac:dyDescent="0.25"/>
    <row r="1026" x14ac:dyDescent="0.25"/>
    <row r="1027" x14ac:dyDescent="0.25"/>
    <row r="1028" x14ac:dyDescent="0.25"/>
    <row r="1029" x14ac:dyDescent="0.25"/>
    <row r="1030" x14ac:dyDescent="0.25"/>
    <row r="1031" x14ac:dyDescent="0.25"/>
    <row r="1032" x14ac:dyDescent="0.25"/>
    <row r="1033" x14ac:dyDescent="0.25"/>
    <row r="1034" x14ac:dyDescent="0.25"/>
    <row r="1035" x14ac:dyDescent="0.25"/>
    <row r="1036" x14ac:dyDescent="0.25"/>
    <row r="1037" x14ac:dyDescent="0.25"/>
    <row r="1038" x14ac:dyDescent="0.25"/>
    <row r="1039" x14ac:dyDescent="0.25"/>
    <row r="1040" x14ac:dyDescent="0.25"/>
    <row r="1041" x14ac:dyDescent="0.25"/>
    <row r="1042" x14ac:dyDescent="0.25"/>
    <row r="1043" x14ac:dyDescent="0.25"/>
    <row r="1044" x14ac:dyDescent="0.25"/>
    <row r="1045" x14ac:dyDescent="0.25"/>
    <row r="1046" x14ac:dyDescent="0.25"/>
    <row r="1047" x14ac:dyDescent="0.25"/>
    <row r="1048" x14ac:dyDescent="0.25"/>
    <row r="1049" x14ac:dyDescent="0.25"/>
    <row r="1050" x14ac:dyDescent="0.25"/>
    <row r="1051" x14ac:dyDescent="0.25"/>
    <row r="1052" x14ac:dyDescent="0.25"/>
    <row r="1053" x14ac:dyDescent="0.25"/>
    <row r="1054" x14ac:dyDescent="0.25"/>
    <row r="1055" x14ac:dyDescent="0.25"/>
    <row r="1056" x14ac:dyDescent="0.25"/>
    <row r="1057" x14ac:dyDescent="0.25"/>
    <row r="1058" x14ac:dyDescent="0.25"/>
    <row r="1059" x14ac:dyDescent="0.25"/>
    <row r="1060" x14ac:dyDescent="0.25"/>
    <row r="1061" x14ac:dyDescent="0.25"/>
    <row r="1062" x14ac:dyDescent="0.25"/>
    <row r="1063" x14ac:dyDescent="0.25"/>
    <row r="1064" x14ac:dyDescent="0.25"/>
    <row r="1065" x14ac:dyDescent="0.25"/>
    <row r="1066" x14ac:dyDescent="0.25"/>
    <row r="1067" x14ac:dyDescent="0.25"/>
    <row r="1068" x14ac:dyDescent="0.25"/>
    <row r="1069" x14ac:dyDescent="0.25"/>
    <row r="1070" x14ac:dyDescent="0.25"/>
    <row r="1071" x14ac:dyDescent="0.25"/>
    <row r="1072" x14ac:dyDescent="0.25"/>
    <row r="1073" x14ac:dyDescent="0.25"/>
    <row r="1074" x14ac:dyDescent="0.25"/>
    <row r="1075" x14ac:dyDescent="0.25"/>
    <row r="1076" x14ac:dyDescent="0.25"/>
    <row r="1077" x14ac:dyDescent="0.25"/>
    <row r="1078" x14ac:dyDescent="0.25"/>
    <row r="1079" x14ac:dyDescent="0.25"/>
    <row r="1080" x14ac:dyDescent="0.25"/>
    <row r="1081" x14ac:dyDescent="0.25"/>
    <row r="1082" x14ac:dyDescent="0.25"/>
    <row r="1083" x14ac:dyDescent="0.25"/>
    <row r="1084" x14ac:dyDescent="0.25"/>
    <row r="1085" x14ac:dyDescent="0.25"/>
    <row r="1086" x14ac:dyDescent="0.25"/>
    <row r="1087" x14ac:dyDescent="0.25"/>
    <row r="1088" x14ac:dyDescent="0.25"/>
    <row r="1089" x14ac:dyDescent="0.25"/>
    <row r="1090" x14ac:dyDescent="0.25"/>
    <row r="1091" x14ac:dyDescent="0.25"/>
    <row r="1092" x14ac:dyDescent="0.25"/>
    <row r="1093" x14ac:dyDescent="0.25"/>
    <row r="1094" x14ac:dyDescent="0.25"/>
    <row r="1095" x14ac:dyDescent="0.25"/>
    <row r="1096" x14ac:dyDescent="0.25"/>
    <row r="1097" x14ac:dyDescent="0.25"/>
    <row r="1098" x14ac:dyDescent="0.25"/>
    <row r="1099" x14ac:dyDescent="0.25"/>
    <row r="1100" x14ac:dyDescent="0.25"/>
    <row r="1101" x14ac:dyDescent="0.25"/>
    <row r="1104" x14ac:dyDescent="0.25"/>
    <row r="1105" x14ac:dyDescent="0.25"/>
    <row r="1106" x14ac:dyDescent="0.25"/>
    <row r="1107" x14ac:dyDescent="0.25"/>
    <row r="1108" x14ac:dyDescent="0.25"/>
    <row r="1109" x14ac:dyDescent="0.25"/>
    <row r="1110" x14ac:dyDescent="0.25"/>
    <row r="1111" x14ac:dyDescent="0.25"/>
    <row r="1112" x14ac:dyDescent="0.25"/>
    <row r="1113" x14ac:dyDescent="0.25"/>
    <row r="1114" x14ac:dyDescent="0.25"/>
    <row r="1115" x14ac:dyDescent="0.25"/>
    <row r="1116" x14ac:dyDescent="0.25"/>
    <row r="1117" x14ac:dyDescent="0.25"/>
    <row r="1118" x14ac:dyDescent="0.25"/>
    <row r="1119" x14ac:dyDescent="0.25"/>
    <row r="1120" x14ac:dyDescent="0.25"/>
    <row r="1121" x14ac:dyDescent="0.25"/>
    <row r="1122" x14ac:dyDescent="0.25"/>
    <row r="1123" x14ac:dyDescent="0.25"/>
    <row r="1124" x14ac:dyDescent="0.25"/>
    <row r="1125" x14ac:dyDescent="0.25"/>
    <row r="1126" x14ac:dyDescent="0.25"/>
    <row r="1127" x14ac:dyDescent="0.25"/>
    <row r="1128" x14ac:dyDescent="0.25"/>
    <row r="1129" x14ac:dyDescent="0.25"/>
  </sheetData>
  <mergeCells count="34">
    <mergeCell ref="A42:B42"/>
    <mergeCell ref="A43:B43"/>
    <mergeCell ref="A44:B44"/>
    <mergeCell ref="A45:B45"/>
    <mergeCell ref="A1:I1"/>
    <mergeCell ref="A2:I2"/>
    <mergeCell ref="A3:I3"/>
    <mergeCell ref="A4:I4"/>
    <mergeCell ref="A5:I5"/>
    <mergeCell ref="A38:B38"/>
    <mergeCell ref="A6:B7"/>
    <mergeCell ref="D6:D7"/>
    <mergeCell ref="E6:E7"/>
    <mergeCell ref="F6:F7"/>
    <mergeCell ref="I6:I7"/>
    <mergeCell ref="A8:B8"/>
    <mergeCell ref="A9:B9"/>
    <mergeCell ref="A10:B10"/>
    <mergeCell ref="A24:B24"/>
    <mergeCell ref="H6:H7"/>
    <mergeCell ref="A46:B46"/>
    <mergeCell ref="A70:F70"/>
    <mergeCell ref="A48:B48"/>
    <mergeCell ref="A49:B49"/>
    <mergeCell ref="A50:B50"/>
    <mergeCell ref="A51:B51"/>
    <mergeCell ref="A52:B52"/>
    <mergeCell ref="A53:B53"/>
    <mergeCell ref="A54:I54"/>
    <mergeCell ref="A55:I55"/>
    <mergeCell ref="A56:B57"/>
    <mergeCell ref="F56:F58"/>
    <mergeCell ref="A58:B58"/>
    <mergeCell ref="A47:B4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 Paola Heredia Corral</dc:creator>
  <cp:lastModifiedBy>Dora Luz López Ibarra</cp:lastModifiedBy>
  <dcterms:created xsi:type="dcterms:W3CDTF">2024-10-28T16:03:47Z</dcterms:created>
  <dcterms:modified xsi:type="dcterms:W3CDTF">2024-10-31T22:52:55Z</dcterms:modified>
</cp:coreProperties>
</file>